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NBA-Fantasy/"/>
    </mc:Choice>
  </mc:AlternateContent>
  <xr:revisionPtr revIDLastSave="0" documentId="13_ncr:1_{7F5B8E40-D01D-8D4B-B63C-556D287BDA86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2" sheetId="2" r:id="rId1"/>
    <sheet name="Team" sheetId="3" r:id="rId2"/>
    <sheet name="Roster" sheetId="10" r:id="rId3"/>
    <sheet name="Players" sheetId="9" r:id="rId4"/>
    <sheet name="Fantasy Schedule" sheetId="6" r:id="rId5"/>
    <sheet name="NBA Schedule" sheetId="7" r:id="rId6"/>
    <sheet name="PUNT_SeasonAVG" sheetId="1" r:id="rId7"/>
    <sheet name="PUNT_L10gamesAVG" sheetId="4" r:id="rId8"/>
    <sheet name="PUNT_L5gamesAVG" sheetId="8" r:id="rId9"/>
  </sheets>
  <definedNames>
    <definedName name="_xlnm._FilterDatabase" localSheetId="3" hidden="1">Players!$A$1:$O$760</definedName>
    <definedName name="_xlnm._FilterDatabase" localSheetId="7" hidden="1">PUNT_L10gamesAVG!$A$1:$AI$442</definedName>
    <definedName name="_xlnm._FilterDatabase" localSheetId="6" hidden="1">PUNT_SeasonAVG!$A$1:$AI$442</definedName>
    <definedName name="players" localSheetId="3">Players!$A$1:$J$760</definedName>
    <definedName name="roster" localSheetId="2">Roster!$A$1:$K$1007</definedName>
    <definedName name="schedule" localSheetId="5">'NBA Schedule'!$A$1:$G$1231</definedName>
    <definedName name="team" localSheetId="1">Team!$A$1:$F$155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31" i="9" l="1"/>
  <c r="L431" i="9"/>
  <c r="M431" i="9"/>
  <c r="N431" i="9"/>
  <c r="O431" i="9"/>
  <c r="K319" i="9"/>
  <c r="L319" i="9"/>
  <c r="M319" i="9"/>
  <c r="N319" i="9"/>
  <c r="O319" i="9"/>
  <c r="K432" i="9"/>
  <c r="L432" i="9"/>
  <c r="M432" i="9"/>
  <c r="N432" i="9"/>
  <c r="O432" i="9"/>
  <c r="K433" i="9"/>
  <c r="L433" i="9"/>
  <c r="M433" i="9"/>
  <c r="N433" i="9"/>
  <c r="O433" i="9"/>
  <c r="K434" i="9"/>
  <c r="L434" i="9"/>
  <c r="M434" i="9"/>
  <c r="N434" i="9"/>
  <c r="O434" i="9"/>
  <c r="K12" i="9"/>
  <c r="L12" i="9"/>
  <c r="M12" i="9"/>
  <c r="N12" i="9"/>
  <c r="O12" i="9"/>
  <c r="K190" i="9"/>
  <c r="L190" i="9"/>
  <c r="M190" i="9"/>
  <c r="N190" i="9"/>
  <c r="O190" i="9"/>
  <c r="K435" i="9"/>
  <c r="L435" i="9"/>
  <c r="M435" i="9"/>
  <c r="N435" i="9"/>
  <c r="O435" i="9"/>
  <c r="K311" i="9"/>
  <c r="L311" i="9"/>
  <c r="M311" i="9"/>
  <c r="N311" i="9"/>
  <c r="O311" i="9"/>
  <c r="K400" i="9"/>
  <c r="L400" i="9"/>
  <c r="M400" i="9"/>
  <c r="N400" i="9"/>
  <c r="O400" i="9"/>
  <c r="K197" i="9"/>
  <c r="L197" i="9"/>
  <c r="M197" i="9"/>
  <c r="N197" i="9"/>
  <c r="O197" i="9"/>
  <c r="K436" i="9"/>
  <c r="L436" i="9"/>
  <c r="M436" i="9"/>
  <c r="N436" i="9"/>
  <c r="O436" i="9"/>
  <c r="K437" i="9"/>
  <c r="L437" i="9"/>
  <c r="M437" i="9"/>
  <c r="N437" i="9"/>
  <c r="O437" i="9"/>
  <c r="K438" i="9"/>
  <c r="L438" i="9"/>
  <c r="M438" i="9"/>
  <c r="N438" i="9"/>
  <c r="O438" i="9"/>
  <c r="K439" i="9"/>
  <c r="L439" i="9"/>
  <c r="M439" i="9"/>
  <c r="N439" i="9"/>
  <c r="O439" i="9"/>
  <c r="K440" i="9"/>
  <c r="L440" i="9"/>
  <c r="M440" i="9"/>
  <c r="N440" i="9"/>
  <c r="O440" i="9"/>
  <c r="K251" i="9"/>
  <c r="L251" i="9"/>
  <c r="M251" i="9"/>
  <c r="N251" i="9"/>
  <c r="O251" i="9"/>
  <c r="K441" i="9"/>
  <c r="L441" i="9"/>
  <c r="M441" i="9"/>
  <c r="N441" i="9"/>
  <c r="O441" i="9"/>
  <c r="K225" i="9"/>
  <c r="L225" i="9"/>
  <c r="M225" i="9"/>
  <c r="N225" i="9"/>
  <c r="O225" i="9"/>
  <c r="K29" i="9"/>
  <c r="L29" i="9"/>
  <c r="M29" i="9"/>
  <c r="N29" i="9"/>
  <c r="O29" i="9"/>
  <c r="K442" i="9"/>
  <c r="L442" i="9"/>
  <c r="M442" i="9"/>
  <c r="N442" i="9"/>
  <c r="O442" i="9"/>
  <c r="K443" i="9"/>
  <c r="L443" i="9"/>
  <c r="M443" i="9"/>
  <c r="N443" i="9"/>
  <c r="O443" i="9"/>
  <c r="K444" i="9"/>
  <c r="L444" i="9"/>
  <c r="M444" i="9"/>
  <c r="N444" i="9"/>
  <c r="O444" i="9"/>
  <c r="K167" i="9"/>
  <c r="L167" i="9"/>
  <c r="M167" i="9"/>
  <c r="N167" i="9"/>
  <c r="O167" i="9"/>
  <c r="K282" i="9"/>
  <c r="L282" i="9"/>
  <c r="M282" i="9"/>
  <c r="N282" i="9"/>
  <c r="O282" i="9"/>
  <c r="K47" i="9"/>
  <c r="L47" i="9"/>
  <c r="M47" i="9"/>
  <c r="N47" i="9"/>
  <c r="O47" i="9"/>
  <c r="K445" i="9"/>
  <c r="L445" i="9"/>
  <c r="M445" i="9"/>
  <c r="N445" i="9"/>
  <c r="O445" i="9"/>
  <c r="K446" i="9"/>
  <c r="L446" i="9"/>
  <c r="M446" i="9"/>
  <c r="N446" i="9"/>
  <c r="O446" i="9"/>
  <c r="K447" i="9"/>
  <c r="L447" i="9"/>
  <c r="M447" i="9"/>
  <c r="N447" i="9"/>
  <c r="O447" i="9"/>
  <c r="K58" i="9"/>
  <c r="L58" i="9"/>
  <c r="M58" i="9"/>
  <c r="N58" i="9"/>
  <c r="O58" i="9"/>
  <c r="K136" i="9"/>
  <c r="L136" i="9"/>
  <c r="M136" i="9"/>
  <c r="N136" i="9"/>
  <c r="O136" i="9"/>
  <c r="K448" i="9"/>
  <c r="L448" i="9"/>
  <c r="M448" i="9"/>
  <c r="N448" i="9"/>
  <c r="O448" i="9"/>
  <c r="K310" i="9"/>
  <c r="L310" i="9"/>
  <c r="M310" i="9"/>
  <c r="N310" i="9"/>
  <c r="O310" i="9"/>
  <c r="K174" i="9"/>
  <c r="L174" i="9"/>
  <c r="M174" i="9"/>
  <c r="N174" i="9"/>
  <c r="O174" i="9"/>
  <c r="K15" i="9"/>
  <c r="L15" i="9"/>
  <c r="M15" i="9"/>
  <c r="N15" i="9"/>
  <c r="O15" i="9"/>
  <c r="K93" i="9"/>
  <c r="L93" i="9"/>
  <c r="M93" i="9"/>
  <c r="N93" i="9"/>
  <c r="O93" i="9"/>
  <c r="K79" i="9"/>
  <c r="L79" i="9"/>
  <c r="M79" i="9"/>
  <c r="N79" i="9"/>
  <c r="O79" i="9"/>
  <c r="K159" i="9"/>
  <c r="L159" i="9"/>
  <c r="M159" i="9"/>
  <c r="N159" i="9"/>
  <c r="O159" i="9"/>
  <c r="K449" i="9"/>
  <c r="L449" i="9"/>
  <c r="M449" i="9"/>
  <c r="N449" i="9"/>
  <c r="O449" i="9"/>
  <c r="K61" i="9"/>
  <c r="L61" i="9"/>
  <c r="M61" i="9"/>
  <c r="N61" i="9"/>
  <c r="O61" i="9"/>
  <c r="K108" i="9"/>
  <c r="L108" i="9"/>
  <c r="M108" i="9"/>
  <c r="N108" i="9"/>
  <c r="O108" i="9"/>
  <c r="K226" i="9"/>
  <c r="L226" i="9"/>
  <c r="M226" i="9"/>
  <c r="N226" i="9"/>
  <c r="O226" i="9"/>
  <c r="K450" i="9"/>
  <c r="L450" i="9"/>
  <c r="M450" i="9"/>
  <c r="N450" i="9"/>
  <c r="O450" i="9"/>
  <c r="K451" i="9"/>
  <c r="L451" i="9"/>
  <c r="M451" i="9"/>
  <c r="N451" i="9"/>
  <c r="O451" i="9"/>
  <c r="K181" i="9"/>
  <c r="L181" i="9"/>
  <c r="M181" i="9"/>
  <c r="N181" i="9"/>
  <c r="O181" i="9"/>
  <c r="K452" i="9"/>
  <c r="L452" i="9"/>
  <c r="M452" i="9"/>
  <c r="N452" i="9"/>
  <c r="O452" i="9"/>
  <c r="K334" i="9"/>
  <c r="L334" i="9"/>
  <c r="M334" i="9"/>
  <c r="N334" i="9"/>
  <c r="O334" i="9"/>
  <c r="K453" i="9"/>
  <c r="L453" i="9"/>
  <c r="M453" i="9"/>
  <c r="N453" i="9"/>
  <c r="O453" i="9"/>
  <c r="K373" i="9"/>
  <c r="L373" i="9"/>
  <c r="M373" i="9"/>
  <c r="N373" i="9"/>
  <c r="O373" i="9"/>
  <c r="K454" i="9"/>
  <c r="L454" i="9"/>
  <c r="M454" i="9"/>
  <c r="N454" i="9"/>
  <c r="O454" i="9"/>
  <c r="K116" i="9"/>
  <c r="L116" i="9"/>
  <c r="M116" i="9"/>
  <c r="N116" i="9"/>
  <c r="O116" i="9"/>
  <c r="K288" i="9"/>
  <c r="L288" i="9"/>
  <c r="M288" i="9"/>
  <c r="N288" i="9"/>
  <c r="O288" i="9"/>
  <c r="K82" i="9"/>
  <c r="L82" i="9"/>
  <c r="M82" i="9"/>
  <c r="N82" i="9"/>
  <c r="O82" i="9"/>
  <c r="K455" i="9"/>
  <c r="L455" i="9"/>
  <c r="M455" i="9"/>
  <c r="N455" i="9"/>
  <c r="O455" i="9"/>
  <c r="K30" i="9"/>
  <c r="L30" i="9"/>
  <c r="M30" i="9"/>
  <c r="N30" i="9"/>
  <c r="O30" i="9"/>
  <c r="K21" i="9"/>
  <c r="L21" i="9"/>
  <c r="M21" i="9"/>
  <c r="N21" i="9"/>
  <c r="O21" i="9"/>
  <c r="K52" i="9"/>
  <c r="L52" i="9"/>
  <c r="M52" i="9"/>
  <c r="N52" i="9"/>
  <c r="O52" i="9"/>
  <c r="K216" i="9"/>
  <c r="L216" i="9"/>
  <c r="M216" i="9"/>
  <c r="N216" i="9"/>
  <c r="O216" i="9"/>
  <c r="K184" i="9"/>
  <c r="L184" i="9"/>
  <c r="M184" i="9"/>
  <c r="N184" i="9"/>
  <c r="O184" i="9"/>
  <c r="K46" i="9"/>
  <c r="L46" i="9"/>
  <c r="M46" i="9"/>
  <c r="N46" i="9"/>
  <c r="O46" i="9"/>
  <c r="K456" i="9"/>
  <c r="L456" i="9"/>
  <c r="M456" i="9"/>
  <c r="N456" i="9"/>
  <c r="O456" i="9"/>
  <c r="K314" i="9"/>
  <c r="L314" i="9"/>
  <c r="M314" i="9"/>
  <c r="N314" i="9"/>
  <c r="O314" i="9"/>
  <c r="K196" i="9"/>
  <c r="L196" i="9"/>
  <c r="M196" i="9"/>
  <c r="N196" i="9"/>
  <c r="O196" i="9"/>
  <c r="K307" i="9"/>
  <c r="L307" i="9"/>
  <c r="M307" i="9"/>
  <c r="N307" i="9"/>
  <c r="O307" i="9"/>
  <c r="K343" i="9"/>
  <c r="L343" i="9"/>
  <c r="M343" i="9"/>
  <c r="N343" i="9"/>
  <c r="O343" i="9"/>
  <c r="K107" i="9"/>
  <c r="L107" i="9"/>
  <c r="M107" i="9"/>
  <c r="N107" i="9"/>
  <c r="O107" i="9"/>
  <c r="K206" i="9"/>
  <c r="L206" i="9"/>
  <c r="M206" i="9"/>
  <c r="N206" i="9"/>
  <c r="O206" i="9"/>
  <c r="K170" i="9"/>
  <c r="L170" i="9"/>
  <c r="M170" i="9"/>
  <c r="N170" i="9"/>
  <c r="O170" i="9"/>
  <c r="K157" i="9"/>
  <c r="L157" i="9"/>
  <c r="M157" i="9"/>
  <c r="N157" i="9"/>
  <c r="O157" i="9"/>
  <c r="K97" i="9"/>
  <c r="L97" i="9"/>
  <c r="M97" i="9"/>
  <c r="N97" i="9"/>
  <c r="O97" i="9"/>
  <c r="K75" i="9"/>
  <c r="L75" i="9"/>
  <c r="M75" i="9"/>
  <c r="N75" i="9"/>
  <c r="O75" i="9"/>
  <c r="K2" i="9"/>
  <c r="L2" i="9"/>
  <c r="M2" i="9"/>
  <c r="N2" i="9"/>
  <c r="O2" i="9"/>
  <c r="K41" i="9"/>
  <c r="L41" i="9"/>
  <c r="M41" i="9"/>
  <c r="N41" i="9"/>
  <c r="O41" i="9"/>
  <c r="K13" i="9"/>
  <c r="L13" i="9"/>
  <c r="M13" i="9"/>
  <c r="N13" i="9"/>
  <c r="O13" i="9"/>
  <c r="K81" i="9"/>
  <c r="L81" i="9"/>
  <c r="M81" i="9"/>
  <c r="N81" i="9"/>
  <c r="O81" i="9"/>
  <c r="K289" i="9"/>
  <c r="L289" i="9"/>
  <c r="M289" i="9"/>
  <c r="N289" i="9"/>
  <c r="O289" i="9"/>
  <c r="K20" i="9"/>
  <c r="L20" i="9"/>
  <c r="M20" i="9"/>
  <c r="N20" i="9"/>
  <c r="O20" i="9"/>
  <c r="K87" i="9"/>
  <c r="L87" i="9"/>
  <c r="M87" i="9"/>
  <c r="N87" i="9"/>
  <c r="O87" i="9"/>
  <c r="K457" i="9"/>
  <c r="L457" i="9"/>
  <c r="M457" i="9"/>
  <c r="N457" i="9"/>
  <c r="O457" i="9"/>
  <c r="K275" i="9"/>
  <c r="L275" i="9"/>
  <c r="M275" i="9"/>
  <c r="N275" i="9"/>
  <c r="O275" i="9"/>
  <c r="K345" i="9"/>
  <c r="L345" i="9"/>
  <c r="M345" i="9"/>
  <c r="N345" i="9"/>
  <c r="O345" i="9"/>
  <c r="K340" i="9"/>
  <c r="L340" i="9"/>
  <c r="M340" i="9"/>
  <c r="N340" i="9"/>
  <c r="O340" i="9"/>
  <c r="K458" i="9"/>
  <c r="L458" i="9"/>
  <c r="M458" i="9"/>
  <c r="N458" i="9"/>
  <c r="O458" i="9"/>
  <c r="K459" i="9"/>
  <c r="L459" i="9"/>
  <c r="M459" i="9"/>
  <c r="N459" i="9"/>
  <c r="O459" i="9"/>
  <c r="K460" i="9"/>
  <c r="L460" i="9"/>
  <c r="M460" i="9"/>
  <c r="N460" i="9"/>
  <c r="O460" i="9"/>
  <c r="K101" i="9"/>
  <c r="L101" i="9"/>
  <c r="M101" i="9"/>
  <c r="N101" i="9"/>
  <c r="O101" i="9"/>
  <c r="K151" i="9"/>
  <c r="L151" i="9"/>
  <c r="M151" i="9"/>
  <c r="N151" i="9"/>
  <c r="O151" i="9"/>
  <c r="K162" i="9"/>
  <c r="L162" i="9"/>
  <c r="M162" i="9"/>
  <c r="N162" i="9"/>
  <c r="O162" i="9"/>
  <c r="K137" i="9"/>
  <c r="L137" i="9"/>
  <c r="M137" i="9"/>
  <c r="N137" i="9"/>
  <c r="O137" i="9"/>
  <c r="K297" i="9"/>
  <c r="L297" i="9"/>
  <c r="M297" i="9"/>
  <c r="N297" i="9"/>
  <c r="O297" i="9"/>
  <c r="K461" i="9"/>
  <c r="L461" i="9"/>
  <c r="M461" i="9"/>
  <c r="N461" i="9"/>
  <c r="O461" i="9"/>
  <c r="K257" i="9"/>
  <c r="L257" i="9"/>
  <c r="M257" i="9"/>
  <c r="N257" i="9"/>
  <c r="O257" i="9"/>
  <c r="K185" i="9"/>
  <c r="L185" i="9"/>
  <c r="M185" i="9"/>
  <c r="N185" i="9"/>
  <c r="O185" i="9"/>
  <c r="K462" i="9"/>
  <c r="L462" i="9"/>
  <c r="M462" i="9"/>
  <c r="N462" i="9"/>
  <c r="O462" i="9"/>
  <c r="K463" i="9"/>
  <c r="L463" i="9"/>
  <c r="M463" i="9"/>
  <c r="N463" i="9"/>
  <c r="O463" i="9"/>
  <c r="K254" i="9"/>
  <c r="L254" i="9"/>
  <c r="M254" i="9"/>
  <c r="N254" i="9"/>
  <c r="O254" i="9"/>
  <c r="K60" i="9"/>
  <c r="L60" i="9"/>
  <c r="M60" i="9"/>
  <c r="N60" i="9"/>
  <c r="O60" i="9"/>
  <c r="K10" i="9"/>
  <c r="L10" i="9"/>
  <c r="M10" i="9"/>
  <c r="N10" i="9"/>
  <c r="O10" i="9"/>
  <c r="K341" i="9"/>
  <c r="L341" i="9"/>
  <c r="M341" i="9"/>
  <c r="N341" i="9"/>
  <c r="O341" i="9"/>
  <c r="K337" i="9"/>
  <c r="L337" i="9"/>
  <c r="M337" i="9"/>
  <c r="N337" i="9"/>
  <c r="O337" i="9"/>
  <c r="K80" i="9"/>
  <c r="L80" i="9"/>
  <c r="M80" i="9"/>
  <c r="N80" i="9"/>
  <c r="O80" i="9"/>
  <c r="K195" i="9"/>
  <c r="L195" i="9"/>
  <c r="M195" i="9"/>
  <c r="N195" i="9"/>
  <c r="O195" i="9"/>
  <c r="K464" i="9"/>
  <c r="L464" i="9"/>
  <c r="M464" i="9"/>
  <c r="N464" i="9"/>
  <c r="O464" i="9"/>
  <c r="K465" i="9"/>
  <c r="L465" i="9"/>
  <c r="M465" i="9"/>
  <c r="N465" i="9"/>
  <c r="O465" i="9"/>
  <c r="K74" i="9"/>
  <c r="L74" i="9"/>
  <c r="M74" i="9"/>
  <c r="N74" i="9"/>
  <c r="O74" i="9"/>
  <c r="K98" i="9"/>
  <c r="L98" i="9"/>
  <c r="M98" i="9"/>
  <c r="N98" i="9"/>
  <c r="O98" i="9"/>
  <c r="K466" i="9"/>
  <c r="L466" i="9"/>
  <c r="M466" i="9"/>
  <c r="N466" i="9"/>
  <c r="O466" i="9"/>
  <c r="K219" i="9"/>
  <c r="L219" i="9"/>
  <c r="M219" i="9"/>
  <c r="N219" i="9"/>
  <c r="O219" i="9"/>
  <c r="K467" i="9"/>
  <c r="L467" i="9"/>
  <c r="M467" i="9"/>
  <c r="N467" i="9"/>
  <c r="O467" i="9"/>
  <c r="K8" i="9"/>
  <c r="L8" i="9"/>
  <c r="M8" i="9"/>
  <c r="N8" i="9"/>
  <c r="O8" i="9"/>
  <c r="K90" i="9"/>
  <c r="L90" i="9"/>
  <c r="M90" i="9"/>
  <c r="N90" i="9"/>
  <c r="O90" i="9"/>
  <c r="K120" i="9"/>
  <c r="L120" i="9"/>
  <c r="M120" i="9"/>
  <c r="N120" i="9"/>
  <c r="O120" i="9"/>
  <c r="K354" i="9"/>
  <c r="L354" i="9"/>
  <c r="M354" i="9"/>
  <c r="N354" i="9"/>
  <c r="O354" i="9"/>
  <c r="K268" i="9"/>
  <c r="L268" i="9"/>
  <c r="M268" i="9"/>
  <c r="N268" i="9"/>
  <c r="O268" i="9"/>
  <c r="K17" i="9"/>
  <c r="L17" i="9"/>
  <c r="M17" i="9"/>
  <c r="N17" i="9"/>
  <c r="O17" i="9"/>
  <c r="K468" i="9"/>
  <c r="L468" i="9"/>
  <c r="M468" i="9"/>
  <c r="N468" i="9"/>
  <c r="O468" i="9"/>
  <c r="K88" i="9"/>
  <c r="L88" i="9"/>
  <c r="M88" i="9"/>
  <c r="N88" i="9"/>
  <c r="O88" i="9"/>
  <c r="K169" i="9"/>
  <c r="L169" i="9"/>
  <c r="M169" i="9"/>
  <c r="N169" i="9"/>
  <c r="O169" i="9"/>
  <c r="K39" i="9"/>
  <c r="L39" i="9"/>
  <c r="M39" i="9"/>
  <c r="N39" i="9"/>
  <c r="O39" i="9"/>
  <c r="K4" i="9"/>
  <c r="L4" i="9"/>
  <c r="M4" i="9"/>
  <c r="N4" i="9"/>
  <c r="O4" i="9"/>
  <c r="K34" i="9"/>
  <c r="L34" i="9"/>
  <c r="M34" i="9"/>
  <c r="N34" i="9"/>
  <c r="O34" i="9"/>
  <c r="K357" i="9"/>
  <c r="L357" i="9"/>
  <c r="M357" i="9"/>
  <c r="N357" i="9"/>
  <c r="O357" i="9"/>
  <c r="K304" i="9"/>
  <c r="L304" i="9"/>
  <c r="M304" i="9"/>
  <c r="N304" i="9"/>
  <c r="O304" i="9"/>
  <c r="K55" i="9"/>
  <c r="L55" i="9"/>
  <c r="M55" i="9"/>
  <c r="N55" i="9"/>
  <c r="O55" i="9"/>
  <c r="K469" i="9"/>
  <c r="L469" i="9"/>
  <c r="M469" i="9"/>
  <c r="N469" i="9"/>
  <c r="O469" i="9"/>
  <c r="K470" i="9"/>
  <c r="L470" i="9"/>
  <c r="M470" i="9"/>
  <c r="N470" i="9"/>
  <c r="O470" i="9"/>
  <c r="K290" i="9"/>
  <c r="L290" i="9"/>
  <c r="M290" i="9"/>
  <c r="N290" i="9"/>
  <c r="O290" i="9"/>
  <c r="K223" i="9"/>
  <c r="L223" i="9"/>
  <c r="M223" i="9"/>
  <c r="N223" i="9"/>
  <c r="O223" i="9"/>
  <c r="K9" i="9"/>
  <c r="L9" i="9"/>
  <c r="M9" i="9"/>
  <c r="N9" i="9"/>
  <c r="O9" i="9"/>
  <c r="K51" i="9"/>
  <c r="L51" i="9"/>
  <c r="M51" i="9"/>
  <c r="N51" i="9"/>
  <c r="O51" i="9"/>
  <c r="K419" i="9"/>
  <c r="L419" i="9"/>
  <c r="M419" i="9"/>
  <c r="N419" i="9"/>
  <c r="O419" i="9"/>
  <c r="K471" i="9"/>
  <c r="L471" i="9"/>
  <c r="M471" i="9"/>
  <c r="N471" i="9"/>
  <c r="O471" i="9"/>
  <c r="K105" i="9"/>
  <c r="L105" i="9"/>
  <c r="M105" i="9"/>
  <c r="N105" i="9"/>
  <c r="O105" i="9"/>
  <c r="K247" i="9"/>
  <c r="L247" i="9"/>
  <c r="M247" i="9"/>
  <c r="N247" i="9"/>
  <c r="O247" i="9"/>
  <c r="K109" i="9"/>
  <c r="L109" i="9"/>
  <c r="M109" i="9"/>
  <c r="N109" i="9"/>
  <c r="O109" i="9"/>
  <c r="K472" i="9"/>
  <c r="L472" i="9"/>
  <c r="M472" i="9"/>
  <c r="N472" i="9"/>
  <c r="O472" i="9"/>
  <c r="K146" i="9"/>
  <c r="L146" i="9"/>
  <c r="M146" i="9"/>
  <c r="N146" i="9"/>
  <c r="O146" i="9"/>
  <c r="K6" i="9"/>
  <c r="L6" i="9"/>
  <c r="M6" i="9"/>
  <c r="N6" i="9"/>
  <c r="O6" i="9"/>
  <c r="K339" i="9"/>
  <c r="L339" i="9"/>
  <c r="M339" i="9"/>
  <c r="N339" i="9"/>
  <c r="O339" i="9"/>
  <c r="K16" i="9"/>
  <c r="L16" i="9"/>
  <c r="M16" i="9"/>
  <c r="N16" i="9"/>
  <c r="O16" i="9"/>
  <c r="K473" i="9"/>
  <c r="L473" i="9"/>
  <c r="M473" i="9"/>
  <c r="N473" i="9"/>
  <c r="O473" i="9"/>
  <c r="K5" i="9"/>
  <c r="L5" i="9"/>
  <c r="M5" i="9"/>
  <c r="N5" i="9"/>
  <c r="O5" i="9"/>
  <c r="K102" i="9"/>
  <c r="L102" i="9"/>
  <c r="M102" i="9"/>
  <c r="N102" i="9"/>
  <c r="O102" i="9"/>
  <c r="K139" i="9"/>
  <c r="L139" i="9"/>
  <c r="M139" i="9"/>
  <c r="N139" i="9"/>
  <c r="O139" i="9"/>
  <c r="K14" i="9"/>
  <c r="L14" i="9"/>
  <c r="M14" i="9"/>
  <c r="N14" i="9"/>
  <c r="O14" i="9"/>
  <c r="K221" i="9"/>
  <c r="L221" i="9"/>
  <c r="M221" i="9"/>
  <c r="N221" i="9"/>
  <c r="O221" i="9"/>
  <c r="K240" i="9"/>
  <c r="L240" i="9"/>
  <c r="M240" i="9"/>
  <c r="N240" i="9"/>
  <c r="O240" i="9"/>
  <c r="K45" i="9"/>
  <c r="L45" i="9"/>
  <c r="M45" i="9"/>
  <c r="N45" i="9"/>
  <c r="O45" i="9"/>
  <c r="K428" i="9"/>
  <c r="L428" i="9"/>
  <c r="M428" i="9"/>
  <c r="N428" i="9"/>
  <c r="O428" i="9"/>
  <c r="K238" i="9"/>
  <c r="L238" i="9"/>
  <c r="M238" i="9"/>
  <c r="N238" i="9"/>
  <c r="O238" i="9"/>
  <c r="K474" i="9"/>
  <c r="L474" i="9"/>
  <c r="M474" i="9"/>
  <c r="N474" i="9"/>
  <c r="O474" i="9"/>
  <c r="K83" i="9"/>
  <c r="L83" i="9"/>
  <c r="M83" i="9"/>
  <c r="N83" i="9"/>
  <c r="O83" i="9"/>
  <c r="K475" i="9"/>
  <c r="L475" i="9"/>
  <c r="M475" i="9"/>
  <c r="N475" i="9"/>
  <c r="O475" i="9"/>
  <c r="K476" i="9"/>
  <c r="L476" i="9"/>
  <c r="M476" i="9"/>
  <c r="N476" i="9"/>
  <c r="O476" i="9"/>
  <c r="K96" i="9"/>
  <c r="L96" i="9"/>
  <c r="M96" i="9"/>
  <c r="N96" i="9"/>
  <c r="O96" i="9"/>
  <c r="K92" i="9"/>
  <c r="L92" i="9"/>
  <c r="M92" i="9"/>
  <c r="N92" i="9"/>
  <c r="O92" i="9"/>
  <c r="K77" i="9"/>
  <c r="L77" i="9"/>
  <c r="M77" i="9"/>
  <c r="N77" i="9"/>
  <c r="O77" i="9"/>
  <c r="K59" i="9"/>
  <c r="L59" i="9"/>
  <c r="M59" i="9"/>
  <c r="N59" i="9"/>
  <c r="O59" i="9"/>
  <c r="K72" i="9"/>
  <c r="L72" i="9"/>
  <c r="M72" i="9"/>
  <c r="N72" i="9"/>
  <c r="O72" i="9"/>
  <c r="K276" i="9"/>
  <c r="L276" i="9"/>
  <c r="M276" i="9"/>
  <c r="N276" i="9"/>
  <c r="O276" i="9"/>
  <c r="K477" i="9"/>
  <c r="L477" i="9"/>
  <c r="M477" i="9"/>
  <c r="N477" i="9"/>
  <c r="O477" i="9"/>
  <c r="K303" i="9"/>
  <c r="L303" i="9"/>
  <c r="M303" i="9"/>
  <c r="N303" i="9"/>
  <c r="O303" i="9"/>
  <c r="K144" i="9"/>
  <c r="L144" i="9"/>
  <c r="M144" i="9"/>
  <c r="N144" i="9"/>
  <c r="O144" i="9"/>
  <c r="K478" i="9"/>
  <c r="L478" i="9"/>
  <c r="M478" i="9"/>
  <c r="N478" i="9"/>
  <c r="O478" i="9"/>
  <c r="K176" i="9"/>
  <c r="L176" i="9"/>
  <c r="M176" i="9"/>
  <c r="N176" i="9"/>
  <c r="O176" i="9"/>
  <c r="K111" i="9"/>
  <c r="L111" i="9"/>
  <c r="M111" i="9"/>
  <c r="N111" i="9"/>
  <c r="O111" i="9"/>
  <c r="K479" i="9"/>
  <c r="L479" i="9"/>
  <c r="M479" i="9"/>
  <c r="N479" i="9"/>
  <c r="O479" i="9"/>
  <c r="K480" i="9"/>
  <c r="L480" i="9"/>
  <c r="M480" i="9"/>
  <c r="N480" i="9"/>
  <c r="O480" i="9"/>
  <c r="K481" i="9"/>
  <c r="L481" i="9"/>
  <c r="M481" i="9"/>
  <c r="N481" i="9"/>
  <c r="O481" i="9"/>
  <c r="K249" i="9"/>
  <c r="L249" i="9"/>
  <c r="M249" i="9"/>
  <c r="N249" i="9"/>
  <c r="O249" i="9"/>
  <c r="K320" i="9"/>
  <c r="L320" i="9"/>
  <c r="M320" i="9"/>
  <c r="N320" i="9"/>
  <c r="O320" i="9"/>
  <c r="K123" i="9"/>
  <c r="L123" i="9"/>
  <c r="M123" i="9"/>
  <c r="N123" i="9"/>
  <c r="O123" i="9"/>
  <c r="K204" i="9"/>
  <c r="L204" i="9"/>
  <c r="M204" i="9"/>
  <c r="N204" i="9"/>
  <c r="O204" i="9"/>
  <c r="K283" i="9"/>
  <c r="L283" i="9"/>
  <c r="M283" i="9"/>
  <c r="N283" i="9"/>
  <c r="O283" i="9"/>
  <c r="K237" i="9"/>
  <c r="L237" i="9"/>
  <c r="M237" i="9"/>
  <c r="N237" i="9"/>
  <c r="O237" i="9"/>
  <c r="K482" i="9"/>
  <c r="L482" i="9"/>
  <c r="M482" i="9"/>
  <c r="N482" i="9"/>
  <c r="O482" i="9"/>
  <c r="K243" i="9"/>
  <c r="L243" i="9"/>
  <c r="M243" i="9"/>
  <c r="N243" i="9"/>
  <c r="O243" i="9"/>
  <c r="K269" i="9"/>
  <c r="L269" i="9"/>
  <c r="M269" i="9"/>
  <c r="N269" i="9"/>
  <c r="O269" i="9"/>
  <c r="K118" i="9"/>
  <c r="L118" i="9"/>
  <c r="M118" i="9"/>
  <c r="N118" i="9"/>
  <c r="O118" i="9"/>
  <c r="K25" i="9"/>
  <c r="L25" i="9"/>
  <c r="M25" i="9"/>
  <c r="N25" i="9"/>
  <c r="O25" i="9"/>
  <c r="K104" i="9"/>
  <c r="L104" i="9"/>
  <c r="M104" i="9"/>
  <c r="N104" i="9"/>
  <c r="O104" i="9"/>
  <c r="K198" i="9"/>
  <c r="L198" i="9"/>
  <c r="M198" i="9"/>
  <c r="N198" i="9"/>
  <c r="O198" i="9"/>
  <c r="K171" i="9"/>
  <c r="L171" i="9"/>
  <c r="M171" i="9"/>
  <c r="N171" i="9"/>
  <c r="O171" i="9"/>
  <c r="K253" i="9"/>
  <c r="L253" i="9"/>
  <c r="M253" i="9"/>
  <c r="N253" i="9"/>
  <c r="O253" i="9"/>
  <c r="K279" i="9"/>
  <c r="L279" i="9"/>
  <c r="M279" i="9"/>
  <c r="N279" i="9"/>
  <c r="O279" i="9"/>
  <c r="K264" i="9"/>
  <c r="L264" i="9"/>
  <c r="M264" i="9"/>
  <c r="N264" i="9"/>
  <c r="O264" i="9"/>
  <c r="K483" i="9"/>
  <c r="L483" i="9"/>
  <c r="M483" i="9"/>
  <c r="N483" i="9"/>
  <c r="O483" i="9"/>
  <c r="K484" i="9"/>
  <c r="L484" i="9"/>
  <c r="M484" i="9"/>
  <c r="N484" i="9"/>
  <c r="O484" i="9"/>
  <c r="K85" i="9"/>
  <c r="L85" i="9"/>
  <c r="M85" i="9"/>
  <c r="N85" i="9"/>
  <c r="O85" i="9"/>
  <c r="K271" i="9"/>
  <c r="L271" i="9"/>
  <c r="M271" i="9"/>
  <c r="N271" i="9"/>
  <c r="O271" i="9"/>
  <c r="K485" i="9"/>
  <c r="L485" i="9"/>
  <c r="M485" i="9"/>
  <c r="N485" i="9"/>
  <c r="O485" i="9"/>
  <c r="K344" i="9"/>
  <c r="L344" i="9"/>
  <c r="M344" i="9"/>
  <c r="N344" i="9"/>
  <c r="O344" i="9"/>
  <c r="K285" i="9"/>
  <c r="L285" i="9"/>
  <c r="M285" i="9"/>
  <c r="N285" i="9"/>
  <c r="O285" i="9"/>
  <c r="K486" i="9"/>
  <c r="L486" i="9"/>
  <c r="M486" i="9"/>
  <c r="N486" i="9"/>
  <c r="O486" i="9"/>
  <c r="K236" i="9"/>
  <c r="L236" i="9"/>
  <c r="M236" i="9"/>
  <c r="N236" i="9"/>
  <c r="O236" i="9"/>
  <c r="K317" i="9"/>
  <c r="L317" i="9"/>
  <c r="M317" i="9"/>
  <c r="N317" i="9"/>
  <c r="O317" i="9"/>
  <c r="K53" i="9"/>
  <c r="L53" i="9"/>
  <c r="M53" i="9"/>
  <c r="N53" i="9"/>
  <c r="O53" i="9"/>
  <c r="K284" i="9"/>
  <c r="L284" i="9"/>
  <c r="M284" i="9"/>
  <c r="N284" i="9"/>
  <c r="O284" i="9"/>
  <c r="K487" i="9"/>
  <c r="L487" i="9"/>
  <c r="M487" i="9"/>
  <c r="N487" i="9"/>
  <c r="O487" i="9"/>
  <c r="K158" i="9"/>
  <c r="L158" i="9"/>
  <c r="M158" i="9"/>
  <c r="N158" i="9"/>
  <c r="O158" i="9"/>
  <c r="K358" i="9"/>
  <c r="L358" i="9"/>
  <c r="M358" i="9"/>
  <c r="N358" i="9"/>
  <c r="O358" i="9"/>
  <c r="K301" i="9"/>
  <c r="L301" i="9"/>
  <c r="M301" i="9"/>
  <c r="N301" i="9"/>
  <c r="O301" i="9"/>
  <c r="K488" i="9"/>
  <c r="L488" i="9"/>
  <c r="M488" i="9"/>
  <c r="N488" i="9"/>
  <c r="O488" i="9"/>
  <c r="K49" i="9"/>
  <c r="L49" i="9"/>
  <c r="M49" i="9"/>
  <c r="N49" i="9"/>
  <c r="O49" i="9"/>
  <c r="K89" i="9"/>
  <c r="L89" i="9"/>
  <c r="M89" i="9"/>
  <c r="N89" i="9"/>
  <c r="O89" i="9"/>
  <c r="K22" i="9"/>
  <c r="L22" i="9"/>
  <c r="M22" i="9"/>
  <c r="N22" i="9"/>
  <c r="O22" i="9"/>
  <c r="K135" i="9"/>
  <c r="L135" i="9"/>
  <c r="M135" i="9"/>
  <c r="N135" i="9"/>
  <c r="O135" i="9"/>
  <c r="K363" i="9"/>
  <c r="L363" i="9"/>
  <c r="M363" i="9"/>
  <c r="N363" i="9"/>
  <c r="O363" i="9"/>
  <c r="K54" i="9"/>
  <c r="L54" i="9"/>
  <c r="M54" i="9"/>
  <c r="N54" i="9"/>
  <c r="O54" i="9"/>
  <c r="K119" i="9"/>
  <c r="L119" i="9"/>
  <c r="M119" i="9"/>
  <c r="N119" i="9"/>
  <c r="O119" i="9"/>
  <c r="K321" i="9"/>
  <c r="L321" i="9"/>
  <c r="M321" i="9"/>
  <c r="N321" i="9"/>
  <c r="O321" i="9"/>
  <c r="K68" i="9"/>
  <c r="L68" i="9"/>
  <c r="M68" i="9"/>
  <c r="N68" i="9"/>
  <c r="O68" i="9"/>
  <c r="K210" i="9"/>
  <c r="L210" i="9"/>
  <c r="M210" i="9"/>
  <c r="N210" i="9"/>
  <c r="O210" i="9"/>
  <c r="K106" i="9"/>
  <c r="L106" i="9"/>
  <c r="M106" i="9"/>
  <c r="N106" i="9"/>
  <c r="O106" i="9"/>
  <c r="K43" i="9"/>
  <c r="L43" i="9"/>
  <c r="M43" i="9"/>
  <c r="N43" i="9"/>
  <c r="O43" i="9"/>
  <c r="K110" i="9"/>
  <c r="L110" i="9"/>
  <c r="M110" i="9"/>
  <c r="N110" i="9"/>
  <c r="O110" i="9"/>
  <c r="K489" i="9"/>
  <c r="L489" i="9"/>
  <c r="M489" i="9"/>
  <c r="N489" i="9"/>
  <c r="O489" i="9"/>
  <c r="K148" i="9"/>
  <c r="L148" i="9"/>
  <c r="M148" i="9"/>
  <c r="N148" i="9"/>
  <c r="O148" i="9"/>
  <c r="K292" i="9"/>
  <c r="L292" i="9"/>
  <c r="M292" i="9"/>
  <c r="N292" i="9"/>
  <c r="O292" i="9"/>
  <c r="K177" i="9"/>
  <c r="L177" i="9"/>
  <c r="M177" i="9"/>
  <c r="N177" i="9"/>
  <c r="O177" i="9"/>
  <c r="K94" i="9"/>
  <c r="L94" i="9"/>
  <c r="M94" i="9"/>
  <c r="N94" i="9"/>
  <c r="O94" i="9"/>
  <c r="K71" i="9"/>
  <c r="L71" i="9"/>
  <c r="M71" i="9"/>
  <c r="N71" i="9"/>
  <c r="O71" i="9"/>
  <c r="K50" i="9"/>
  <c r="L50" i="9"/>
  <c r="M50" i="9"/>
  <c r="N50" i="9"/>
  <c r="O50" i="9"/>
  <c r="K490" i="9"/>
  <c r="L490" i="9"/>
  <c r="M490" i="9"/>
  <c r="N490" i="9"/>
  <c r="O490" i="9"/>
  <c r="K227" i="9"/>
  <c r="L227" i="9"/>
  <c r="M227" i="9"/>
  <c r="N227" i="9"/>
  <c r="O227" i="9"/>
  <c r="K126" i="9"/>
  <c r="L126" i="9"/>
  <c r="M126" i="9"/>
  <c r="N126" i="9"/>
  <c r="O126" i="9"/>
  <c r="K67" i="9"/>
  <c r="L67" i="9"/>
  <c r="M67" i="9"/>
  <c r="N67" i="9"/>
  <c r="O67" i="9"/>
  <c r="K260" i="9"/>
  <c r="L260" i="9"/>
  <c r="M260" i="9"/>
  <c r="N260" i="9"/>
  <c r="O260" i="9"/>
  <c r="K140" i="9"/>
  <c r="L140" i="9"/>
  <c r="M140" i="9"/>
  <c r="N140" i="9"/>
  <c r="O140" i="9"/>
  <c r="K38" i="9"/>
  <c r="L38" i="9"/>
  <c r="M38" i="9"/>
  <c r="N38" i="9"/>
  <c r="O38" i="9"/>
  <c r="K491" i="9"/>
  <c r="L491" i="9"/>
  <c r="M491" i="9"/>
  <c r="N491" i="9"/>
  <c r="O491" i="9"/>
  <c r="K262" i="9"/>
  <c r="L262" i="9"/>
  <c r="M262" i="9"/>
  <c r="N262" i="9"/>
  <c r="O262" i="9"/>
  <c r="K125" i="9"/>
  <c r="L125" i="9"/>
  <c r="M125" i="9"/>
  <c r="N125" i="9"/>
  <c r="O125" i="9"/>
  <c r="K394" i="9"/>
  <c r="L394" i="9"/>
  <c r="M394" i="9"/>
  <c r="N394" i="9"/>
  <c r="O394" i="9"/>
  <c r="K492" i="9"/>
  <c r="L492" i="9"/>
  <c r="M492" i="9"/>
  <c r="N492" i="9"/>
  <c r="O492" i="9"/>
  <c r="K305" i="9"/>
  <c r="L305" i="9"/>
  <c r="M305" i="9"/>
  <c r="N305" i="9"/>
  <c r="O305" i="9"/>
  <c r="K493" i="9"/>
  <c r="L493" i="9"/>
  <c r="M493" i="9"/>
  <c r="N493" i="9"/>
  <c r="O493" i="9"/>
  <c r="K302" i="9"/>
  <c r="L302" i="9"/>
  <c r="M302" i="9"/>
  <c r="N302" i="9"/>
  <c r="O302" i="9"/>
  <c r="K115" i="9"/>
  <c r="L115" i="9"/>
  <c r="M115" i="9"/>
  <c r="N115" i="9"/>
  <c r="O115" i="9"/>
  <c r="K426" i="9"/>
  <c r="L426" i="9"/>
  <c r="M426" i="9"/>
  <c r="N426" i="9"/>
  <c r="O426" i="9"/>
  <c r="K180" i="9"/>
  <c r="L180" i="9"/>
  <c r="M180" i="9"/>
  <c r="N180" i="9"/>
  <c r="O180" i="9"/>
  <c r="K261" i="9"/>
  <c r="L261" i="9"/>
  <c r="M261" i="9"/>
  <c r="N261" i="9"/>
  <c r="O261" i="9"/>
  <c r="K312" i="9"/>
  <c r="L312" i="9"/>
  <c r="M312" i="9"/>
  <c r="N312" i="9"/>
  <c r="O312" i="9"/>
  <c r="K494" i="9"/>
  <c r="L494" i="9"/>
  <c r="M494" i="9"/>
  <c r="N494" i="9"/>
  <c r="O494" i="9"/>
  <c r="K495" i="9"/>
  <c r="L495" i="9"/>
  <c r="M495" i="9"/>
  <c r="N495" i="9"/>
  <c r="O495" i="9"/>
  <c r="K7" i="9"/>
  <c r="L7" i="9"/>
  <c r="M7" i="9"/>
  <c r="N7" i="9"/>
  <c r="O7" i="9"/>
  <c r="K35" i="9"/>
  <c r="L35" i="9"/>
  <c r="M35" i="9"/>
  <c r="N35" i="9"/>
  <c r="O35" i="9"/>
  <c r="K233" i="9"/>
  <c r="L233" i="9"/>
  <c r="M233" i="9"/>
  <c r="N233" i="9"/>
  <c r="O233" i="9"/>
  <c r="K44" i="9"/>
  <c r="L44" i="9"/>
  <c r="M44" i="9"/>
  <c r="N44" i="9"/>
  <c r="O44" i="9"/>
  <c r="K214" i="9"/>
  <c r="L214" i="9"/>
  <c r="M214" i="9"/>
  <c r="N214" i="9"/>
  <c r="O214" i="9"/>
  <c r="K127" i="9"/>
  <c r="L127" i="9"/>
  <c r="M127" i="9"/>
  <c r="N127" i="9"/>
  <c r="O127" i="9"/>
  <c r="K239" i="9"/>
  <c r="L239" i="9"/>
  <c r="M239" i="9"/>
  <c r="N239" i="9"/>
  <c r="O239" i="9"/>
  <c r="K379" i="9"/>
  <c r="L379" i="9"/>
  <c r="M379" i="9"/>
  <c r="N379" i="9"/>
  <c r="O379" i="9"/>
  <c r="K255" i="9"/>
  <c r="L255" i="9"/>
  <c r="M255" i="9"/>
  <c r="N255" i="9"/>
  <c r="O255" i="9"/>
  <c r="K117" i="9"/>
  <c r="L117" i="9"/>
  <c r="M117" i="9"/>
  <c r="N117" i="9"/>
  <c r="O117" i="9"/>
  <c r="K64" i="9"/>
  <c r="L64" i="9"/>
  <c r="M64" i="9"/>
  <c r="N64" i="9"/>
  <c r="O64" i="9"/>
  <c r="K252" i="9"/>
  <c r="L252" i="9"/>
  <c r="M252" i="9"/>
  <c r="N252" i="9"/>
  <c r="O252" i="9"/>
  <c r="K27" i="9"/>
  <c r="L27" i="9"/>
  <c r="M27" i="9"/>
  <c r="N27" i="9"/>
  <c r="O27" i="9"/>
  <c r="K496" i="9"/>
  <c r="L496" i="9"/>
  <c r="M496" i="9"/>
  <c r="N496" i="9"/>
  <c r="O496" i="9"/>
  <c r="K73" i="9"/>
  <c r="L73" i="9"/>
  <c r="M73" i="9"/>
  <c r="N73" i="9"/>
  <c r="O73" i="9"/>
  <c r="K57" i="9"/>
  <c r="L57" i="9"/>
  <c r="M57" i="9"/>
  <c r="N57" i="9"/>
  <c r="O57" i="9"/>
  <c r="K497" i="9"/>
  <c r="L497" i="9"/>
  <c r="M497" i="9"/>
  <c r="N497" i="9"/>
  <c r="O497" i="9"/>
  <c r="K194" i="9"/>
  <c r="L194" i="9"/>
  <c r="M194" i="9"/>
  <c r="N194" i="9"/>
  <c r="O194" i="9"/>
  <c r="K498" i="9"/>
  <c r="L498" i="9"/>
  <c r="M498" i="9"/>
  <c r="N498" i="9"/>
  <c r="O498" i="9"/>
  <c r="K183" i="9"/>
  <c r="L183" i="9"/>
  <c r="M183" i="9"/>
  <c r="N183" i="9"/>
  <c r="O183" i="9"/>
  <c r="K213" i="9"/>
  <c r="L213" i="9"/>
  <c r="M213" i="9"/>
  <c r="N213" i="9"/>
  <c r="O213" i="9"/>
  <c r="K209" i="9"/>
  <c r="L209" i="9"/>
  <c r="M209" i="9"/>
  <c r="N209" i="9"/>
  <c r="O209" i="9"/>
  <c r="K499" i="9"/>
  <c r="L499" i="9"/>
  <c r="M499" i="9"/>
  <c r="N499" i="9"/>
  <c r="O499" i="9"/>
  <c r="K112" i="9"/>
  <c r="L112" i="9"/>
  <c r="M112" i="9"/>
  <c r="N112" i="9"/>
  <c r="O112" i="9"/>
  <c r="K258" i="9"/>
  <c r="L258" i="9"/>
  <c r="M258" i="9"/>
  <c r="N258" i="9"/>
  <c r="O258" i="9"/>
  <c r="K199" i="9"/>
  <c r="L199" i="9"/>
  <c r="M199" i="9"/>
  <c r="N199" i="9"/>
  <c r="O199" i="9"/>
  <c r="K124" i="9"/>
  <c r="L124" i="9"/>
  <c r="M124" i="9"/>
  <c r="N124" i="9"/>
  <c r="O124" i="9"/>
  <c r="K350" i="9"/>
  <c r="L350" i="9"/>
  <c r="M350" i="9"/>
  <c r="N350" i="9"/>
  <c r="O350" i="9"/>
  <c r="K128" i="9"/>
  <c r="L128" i="9"/>
  <c r="M128" i="9"/>
  <c r="N128" i="9"/>
  <c r="O128" i="9"/>
  <c r="K63" i="9"/>
  <c r="L63" i="9"/>
  <c r="M63" i="9"/>
  <c r="N63" i="9"/>
  <c r="O63" i="9"/>
  <c r="K266" i="9"/>
  <c r="L266" i="9"/>
  <c r="M266" i="9"/>
  <c r="N266" i="9"/>
  <c r="O266" i="9"/>
  <c r="K500" i="9"/>
  <c r="L500" i="9"/>
  <c r="M500" i="9"/>
  <c r="N500" i="9"/>
  <c r="O500" i="9"/>
  <c r="K154" i="9"/>
  <c r="L154" i="9"/>
  <c r="M154" i="9"/>
  <c r="N154" i="9"/>
  <c r="O154" i="9"/>
  <c r="K501" i="9"/>
  <c r="L501" i="9"/>
  <c r="M501" i="9"/>
  <c r="N501" i="9"/>
  <c r="O501" i="9"/>
  <c r="K291" i="9"/>
  <c r="L291" i="9"/>
  <c r="M291" i="9"/>
  <c r="N291" i="9"/>
  <c r="O291" i="9"/>
  <c r="K502" i="9"/>
  <c r="L502" i="9"/>
  <c r="M502" i="9"/>
  <c r="N502" i="9"/>
  <c r="O502" i="9"/>
  <c r="K503" i="9"/>
  <c r="L503" i="9"/>
  <c r="M503" i="9"/>
  <c r="N503" i="9"/>
  <c r="O503" i="9"/>
  <c r="K259" i="9"/>
  <c r="L259" i="9"/>
  <c r="M259" i="9"/>
  <c r="N259" i="9"/>
  <c r="O259" i="9"/>
  <c r="K504" i="9"/>
  <c r="L504" i="9"/>
  <c r="M504" i="9"/>
  <c r="N504" i="9"/>
  <c r="O504" i="9"/>
  <c r="K505" i="9"/>
  <c r="L505" i="9"/>
  <c r="M505" i="9"/>
  <c r="N505" i="9"/>
  <c r="O505" i="9"/>
  <c r="K395" i="9"/>
  <c r="L395" i="9"/>
  <c r="M395" i="9"/>
  <c r="N395" i="9"/>
  <c r="O395" i="9"/>
  <c r="K506" i="9"/>
  <c r="L506" i="9"/>
  <c r="M506" i="9"/>
  <c r="N506" i="9"/>
  <c r="O506" i="9"/>
  <c r="K235" i="9"/>
  <c r="L235" i="9"/>
  <c r="M235" i="9"/>
  <c r="N235" i="9"/>
  <c r="O235" i="9"/>
  <c r="K222" i="9"/>
  <c r="L222" i="9"/>
  <c r="M222" i="9"/>
  <c r="N222" i="9"/>
  <c r="O222" i="9"/>
  <c r="K322" i="9"/>
  <c r="L322" i="9"/>
  <c r="M322" i="9"/>
  <c r="N322" i="9"/>
  <c r="O322" i="9"/>
  <c r="K507" i="9"/>
  <c r="L507" i="9"/>
  <c r="M507" i="9"/>
  <c r="N507" i="9"/>
  <c r="O507" i="9"/>
  <c r="K48" i="9"/>
  <c r="L48" i="9"/>
  <c r="M48" i="9"/>
  <c r="N48" i="9"/>
  <c r="O48" i="9"/>
  <c r="K31" i="9"/>
  <c r="L31" i="9"/>
  <c r="M31" i="9"/>
  <c r="N31" i="9"/>
  <c r="O31" i="9"/>
  <c r="K84" i="9"/>
  <c r="L84" i="9"/>
  <c r="M84" i="9"/>
  <c r="N84" i="9"/>
  <c r="O84" i="9"/>
  <c r="K508" i="9"/>
  <c r="L508" i="9"/>
  <c r="M508" i="9"/>
  <c r="N508" i="9"/>
  <c r="O508" i="9"/>
  <c r="K113" i="9"/>
  <c r="L113" i="9"/>
  <c r="M113" i="9"/>
  <c r="N113" i="9"/>
  <c r="O113" i="9"/>
  <c r="K40" i="9"/>
  <c r="L40" i="9"/>
  <c r="M40" i="9"/>
  <c r="N40" i="9"/>
  <c r="O40" i="9"/>
  <c r="K33" i="9"/>
  <c r="L33" i="9"/>
  <c r="M33" i="9"/>
  <c r="N33" i="9"/>
  <c r="O33" i="9"/>
  <c r="K173" i="9"/>
  <c r="L173" i="9"/>
  <c r="M173" i="9"/>
  <c r="N173" i="9"/>
  <c r="O173" i="9"/>
  <c r="K267" i="9"/>
  <c r="L267" i="9"/>
  <c r="M267" i="9"/>
  <c r="N267" i="9"/>
  <c r="O267" i="9"/>
  <c r="K352" i="9"/>
  <c r="L352" i="9"/>
  <c r="M352" i="9"/>
  <c r="N352" i="9"/>
  <c r="O352" i="9"/>
  <c r="K37" i="9"/>
  <c r="L37" i="9"/>
  <c r="M37" i="9"/>
  <c r="N37" i="9"/>
  <c r="O37" i="9"/>
  <c r="K91" i="9"/>
  <c r="L91" i="9"/>
  <c r="M91" i="9"/>
  <c r="N91" i="9"/>
  <c r="O91" i="9"/>
  <c r="K386" i="9"/>
  <c r="L386" i="9"/>
  <c r="M386" i="9"/>
  <c r="N386" i="9"/>
  <c r="O386" i="9"/>
  <c r="K509" i="9"/>
  <c r="L509" i="9"/>
  <c r="M509" i="9"/>
  <c r="N509" i="9"/>
  <c r="O509" i="9"/>
  <c r="K510" i="9"/>
  <c r="L510" i="9"/>
  <c r="M510" i="9"/>
  <c r="N510" i="9"/>
  <c r="O510" i="9"/>
  <c r="K511" i="9"/>
  <c r="L511" i="9"/>
  <c r="M511" i="9"/>
  <c r="N511" i="9"/>
  <c r="O511" i="9"/>
  <c r="K273" i="9"/>
  <c r="L273" i="9"/>
  <c r="M273" i="9"/>
  <c r="N273" i="9"/>
  <c r="O273" i="9"/>
  <c r="K145" i="9"/>
  <c r="L145" i="9"/>
  <c r="M145" i="9"/>
  <c r="N145" i="9"/>
  <c r="O145" i="9"/>
  <c r="K201" i="9"/>
  <c r="L201" i="9"/>
  <c r="M201" i="9"/>
  <c r="N201" i="9"/>
  <c r="O201" i="9"/>
  <c r="K512" i="9"/>
  <c r="L512" i="9"/>
  <c r="M512" i="9"/>
  <c r="N512" i="9"/>
  <c r="O512" i="9"/>
  <c r="K347" i="9"/>
  <c r="L347" i="9"/>
  <c r="M347" i="9"/>
  <c r="N347" i="9"/>
  <c r="O347" i="9"/>
  <c r="K430" i="9"/>
  <c r="L430" i="9"/>
  <c r="M430" i="9"/>
  <c r="N430" i="9"/>
  <c r="O430" i="9"/>
  <c r="K229" i="9"/>
  <c r="L229" i="9"/>
  <c r="M229" i="9"/>
  <c r="N229" i="9"/>
  <c r="O229" i="9"/>
  <c r="K24" i="9"/>
  <c r="L24" i="9"/>
  <c r="M24" i="9"/>
  <c r="N24" i="9"/>
  <c r="O24" i="9"/>
  <c r="K280" i="9"/>
  <c r="L280" i="9"/>
  <c r="M280" i="9"/>
  <c r="N280" i="9"/>
  <c r="O280" i="9"/>
  <c r="K86" i="9"/>
  <c r="L86" i="9"/>
  <c r="M86" i="9"/>
  <c r="N86" i="9"/>
  <c r="O86" i="9"/>
  <c r="K234" i="9"/>
  <c r="L234" i="9"/>
  <c r="M234" i="9"/>
  <c r="N234" i="9"/>
  <c r="O234" i="9"/>
  <c r="K513" i="9"/>
  <c r="L513" i="9"/>
  <c r="M513" i="9"/>
  <c r="N513" i="9"/>
  <c r="O513" i="9"/>
  <c r="K179" i="9"/>
  <c r="L179" i="9"/>
  <c r="M179" i="9"/>
  <c r="N179" i="9"/>
  <c r="O179" i="9"/>
  <c r="K383" i="9"/>
  <c r="L383" i="9"/>
  <c r="M383" i="9"/>
  <c r="N383" i="9"/>
  <c r="O383" i="9"/>
  <c r="K514" i="9"/>
  <c r="L514" i="9"/>
  <c r="M514" i="9"/>
  <c r="N514" i="9"/>
  <c r="O514" i="9"/>
  <c r="K23" i="9"/>
  <c r="L23" i="9"/>
  <c r="M23" i="9"/>
  <c r="N23" i="9"/>
  <c r="O23" i="9"/>
  <c r="K246" i="9"/>
  <c r="L246" i="9"/>
  <c r="M246" i="9"/>
  <c r="N246" i="9"/>
  <c r="O246" i="9"/>
  <c r="K515" i="9"/>
  <c r="L515" i="9"/>
  <c r="M515" i="9"/>
  <c r="N515" i="9"/>
  <c r="O515" i="9"/>
  <c r="K516" i="9"/>
  <c r="L516" i="9"/>
  <c r="M516" i="9"/>
  <c r="N516" i="9"/>
  <c r="O516" i="9"/>
  <c r="K517" i="9"/>
  <c r="L517" i="9"/>
  <c r="M517" i="9"/>
  <c r="N517" i="9"/>
  <c r="O517" i="9"/>
  <c r="K153" i="9"/>
  <c r="L153" i="9"/>
  <c r="M153" i="9"/>
  <c r="N153" i="9"/>
  <c r="O153" i="9"/>
  <c r="K381" i="9"/>
  <c r="L381" i="9"/>
  <c r="M381" i="9"/>
  <c r="N381" i="9"/>
  <c r="O381" i="9"/>
  <c r="K518" i="9"/>
  <c r="L518" i="9"/>
  <c r="M518" i="9"/>
  <c r="N518" i="9"/>
  <c r="O518" i="9"/>
  <c r="K327" i="9"/>
  <c r="L327" i="9"/>
  <c r="M327" i="9"/>
  <c r="N327" i="9"/>
  <c r="O327" i="9"/>
  <c r="K519" i="9"/>
  <c r="L519" i="9"/>
  <c r="M519" i="9"/>
  <c r="N519" i="9"/>
  <c r="O519" i="9"/>
  <c r="K520" i="9"/>
  <c r="L520" i="9"/>
  <c r="M520" i="9"/>
  <c r="N520" i="9"/>
  <c r="O520" i="9"/>
  <c r="K211" i="9"/>
  <c r="L211" i="9"/>
  <c r="M211" i="9"/>
  <c r="N211" i="9"/>
  <c r="O211" i="9"/>
  <c r="K272" i="9"/>
  <c r="L272" i="9"/>
  <c r="M272" i="9"/>
  <c r="N272" i="9"/>
  <c r="O272" i="9"/>
  <c r="K521" i="9"/>
  <c r="L521" i="9"/>
  <c r="M521" i="9"/>
  <c r="N521" i="9"/>
  <c r="O521" i="9"/>
  <c r="K522" i="9"/>
  <c r="L522" i="9"/>
  <c r="M522" i="9"/>
  <c r="N522" i="9"/>
  <c r="O522" i="9"/>
  <c r="K523" i="9"/>
  <c r="L523" i="9"/>
  <c r="M523" i="9"/>
  <c r="N523" i="9"/>
  <c r="O523" i="9"/>
  <c r="K524" i="9"/>
  <c r="L524" i="9"/>
  <c r="M524" i="9"/>
  <c r="N524" i="9"/>
  <c r="O524" i="9"/>
  <c r="K525" i="9"/>
  <c r="L525" i="9"/>
  <c r="M525" i="9"/>
  <c r="N525" i="9"/>
  <c r="O525" i="9"/>
  <c r="K526" i="9"/>
  <c r="L526" i="9"/>
  <c r="M526" i="9"/>
  <c r="N526" i="9"/>
  <c r="O526" i="9"/>
  <c r="K527" i="9"/>
  <c r="L527" i="9"/>
  <c r="M527" i="9"/>
  <c r="N527" i="9"/>
  <c r="O527" i="9"/>
  <c r="K528" i="9"/>
  <c r="L528" i="9"/>
  <c r="M528" i="9"/>
  <c r="N528" i="9"/>
  <c r="O528" i="9"/>
  <c r="K529" i="9"/>
  <c r="L529" i="9"/>
  <c r="M529" i="9"/>
  <c r="N529" i="9"/>
  <c r="O529" i="9"/>
  <c r="K328" i="9"/>
  <c r="L328" i="9"/>
  <c r="M328" i="9"/>
  <c r="N328" i="9"/>
  <c r="O328" i="9"/>
  <c r="K129" i="9"/>
  <c r="L129" i="9"/>
  <c r="M129" i="9"/>
  <c r="N129" i="9"/>
  <c r="O129" i="9"/>
  <c r="K18" i="9"/>
  <c r="L18" i="9"/>
  <c r="M18" i="9"/>
  <c r="N18" i="9"/>
  <c r="O18" i="9"/>
  <c r="K530" i="9"/>
  <c r="L530" i="9"/>
  <c r="M530" i="9"/>
  <c r="N530" i="9"/>
  <c r="O530" i="9"/>
  <c r="K531" i="9"/>
  <c r="L531" i="9"/>
  <c r="M531" i="9"/>
  <c r="N531" i="9"/>
  <c r="O531" i="9"/>
  <c r="K163" i="9"/>
  <c r="L163" i="9"/>
  <c r="M163" i="9"/>
  <c r="N163" i="9"/>
  <c r="O163" i="9"/>
  <c r="K532" i="9"/>
  <c r="L532" i="9"/>
  <c r="M532" i="9"/>
  <c r="N532" i="9"/>
  <c r="O532" i="9"/>
  <c r="K533" i="9"/>
  <c r="L533" i="9"/>
  <c r="M533" i="9"/>
  <c r="N533" i="9"/>
  <c r="O533" i="9"/>
  <c r="K534" i="9"/>
  <c r="L534" i="9"/>
  <c r="M534" i="9"/>
  <c r="N534" i="9"/>
  <c r="O534" i="9"/>
  <c r="K535" i="9"/>
  <c r="L535" i="9"/>
  <c r="M535" i="9"/>
  <c r="N535" i="9"/>
  <c r="O535" i="9"/>
  <c r="K536" i="9"/>
  <c r="L536" i="9"/>
  <c r="M536" i="9"/>
  <c r="N536" i="9"/>
  <c r="O536" i="9"/>
  <c r="K537" i="9"/>
  <c r="L537" i="9"/>
  <c r="M537" i="9"/>
  <c r="N537" i="9"/>
  <c r="O537" i="9"/>
  <c r="K218" i="9"/>
  <c r="L218" i="9"/>
  <c r="M218" i="9"/>
  <c r="N218" i="9"/>
  <c r="O218" i="9"/>
  <c r="K323" i="9"/>
  <c r="L323" i="9"/>
  <c r="M323" i="9"/>
  <c r="N323" i="9"/>
  <c r="O323" i="9"/>
  <c r="K349" i="9"/>
  <c r="L349" i="9"/>
  <c r="M349" i="9"/>
  <c r="N349" i="9"/>
  <c r="O349" i="9"/>
  <c r="K142" i="9"/>
  <c r="L142" i="9"/>
  <c r="M142" i="9"/>
  <c r="N142" i="9"/>
  <c r="O142" i="9"/>
  <c r="K56" i="9"/>
  <c r="L56" i="9"/>
  <c r="M56" i="9"/>
  <c r="N56" i="9"/>
  <c r="O56" i="9"/>
  <c r="K28" i="9"/>
  <c r="L28" i="9"/>
  <c r="M28" i="9"/>
  <c r="N28" i="9"/>
  <c r="O28" i="9"/>
  <c r="K538" i="9"/>
  <c r="L538" i="9"/>
  <c r="M538" i="9"/>
  <c r="N538" i="9"/>
  <c r="O538" i="9"/>
  <c r="K95" i="9"/>
  <c r="L95" i="9"/>
  <c r="M95" i="9"/>
  <c r="N95" i="9"/>
  <c r="O95" i="9"/>
  <c r="K26" i="9"/>
  <c r="L26" i="9"/>
  <c r="M26" i="9"/>
  <c r="N26" i="9"/>
  <c r="O26" i="9"/>
  <c r="K69" i="9"/>
  <c r="L69" i="9"/>
  <c r="M69" i="9"/>
  <c r="N69" i="9"/>
  <c r="O69" i="9"/>
  <c r="K141" i="9"/>
  <c r="L141" i="9"/>
  <c r="M141" i="9"/>
  <c r="N141" i="9"/>
  <c r="O141" i="9"/>
  <c r="K318" i="9"/>
  <c r="L318" i="9"/>
  <c r="M318" i="9"/>
  <c r="N318" i="9"/>
  <c r="O318" i="9"/>
  <c r="K189" i="9"/>
  <c r="L189" i="9"/>
  <c r="M189" i="9"/>
  <c r="N189" i="9"/>
  <c r="O189" i="9"/>
  <c r="K208" i="9"/>
  <c r="L208" i="9"/>
  <c r="M208" i="9"/>
  <c r="N208" i="9"/>
  <c r="O208" i="9"/>
  <c r="K70" i="9"/>
  <c r="L70" i="9"/>
  <c r="M70" i="9"/>
  <c r="N70" i="9"/>
  <c r="O70" i="9"/>
  <c r="K32" i="9"/>
  <c r="L32" i="9"/>
  <c r="M32" i="9"/>
  <c r="N32" i="9"/>
  <c r="O32" i="9"/>
  <c r="K66" i="9"/>
  <c r="L66" i="9"/>
  <c r="M66" i="9"/>
  <c r="N66" i="9"/>
  <c r="O66" i="9"/>
  <c r="K324" i="9"/>
  <c r="L324" i="9"/>
  <c r="M324" i="9"/>
  <c r="N324" i="9"/>
  <c r="O324" i="9"/>
  <c r="K399" i="9"/>
  <c r="L399" i="9"/>
  <c r="M399" i="9"/>
  <c r="N399" i="9"/>
  <c r="O399" i="9"/>
  <c r="K374" i="9"/>
  <c r="L374" i="9"/>
  <c r="M374" i="9"/>
  <c r="N374" i="9"/>
  <c r="O374" i="9"/>
  <c r="K539" i="9"/>
  <c r="L539" i="9"/>
  <c r="M539" i="9"/>
  <c r="N539" i="9"/>
  <c r="O539" i="9"/>
  <c r="K36" i="9"/>
  <c r="L36" i="9"/>
  <c r="M36" i="9"/>
  <c r="N36" i="9"/>
  <c r="O36" i="9"/>
  <c r="K346" i="9"/>
  <c r="L346" i="9"/>
  <c r="M346" i="9"/>
  <c r="N346" i="9"/>
  <c r="O346" i="9"/>
  <c r="K256" i="9"/>
  <c r="L256" i="9"/>
  <c r="M256" i="9"/>
  <c r="N256" i="9"/>
  <c r="O256" i="9"/>
  <c r="K186" i="9"/>
  <c r="L186" i="9"/>
  <c r="M186" i="9"/>
  <c r="N186" i="9"/>
  <c r="O186" i="9"/>
  <c r="K540" i="9"/>
  <c r="L540" i="9"/>
  <c r="M540" i="9"/>
  <c r="N540" i="9"/>
  <c r="O540" i="9"/>
  <c r="K541" i="9"/>
  <c r="L541" i="9"/>
  <c r="M541" i="9"/>
  <c r="N541" i="9"/>
  <c r="O541" i="9"/>
  <c r="K542" i="9"/>
  <c r="L542" i="9"/>
  <c r="M542" i="9"/>
  <c r="N542" i="9"/>
  <c r="O542" i="9"/>
  <c r="K377" i="9"/>
  <c r="L377" i="9"/>
  <c r="M377" i="9"/>
  <c r="N377" i="9"/>
  <c r="O377" i="9"/>
  <c r="K202" i="9"/>
  <c r="L202" i="9"/>
  <c r="M202" i="9"/>
  <c r="N202" i="9"/>
  <c r="O202" i="9"/>
  <c r="K364" i="9"/>
  <c r="L364" i="9"/>
  <c r="M364" i="9"/>
  <c r="N364" i="9"/>
  <c r="O364" i="9"/>
  <c r="K188" i="9"/>
  <c r="L188" i="9"/>
  <c r="M188" i="9"/>
  <c r="N188" i="9"/>
  <c r="O188" i="9"/>
  <c r="K65" i="9"/>
  <c r="L65" i="9"/>
  <c r="M65" i="9"/>
  <c r="N65" i="9"/>
  <c r="O65" i="9"/>
  <c r="K241" i="9"/>
  <c r="L241" i="9"/>
  <c r="M241" i="9"/>
  <c r="N241" i="9"/>
  <c r="O241" i="9"/>
  <c r="K543" i="9"/>
  <c r="L543" i="9"/>
  <c r="M543" i="9"/>
  <c r="N543" i="9"/>
  <c r="O543" i="9"/>
  <c r="K544" i="9"/>
  <c r="L544" i="9"/>
  <c r="M544" i="9"/>
  <c r="N544" i="9"/>
  <c r="O544" i="9"/>
  <c r="K545" i="9"/>
  <c r="L545" i="9"/>
  <c r="M545" i="9"/>
  <c r="N545" i="9"/>
  <c r="O545" i="9"/>
  <c r="K546" i="9"/>
  <c r="L546" i="9"/>
  <c r="M546" i="9"/>
  <c r="N546" i="9"/>
  <c r="O546" i="9"/>
  <c r="K429" i="9"/>
  <c r="L429" i="9"/>
  <c r="M429" i="9"/>
  <c r="N429" i="9"/>
  <c r="O429" i="9"/>
  <c r="K360" i="9"/>
  <c r="L360" i="9"/>
  <c r="M360" i="9"/>
  <c r="N360" i="9"/>
  <c r="O360" i="9"/>
  <c r="K342" i="9"/>
  <c r="L342" i="9"/>
  <c r="M342" i="9"/>
  <c r="N342" i="9"/>
  <c r="O342" i="9"/>
  <c r="K547" i="9"/>
  <c r="L547" i="9"/>
  <c r="M547" i="9"/>
  <c r="N547" i="9"/>
  <c r="O547" i="9"/>
  <c r="K228" i="9"/>
  <c r="L228" i="9"/>
  <c r="M228" i="9"/>
  <c r="N228" i="9"/>
  <c r="O228" i="9"/>
  <c r="K548" i="9"/>
  <c r="L548" i="9"/>
  <c r="M548" i="9"/>
  <c r="N548" i="9"/>
  <c r="O548" i="9"/>
  <c r="K78" i="9"/>
  <c r="L78" i="9"/>
  <c r="M78" i="9"/>
  <c r="N78" i="9"/>
  <c r="O78" i="9"/>
  <c r="K263" i="9"/>
  <c r="L263" i="9"/>
  <c r="M263" i="9"/>
  <c r="N263" i="9"/>
  <c r="O263" i="9"/>
  <c r="K316" i="9"/>
  <c r="L316" i="9"/>
  <c r="M316" i="9"/>
  <c r="N316" i="9"/>
  <c r="O316" i="9"/>
  <c r="K100" i="9"/>
  <c r="L100" i="9"/>
  <c r="M100" i="9"/>
  <c r="N100" i="9"/>
  <c r="O100" i="9"/>
  <c r="K215" i="9"/>
  <c r="L215" i="9"/>
  <c r="M215" i="9"/>
  <c r="N215" i="9"/>
  <c r="O215" i="9"/>
  <c r="K549" i="9"/>
  <c r="L549" i="9"/>
  <c r="M549" i="9"/>
  <c r="N549" i="9"/>
  <c r="O549" i="9"/>
  <c r="K550" i="9"/>
  <c r="L550" i="9"/>
  <c r="M550" i="9"/>
  <c r="N550" i="9"/>
  <c r="O550" i="9"/>
  <c r="K422" i="9"/>
  <c r="L422" i="9"/>
  <c r="M422" i="9"/>
  <c r="N422" i="9"/>
  <c r="O422" i="9"/>
  <c r="K551" i="9"/>
  <c r="L551" i="9"/>
  <c r="M551" i="9"/>
  <c r="N551" i="9"/>
  <c r="O551" i="9"/>
  <c r="K248" i="9"/>
  <c r="L248" i="9"/>
  <c r="M248" i="9"/>
  <c r="N248" i="9"/>
  <c r="O248" i="9"/>
  <c r="K232" i="9"/>
  <c r="L232" i="9"/>
  <c r="M232" i="9"/>
  <c r="N232" i="9"/>
  <c r="O232" i="9"/>
  <c r="K552" i="9"/>
  <c r="L552" i="9"/>
  <c r="M552" i="9"/>
  <c r="N552" i="9"/>
  <c r="O552" i="9"/>
  <c r="K416" i="9"/>
  <c r="L416" i="9"/>
  <c r="M416" i="9"/>
  <c r="N416" i="9"/>
  <c r="O416" i="9"/>
  <c r="K553" i="9"/>
  <c r="L553" i="9"/>
  <c r="M553" i="9"/>
  <c r="N553" i="9"/>
  <c r="O553" i="9"/>
  <c r="K554" i="9"/>
  <c r="L554" i="9"/>
  <c r="M554" i="9"/>
  <c r="N554" i="9"/>
  <c r="O554" i="9"/>
  <c r="K132" i="9"/>
  <c r="L132" i="9"/>
  <c r="M132" i="9"/>
  <c r="N132" i="9"/>
  <c r="O132" i="9"/>
  <c r="K555" i="9"/>
  <c r="L555" i="9"/>
  <c r="M555" i="9"/>
  <c r="N555" i="9"/>
  <c r="O555" i="9"/>
  <c r="K375" i="9"/>
  <c r="L375" i="9"/>
  <c r="M375" i="9"/>
  <c r="N375" i="9"/>
  <c r="O375" i="9"/>
  <c r="K556" i="9"/>
  <c r="L556" i="9"/>
  <c r="M556" i="9"/>
  <c r="N556" i="9"/>
  <c r="O556" i="9"/>
  <c r="K557" i="9"/>
  <c r="L557" i="9"/>
  <c r="M557" i="9"/>
  <c r="N557" i="9"/>
  <c r="O557" i="9"/>
  <c r="K558" i="9"/>
  <c r="L558" i="9"/>
  <c r="M558" i="9"/>
  <c r="N558" i="9"/>
  <c r="O558" i="9"/>
  <c r="K152" i="9"/>
  <c r="L152" i="9"/>
  <c r="M152" i="9"/>
  <c r="N152" i="9"/>
  <c r="O152" i="9"/>
  <c r="K335" i="9"/>
  <c r="L335" i="9"/>
  <c r="M335" i="9"/>
  <c r="N335" i="9"/>
  <c r="O335" i="9"/>
  <c r="K231" i="9"/>
  <c r="L231" i="9"/>
  <c r="M231" i="9"/>
  <c r="N231" i="9"/>
  <c r="O231" i="9"/>
  <c r="K559" i="9"/>
  <c r="L559" i="9"/>
  <c r="M559" i="9"/>
  <c r="N559" i="9"/>
  <c r="O559" i="9"/>
  <c r="K402" i="9"/>
  <c r="L402" i="9"/>
  <c r="M402" i="9"/>
  <c r="N402" i="9"/>
  <c r="O402" i="9"/>
  <c r="K309" i="9"/>
  <c r="L309" i="9"/>
  <c r="M309" i="9"/>
  <c r="N309" i="9"/>
  <c r="O309" i="9"/>
  <c r="K333" i="9"/>
  <c r="L333" i="9"/>
  <c r="M333" i="9"/>
  <c r="N333" i="9"/>
  <c r="O333" i="9"/>
  <c r="K178" i="9"/>
  <c r="L178" i="9"/>
  <c r="M178" i="9"/>
  <c r="N178" i="9"/>
  <c r="O178" i="9"/>
  <c r="K560" i="9"/>
  <c r="L560" i="9"/>
  <c r="M560" i="9"/>
  <c r="N560" i="9"/>
  <c r="O560" i="9"/>
  <c r="K561" i="9"/>
  <c r="L561" i="9"/>
  <c r="M561" i="9"/>
  <c r="N561" i="9"/>
  <c r="O561" i="9"/>
  <c r="K562" i="9"/>
  <c r="L562" i="9"/>
  <c r="M562" i="9"/>
  <c r="N562" i="9"/>
  <c r="O562" i="9"/>
  <c r="K563" i="9"/>
  <c r="L563" i="9"/>
  <c r="M563" i="9"/>
  <c r="N563" i="9"/>
  <c r="O563" i="9"/>
  <c r="K376" i="9"/>
  <c r="L376" i="9"/>
  <c r="M376" i="9"/>
  <c r="N376" i="9"/>
  <c r="O376" i="9"/>
  <c r="K564" i="9"/>
  <c r="L564" i="9"/>
  <c r="M564" i="9"/>
  <c r="N564" i="9"/>
  <c r="O564" i="9"/>
  <c r="K565" i="9"/>
  <c r="L565" i="9"/>
  <c r="M565" i="9"/>
  <c r="N565" i="9"/>
  <c r="O565" i="9"/>
  <c r="K566" i="9"/>
  <c r="L566" i="9"/>
  <c r="M566" i="9"/>
  <c r="N566" i="9"/>
  <c r="O566" i="9"/>
  <c r="K567" i="9"/>
  <c r="L567" i="9"/>
  <c r="M567" i="9"/>
  <c r="N567" i="9"/>
  <c r="O567" i="9"/>
  <c r="K568" i="9"/>
  <c r="L568" i="9"/>
  <c r="M568" i="9"/>
  <c r="N568" i="9"/>
  <c r="O568" i="9"/>
  <c r="K569" i="9"/>
  <c r="L569" i="9"/>
  <c r="M569" i="9"/>
  <c r="N569" i="9"/>
  <c r="O569" i="9"/>
  <c r="K570" i="9"/>
  <c r="L570" i="9"/>
  <c r="M570" i="9"/>
  <c r="N570" i="9"/>
  <c r="O570" i="9"/>
  <c r="K571" i="9"/>
  <c r="L571" i="9"/>
  <c r="M571" i="9"/>
  <c r="N571" i="9"/>
  <c r="O571" i="9"/>
  <c r="K572" i="9"/>
  <c r="L572" i="9"/>
  <c r="M572" i="9"/>
  <c r="N572" i="9"/>
  <c r="O572" i="9"/>
  <c r="K19" i="9"/>
  <c r="L19" i="9"/>
  <c r="M19" i="9"/>
  <c r="N19" i="9"/>
  <c r="O19" i="9"/>
  <c r="K191" i="9"/>
  <c r="L191" i="9"/>
  <c r="M191" i="9"/>
  <c r="N191" i="9"/>
  <c r="O191" i="9"/>
  <c r="K3" i="9"/>
  <c r="L3" i="9"/>
  <c r="M3" i="9"/>
  <c r="N3" i="9"/>
  <c r="O3" i="9"/>
  <c r="K131" i="9"/>
  <c r="L131" i="9"/>
  <c r="M131" i="9"/>
  <c r="N131" i="9"/>
  <c r="O131" i="9"/>
  <c r="K11" i="9"/>
  <c r="L11" i="9"/>
  <c r="M11" i="9"/>
  <c r="N11" i="9"/>
  <c r="O11" i="9"/>
  <c r="K299" i="9"/>
  <c r="L299" i="9"/>
  <c r="M299" i="9"/>
  <c r="N299" i="9"/>
  <c r="O299" i="9"/>
  <c r="K166" i="9"/>
  <c r="L166" i="9"/>
  <c r="M166" i="9"/>
  <c r="N166" i="9"/>
  <c r="O166" i="9"/>
  <c r="K133" i="9"/>
  <c r="L133" i="9"/>
  <c r="M133" i="9"/>
  <c r="N133" i="9"/>
  <c r="O133" i="9"/>
  <c r="K293" i="9"/>
  <c r="L293" i="9"/>
  <c r="M293" i="9"/>
  <c r="N293" i="9"/>
  <c r="O293" i="9"/>
  <c r="K165" i="9"/>
  <c r="L165" i="9"/>
  <c r="M165" i="9"/>
  <c r="N165" i="9"/>
  <c r="O165" i="9"/>
  <c r="K76" i="9"/>
  <c r="L76" i="9"/>
  <c r="M76" i="9"/>
  <c r="N76" i="9"/>
  <c r="O76" i="9"/>
  <c r="K143" i="9"/>
  <c r="L143" i="9"/>
  <c r="M143" i="9"/>
  <c r="N143" i="9"/>
  <c r="O143" i="9"/>
  <c r="K330" i="9"/>
  <c r="L330" i="9"/>
  <c r="M330" i="9"/>
  <c r="N330" i="9"/>
  <c r="O330" i="9"/>
  <c r="K369" i="9"/>
  <c r="L369" i="9"/>
  <c r="M369" i="9"/>
  <c r="N369" i="9"/>
  <c r="O369" i="9"/>
  <c r="K573" i="9"/>
  <c r="L573" i="9"/>
  <c r="M573" i="9"/>
  <c r="N573" i="9"/>
  <c r="O573" i="9"/>
  <c r="K574" i="9"/>
  <c r="L574" i="9"/>
  <c r="M574" i="9"/>
  <c r="N574" i="9"/>
  <c r="O574" i="9"/>
  <c r="K150" i="9"/>
  <c r="L150" i="9"/>
  <c r="M150" i="9"/>
  <c r="N150" i="9"/>
  <c r="O150" i="9"/>
  <c r="K408" i="9"/>
  <c r="L408" i="9"/>
  <c r="M408" i="9"/>
  <c r="N408" i="9"/>
  <c r="O408" i="9"/>
  <c r="K160" i="9"/>
  <c r="L160" i="9"/>
  <c r="M160" i="9"/>
  <c r="N160" i="9"/>
  <c r="O160" i="9"/>
  <c r="K164" i="9"/>
  <c r="L164" i="9"/>
  <c r="M164" i="9"/>
  <c r="N164" i="9"/>
  <c r="O164" i="9"/>
  <c r="K274" i="9"/>
  <c r="L274" i="9"/>
  <c r="M274" i="9"/>
  <c r="N274" i="9"/>
  <c r="O274" i="9"/>
  <c r="K278" i="9"/>
  <c r="L278" i="9"/>
  <c r="M278" i="9"/>
  <c r="N278" i="9"/>
  <c r="O278" i="9"/>
  <c r="K103" i="9"/>
  <c r="L103" i="9"/>
  <c r="M103" i="9"/>
  <c r="N103" i="9"/>
  <c r="O103" i="9"/>
  <c r="K192" i="9"/>
  <c r="L192" i="9"/>
  <c r="M192" i="9"/>
  <c r="N192" i="9"/>
  <c r="O192" i="9"/>
  <c r="K121" i="9"/>
  <c r="L121" i="9"/>
  <c r="M121" i="9"/>
  <c r="N121" i="9"/>
  <c r="O121" i="9"/>
  <c r="K200" i="9"/>
  <c r="L200" i="9"/>
  <c r="M200" i="9"/>
  <c r="N200" i="9"/>
  <c r="O200" i="9"/>
  <c r="K217" i="9"/>
  <c r="L217" i="9"/>
  <c r="M217" i="9"/>
  <c r="N217" i="9"/>
  <c r="O217" i="9"/>
  <c r="K575" i="9"/>
  <c r="L575" i="9"/>
  <c r="M575" i="9"/>
  <c r="N575" i="9"/>
  <c r="O575" i="9"/>
  <c r="K295" i="9"/>
  <c r="L295" i="9"/>
  <c r="M295" i="9"/>
  <c r="N295" i="9"/>
  <c r="O295" i="9"/>
  <c r="K230" i="9"/>
  <c r="L230" i="9"/>
  <c r="M230" i="9"/>
  <c r="N230" i="9"/>
  <c r="O230" i="9"/>
  <c r="K385" i="9"/>
  <c r="L385" i="9"/>
  <c r="M385" i="9"/>
  <c r="N385" i="9"/>
  <c r="O385" i="9"/>
  <c r="K212" i="9"/>
  <c r="L212" i="9"/>
  <c r="M212" i="9"/>
  <c r="N212" i="9"/>
  <c r="O212" i="9"/>
  <c r="K242" i="9"/>
  <c r="L242" i="9"/>
  <c r="M242" i="9"/>
  <c r="N242" i="9"/>
  <c r="O242" i="9"/>
  <c r="K42" i="9"/>
  <c r="L42" i="9"/>
  <c r="M42" i="9"/>
  <c r="N42" i="9"/>
  <c r="O42" i="9"/>
  <c r="K406" i="9"/>
  <c r="L406" i="9"/>
  <c r="M406" i="9"/>
  <c r="N406" i="9"/>
  <c r="O406" i="9"/>
  <c r="K138" i="9"/>
  <c r="L138" i="9"/>
  <c r="M138" i="9"/>
  <c r="N138" i="9"/>
  <c r="O138" i="9"/>
  <c r="K366" i="9"/>
  <c r="L366" i="9"/>
  <c r="M366" i="9"/>
  <c r="N366" i="9"/>
  <c r="O366" i="9"/>
  <c r="K427" i="9"/>
  <c r="L427" i="9"/>
  <c r="M427" i="9"/>
  <c r="N427" i="9"/>
  <c r="O427" i="9"/>
  <c r="K281" i="9"/>
  <c r="L281" i="9"/>
  <c r="M281" i="9"/>
  <c r="N281" i="9"/>
  <c r="O281" i="9"/>
  <c r="K368" i="9"/>
  <c r="L368" i="9"/>
  <c r="M368" i="9"/>
  <c r="N368" i="9"/>
  <c r="O368" i="9"/>
  <c r="K409" i="9"/>
  <c r="L409" i="9"/>
  <c r="M409" i="9"/>
  <c r="N409" i="9"/>
  <c r="O409" i="9"/>
  <c r="K576" i="9"/>
  <c r="L576" i="9"/>
  <c r="M576" i="9"/>
  <c r="N576" i="9"/>
  <c r="O576" i="9"/>
  <c r="K325" i="9"/>
  <c r="L325" i="9"/>
  <c r="M325" i="9"/>
  <c r="N325" i="9"/>
  <c r="O325" i="9"/>
  <c r="K577" i="9"/>
  <c r="L577" i="9"/>
  <c r="M577" i="9"/>
  <c r="N577" i="9"/>
  <c r="O577" i="9"/>
  <c r="K193" i="9"/>
  <c r="L193" i="9"/>
  <c r="M193" i="9"/>
  <c r="N193" i="9"/>
  <c r="O193" i="9"/>
  <c r="K296" i="9"/>
  <c r="L296" i="9"/>
  <c r="M296" i="9"/>
  <c r="N296" i="9"/>
  <c r="O296" i="9"/>
  <c r="K578" i="9"/>
  <c r="L578" i="9"/>
  <c r="M578" i="9"/>
  <c r="N578" i="9"/>
  <c r="O578" i="9"/>
  <c r="K329" i="9"/>
  <c r="L329" i="9"/>
  <c r="M329" i="9"/>
  <c r="N329" i="9"/>
  <c r="O329" i="9"/>
  <c r="K359" i="9"/>
  <c r="L359" i="9"/>
  <c r="M359" i="9"/>
  <c r="N359" i="9"/>
  <c r="O359" i="9"/>
  <c r="K378" i="9"/>
  <c r="L378" i="9"/>
  <c r="M378" i="9"/>
  <c r="N378" i="9"/>
  <c r="O378" i="9"/>
  <c r="K579" i="9"/>
  <c r="L579" i="9"/>
  <c r="M579" i="9"/>
  <c r="N579" i="9"/>
  <c r="O579" i="9"/>
  <c r="K580" i="9"/>
  <c r="L580" i="9"/>
  <c r="M580" i="9"/>
  <c r="N580" i="9"/>
  <c r="O580" i="9"/>
  <c r="K412" i="9"/>
  <c r="L412" i="9"/>
  <c r="M412" i="9"/>
  <c r="N412" i="9"/>
  <c r="O412" i="9"/>
  <c r="K356" i="9"/>
  <c r="L356" i="9"/>
  <c r="M356" i="9"/>
  <c r="N356" i="9"/>
  <c r="O356" i="9"/>
  <c r="K581" i="9"/>
  <c r="L581" i="9"/>
  <c r="M581" i="9"/>
  <c r="N581" i="9"/>
  <c r="O581" i="9"/>
  <c r="K582" i="9"/>
  <c r="L582" i="9"/>
  <c r="M582" i="9"/>
  <c r="N582" i="9"/>
  <c r="O582" i="9"/>
  <c r="K583" i="9"/>
  <c r="L583" i="9"/>
  <c r="M583" i="9"/>
  <c r="N583" i="9"/>
  <c r="O583" i="9"/>
  <c r="K584" i="9"/>
  <c r="L584" i="9"/>
  <c r="M584" i="9"/>
  <c r="N584" i="9"/>
  <c r="O584" i="9"/>
  <c r="K585" i="9"/>
  <c r="L585" i="9"/>
  <c r="M585" i="9"/>
  <c r="N585" i="9"/>
  <c r="O585" i="9"/>
  <c r="K415" i="9"/>
  <c r="L415" i="9"/>
  <c r="M415" i="9"/>
  <c r="N415" i="9"/>
  <c r="O415" i="9"/>
  <c r="K362" i="9"/>
  <c r="L362" i="9"/>
  <c r="M362" i="9"/>
  <c r="N362" i="9"/>
  <c r="O362" i="9"/>
  <c r="K147" i="9"/>
  <c r="L147" i="9"/>
  <c r="M147" i="9"/>
  <c r="N147" i="9"/>
  <c r="O147" i="9"/>
  <c r="K586" i="9"/>
  <c r="L586" i="9"/>
  <c r="M586" i="9"/>
  <c r="N586" i="9"/>
  <c r="O586" i="9"/>
  <c r="K587" i="9"/>
  <c r="L587" i="9"/>
  <c r="M587" i="9"/>
  <c r="N587" i="9"/>
  <c r="O587" i="9"/>
  <c r="K149" i="9"/>
  <c r="L149" i="9"/>
  <c r="M149" i="9"/>
  <c r="N149" i="9"/>
  <c r="O149" i="9"/>
  <c r="K588" i="9"/>
  <c r="L588" i="9"/>
  <c r="M588" i="9"/>
  <c r="N588" i="9"/>
  <c r="O588" i="9"/>
  <c r="K589" i="9"/>
  <c r="L589" i="9"/>
  <c r="M589" i="9"/>
  <c r="N589" i="9"/>
  <c r="O589" i="9"/>
  <c r="K590" i="9"/>
  <c r="L590" i="9"/>
  <c r="M590" i="9"/>
  <c r="N590" i="9"/>
  <c r="O590" i="9"/>
  <c r="K591" i="9"/>
  <c r="L591" i="9"/>
  <c r="M591" i="9"/>
  <c r="N591" i="9"/>
  <c r="O591" i="9"/>
  <c r="K592" i="9"/>
  <c r="L592" i="9"/>
  <c r="M592" i="9"/>
  <c r="N592" i="9"/>
  <c r="O592" i="9"/>
  <c r="K593" i="9"/>
  <c r="L593" i="9"/>
  <c r="M593" i="9"/>
  <c r="N593" i="9"/>
  <c r="O593" i="9"/>
  <c r="K265" i="9"/>
  <c r="L265" i="9"/>
  <c r="M265" i="9"/>
  <c r="N265" i="9"/>
  <c r="O265" i="9"/>
  <c r="K315" i="9"/>
  <c r="L315" i="9"/>
  <c r="M315" i="9"/>
  <c r="N315" i="9"/>
  <c r="O315" i="9"/>
  <c r="K594" i="9"/>
  <c r="L594" i="9"/>
  <c r="M594" i="9"/>
  <c r="N594" i="9"/>
  <c r="O594" i="9"/>
  <c r="K595" i="9"/>
  <c r="L595" i="9"/>
  <c r="M595" i="9"/>
  <c r="N595" i="9"/>
  <c r="O595" i="9"/>
  <c r="K596" i="9"/>
  <c r="L596" i="9"/>
  <c r="M596" i="9"/>
  <c r="N596" i="9"/>
  <c r="O596" i="9"/>
  <c r="K597" i="9"/>
  <c r="L597" i="9"/>
  <c r="M597" i="9"/>
  <c r="N597" i="9"/>
  <c r="O597" i="9"/>
  <c r="K598" i="9"/>
  <c r="L598" i="9"/>
  <c r="M598" i="9"/>
  <c r="N598" i="9"/>
  <c r="O598" i="9"/>
  <c r="K599" i="9"/>
  <c r="L599" i="9"/>
  <c r="M599" i="9"/>
  <c r="N599" i="9"/>
  <c r="O599" i="9"/>
  <c r="K600" i="9"/>
  <c r="L600" i="9"/>
  <c r="M600" i="9"/>
  <c r="N600" i="9"/>
  <c r="O600" i="9"/>
  <c r="K389" i="9"/>
  <c r="L389" i="9"/>
  <c r="M389" i="9"/>
  <c r="N389" i="9"/>
  <c r="O389" i="9"/>
  <c r="K601" i="9"/>
  <c r="L601" i="9"/>
  <c r="M601" i="9"/>
  <c r="N601" i="9"/>
  <c r="O601" i="9"/>
  <c r="K602" i="9"/>
  <c r="L602" i="9"/>
  <c r="M602" i="9"/>
  <c r="N602" i="9"/>
  <c r="O602" i="9"/>
  <c r="K603" i="9"/>
  <c r="L603" i="9"/>
  <c r="M603" i="9"/>
  <c r="N603" i="9"/>
  <c r="O603" i="9"/>
  <c r="K604" i="9"/>
  <c r="L604" i="9"/>
  <c r="M604" i="9"/>
  <c r="N604" i="9"/>
  <c r="O604" i="9"/>
  <c r="K605" i="9"/>
  <c r="L605" i="9"/>
  <c r="M605" i="9"/>
  <c r="N605" i="9"/>
  <c r="O605" i="9"/>
  <c r="K606" i="9"/>
  <c r="L606" i="9"/>
  <c r="M606" i="9"/>
  <c r="N606" i="9"/>
  <c r="O606" i="9"/>
  <c r="K607" i="9"/>
  <c r="L607" i="9"/>
  <c r="M607" i="9"/>
  <c r="N607" i="9"/>
  <c r="O607" i="9"/>
  <c r="K608" i="9"/>
  <c r="L608" i="9"/>
  <c r="M608" i="9"/>
  <c r="N608" i="9"/>
  <c r="O608" i="9"/>
  <c r="K609" i="9"/>
  <c r="L609" i="9"/>
  <c r="M609" i="9"/>
  <c r="N609" i="9"/>
  <c r="O609" i="9"/>
  <c r="K610" i="9"/>
  <c r="L610" i="9"/>
  <c r="M610" i="9"/>
  <c r="N610" i="9"/>
  <c r="O610" i="9"/>
  <c r="K611" i="9"/>
  <c r="L611" i="9"/>
  <c r="M611" i="9"/>
  <c r="N611" i="9"/>
  <c r="O611" i="9"/>
  <c r="K612" i="9"/>
  <c r="L612" i="9"/>
  <c r="M612" i="9"/>
  <c r="N612" i="9"/>
  <c r="O612" i="9"/>
  <c r="K613" i="9"/>
  <c r="L613" i="9"/>
  <c r="M613" i="9"/>
  <c r="N613" i="9"/>
  <c r="O613" i="9"/>
  <c r="K614" i="9"/>
  <c r="L614" i="9"/>
  <c r="M614" i="9"/>
  <c r="N614" i="9"/>
  <c r="O614" i="9"/>
  <c r="K615" i="9"/>
  <c r="L615" i="9"/>
  <c r="M615" i="9"/>
  <c r="N615" i="9"/>
  <c r="O615" i="9"/>
  <c r="K616" i="9"/>
  <c r="L616" i="9"/>
  <c r="M616" i="9"/>
  <c r="N616" i="9"/>
  <c r="O616" i="9"/>
  <c r="K388" i="9"/>
  <c r="L388" i="9"/>
  <c r="M388" i="9"/>
  <c r="N388" i="9"/>
  <c r="O388" i="9"/>
  <c r="K617" i="9"/>
  <c r="L617" i="9"/>
  <c r="M617" i="9"/>
  <c r="N617" i="9"/>
  <c r="O617" i="9"/>
  <c r="K618" i="9"/>
  <c r="L618" i="9"/>
  <c r="M618" i="9"/>
  <c r="N618" i="9"/>
  <c r="O618" i="9"/>
  <c r="K403" i="9"/>
  <c r="L403" i="9"/>
  <c r="M403" i="9"/>
  <c r="N403" i="9"/>
  <c r="O403" i="9"/>
  <c r="K619" i="9"/>
  <c r="L619" i="9"/>
  <c r="M619" i="9"/>
  <c r="N619" i="9"/>
  <c r="O619" i="9"/>
  <c r="K62" i="9"/>
  <c r="L62" i="9"/>
  <c r="M62" i="9"/>
  <c r="N62" i="9"/>
  <c r="O62" i="9"/>
  <c r="K620" i="9"/>
  <c r="L620" i="9"/>
  <c r="M620" i="9"/>
  <c r="N620" i="9"/>
  <c r="O620" i="9"/>
  <c r="K621" i="9"/>
  <c r="L621" i="9"/>
  <c r="M621" i="9"/>
  <c r="N621" i="9"/>
  <c r="O621" i="9"/>
  <c r="K622" i="9"/>
  <c r="L622" i="9"/>
  <c r="M622" i="9"/>
  <c r="N622" i="9"/>
  <c r="O622" i="9"/>
  <c r="K623" i="9"/>
  <c r="L623" i="9"/>
  <c r="M623" i="9"/>
  <c r="N623" i="9"/>
  <c r="O623" i="9"/>
  <c r="K161" i="9"/>
  <c r="L161" i="9"/>
  <c r="M161" i="9"/>
  <c r="N161" i="9"/>
  <c r="O161" i="9"/>
  <c r="K624" i="9"/>
  <c r="L624" i="9"/>
  <c r="M624" i="9"/>
  <c r="N624" i="9"/>
  <c r="O624" i="9"/>
  <c r="K396" i="9"/>
  <c r="L396" i="9"/>
  <c r="M396" i="9"/>
  <c r="N396" i="9"/>
  <c r="O396" i="9"/>
  <c r="K625" i="9"/>
  <c r="L625" i="9"/>
  <c r="M625" i="9"/>
  <c r="N625" i="9"/>
  <c r="O625" i="9"/>
  <c r="K626" i="9"/>
  <c r="L626" i="9"/>
  <c r="M626" i="9"/>
  <c r="N626" i="9"/>
  <c r="O626" i="9"/>
  <c r="K627" i="9"/>
  <c r="L627" i="9"/>
  <c r="M627" i="9"/>
  <c r="N627" i="9"/>
  <c r="O627" i="9"/>
  <c r="K628" i="9"/>
  <c r="L628" i="9"/>
  <c r="M628" i="9"/>
  <c r="N628" i="9"/>
  <c r="O628" i="9"/>
  <c r="K629" i="9"/>
  <c r="L629" i="9"/>
  <c r="M629" i="9"/>
  <c r="N629" i="9"/>
  <c r="O629" i="9"/>
  <c r="K630" i="9"/>
  <c r="L630" i="9"/>
  <c r="M630" i="9"/>
  <c r="N630" i="9"/>
  <c r="O630" i="9"/>
  <c r="K631" i="9"/>
  <c r="L631" i="9"/>
  <c r="M631" i="9"/>
  <c r="N631" i="9"/>
  <c r="O631" i="9"/>
  <c r="K632" i="9"/>
  <c r="L632" i="9"/>
  <c r="M632" i="9"/>
  <c r="N632" i="9"/>
  <c r="O632" i="9"/>
  <c r="K633" i="9"/>
  <c r="L633" i="9"/>
  <c r="M633" i="9"/>
  <c r="N633" i="9"/>
  <c r="O633" i="9"/>
  <c r="K634" i="9"/>
  <c r="L634" i="9"/>
  <c r="M634" i="9"/>
  <c r="N634" i="9"/>
  <c r="O634" i="9"/>
  <c r="K390" i="9"/>
  <c r="L390" i="9"/>
  <c r="M390" i="9"/>
  <c r="N390" i="9"/>
  <c r="O390" i="9"/>
  <c r="K336" i="9"/>
  <c r="L336" i="9"/>
  <c r="M336" i="9"/>
  <c r="N336" i="9"/>
  <c r="O336" i="9"/>
  <c r="K635" i="9"/>
  <c r="L635" i="9"/>
  <c r="M635" i="9"/>
  <c r="N635" i="9"/>
  <c r="O635" i="9"/>
  <c r="K636" i="9"/>
  <c r="L636" i="9"/>
  <c r="M636" i="9"/>
  <c r="N636" i="9"/>
  <c r="O636" i="9"/>
  <c r="K637" i="9"/>
  <c r="L637" i="9"/>
  <c r="M637" i="9"/>
  <c r="N637" i="9"/>
  <c r="O637" i="9"/>
  <c r="K638" i="9"/>
  <c r="L638" i="9"/>
  <c r="M638" i="9"/>
  <c r="N638" i="9"/>
  <c r="O638" i="9"/>
  <c r="K639" i="9"/>
  <c r="L639" i="9"/>
  <c r="M639" i="9"/>
  <c r="N639" i="9"/>
  <c r="O639" i="9"/>
  <c r="K640" i="9"/>
  <c r="L640" i="9"/>
  <c r="M640" i="9"/>
  <c r="N640" i="9"/>
  <c r="O640" i="9"/>
  <c r="K287" i="9"/>
  <c r="L287" i="9"/>
  <c r="M287" i="9"/>
  <c r="N287" i="9"/>
  <c r="O287" i="9"/>
  <c r="K641" i="9"/>
  <c r="L641" i="9"/>
  <c r="M641" i="9"/>
  <c r="N641" i="9"/>
  <c r="O641" i="9"/>
  <c r="K642" i="9"/>
  <c r="L642" i="9"/>
  <c r="M642" i="9"/>
  <c r="N642" i="9"/>
  <c r="O642" i="9"/>
  <c r="K643" i="9"/>
  <c r="L643" i="9"/>
  <c r="M643" i="9"/>
  <c r="N643" i="9"/>
  <c r="O643" i="9"/>
  <c r="K644" i="9"/>
  <c r="L644" i="9"/>
  <c r="M644" i="9"/>
  <c r="N644" i="9"/>
  <c r="O644" i="9"/>
  <c r="K645" i="9"/>
  <c r="L645" i="9"/>
  <c r="M645" i="9"/>
  <c r="N645" i="9"/>
  <c r="O645" i="9"/>
  <c r="K646" i="9"/>
  <c r="L646" i="9"/>
  <c r="M646" i="9"/>
  <c r="N646" i="9"/>
  <c r="O646" i="9"/>
  <c r="K647" i="9"/>
  <c r="L647" i="9"/>
  <c r="M647" i="9"/>
  <c r="N647" i="9"/>
  <c r="O647" i="9"/>
  <c r="K648" i="9"/>
  <c r="L648" i="9"/>
  <c r="M648" i="9"/>
  <c r="N648" i="9"/>
  <c r="O648" i="9"/>
  <c r="K649" i="9"/>
  <c r="L649" i="9"/>
  <c r="M649" i="9"/>
  <c r="N649" i="9"/>
  <c r="O649" i="9"/>
  <c r="K650" i="9"/>
  <c r="L650" i="9"/>
  <c r="M650" i="9"/>
  <c r="N650" i="9"/>
  <c r="O650" i="9"/>
  <c r="K651" i="9"/>
  <c r="L651" i="9"/>
  <c r="M651" i="9"/>
  <c r="N651" i="9"/>
  <c r="O651" i="9"/>
  <c r="K652" i="9"/>
  <c r="L652" i="9"/>
  <c r="M652" i="9"/>
  <c r="N652" i="9"/>
  <c r="O652" i="9"/>
  <c r="K653" i="9"/>
  <c r="L653" i="9"/>
  <c r="M653" i="9"/>
  <c r="N653" i="9"/>
  <c r="O653" i="9"/>
  <c r="K654" i="9"/>
  <c r="L654" i="9"/>
  <c r="M654" i="9"/>
  <c r="N654" i="9"/>
  <c r="O654" i="9"/>
  <c r="K655" i="9"/>
  <c r="L655" i="9"/>
  <c r="M655" i="9"/>
  <c r="N655" i="9"/>
  <c r="O655" i="9"/>
  <c r="K656" i="9"/>
  <c r="L656" i="9"/>
  <c r="M656" i="9"/>
  <c r="N656" i="9"/>
  <c r="O656" i="9"/>
  <c r="K657" i="9"/>
  <c r="L657" i="9"/>
  <c r="M657" i="9"/>
  <c r="N657" i="9"/>
  <c r="O657" i="9"/>
  <c r="K658" i="9"/>
  <c r="L658" i="9"/>
  <c r="M658" i="9"/>
  <c r="N658" i="9"/>
  <c r="O658" i="9"/>
  <c r="K659" i="9"/>
  <c r="L659" i="9"/>
  <c r="M659" i="9"/>
  <c r="N659" i="9"/>
  <c r="O659" i="9"/>
  <c r="K660" i="9"/>
  <c r="L660" i="9"/>
  <c r="M660" i="9"/>
  <c r="N660" i="9"/>
  <c r="O660" i="9"/>
  <c r="K661" i="9"/>
  <c r="L661" i="9"/>
  <c r="M661" i="9"/>
  <c r="N661" i="9"/>
  <c r="O661" i="9"/>
  <c r="K662" i="9"/>
  <c r="L662" i="9"/>
  <c r="M662" i="9"/>
  <c r="N662" i="9"/>
  <c r="O662" i="9"/>
  <c r="K663" i="9"/>
  <c r="L663" i="9"/>
  <c r="M663" i="9"/>
  <c r="N663" i="9"/>
  <c r="O663" i="9"/>
  <c r="K99" i="9"/>
  <c r="L99" i="9"/>
  <c r="M99" i="9"/>
  <c r="N99" i="9"/>
  <c r="O99" i="9"/>
  <c r="K664" i="9"/>
  <c r="L664" i="9"/>
  <c r="M664" i="9"/>
  <c r="N664" i="9"/>
  <c r="O664" i="9"/>
  <c r="K155" i="9"/>
  <c r="L155" i="9"/>
  <c r="M155" i="9"/>
  <c r="N155" i="9"/>
  <c r="O155" i="9"/>
  <c r="K168" i="9"/>
  <c r="L168" i="9"/>
  <c r="M168" i="9"/>
  <c r="N168" i="9"/>
  <c r="O168" i="9"/>
  <c r="K224" i="9"/>
  <c r="L224" i="9"/>
  <c r="M224" i="9"/>
  <c r="N224" i="9"/>
  <c r="O224" i="9"/>
  <c r="K134" i="9"/>
  <c r="L134" i="9"/>
  <c r="M134" i="9"/>
  <c r="N134" i="9"/>
  <c r="O134" i="9"/>
  <c r="K244" i="9"/>
  <c r="L244" i="9"/>
  <c r="M244" i="9"/>
  <c r="N244" i="9"/>
  <c r="O244" i="9"/>
  <c r="K175" i="9"/>
  <c r="L175" i="9"/>
  <c r="M175" i="9"/>
  <c r="N175" i="9"/>
  <c r="O175" i="9"/>
  <c r="K172" i="9"/>
  <c r="L172" i="9"/>
  <c r="M172" i="9"/>
  <c r="N172" i="9"/>
  <c r="O172" i="9"/>
  <c r="K187" i="9"/>
  <c r="L187" i="9"/>
  <c r="M187" i="9"/>
  <c r="N187" i="9"/>
  <c r="O187" i="9"/>
  <c r="K114" i="9"/>
  <c r="L114" i="9"/>
  <c r="M114" i="9"/>
  <c r="N114" i="9"/>
  <c r="O114" i="9"/>
  <c r="K130" i="9"/>
  <c r="L130" i="9"/>
  <c r="M130" i="9"/>
  <c r="N130" i="9"/>
  <c r="O130" i="9"/>
  <c r="K424" i="9"/>
  <c r="L424" i="9"/>
  <c r="M424" i="9"/>
  <c r="N424" i="9"/>
  <c r="O424" i="9"/>
  <c r="K665" i="9"/>
  <c r="L665" i="9"/>
  <c r="M665" i="9"/>
  <c r="N665" i="9"/>
  <c r="O665" i="9"/>
  <c r="K666" i="9"/>
  <c r="L666" i="9"/>
  <c r="M666" i="9"/>
  <c r="N666" i="9"/>
  <c r="O666" i="9"/>
  <c r="K245" i="9"/>
  <c r="L245" i="9"/>
  <c r="M245" i="9"/>
  <c r="N245" i="9"/>
  <c r="O245" i="9"/>
  <c r="K205" i="9"/>
  <c r="L205" i="9"/>
  <c r="M205" i="9"/>
  <c r="N205" i="9"/>
  <c r="O205" i="9"/>
  <c r="K667" i="9"/>
  <c r="L667" i="9"/>
  <c r="M667" i="9"/>
  <c r="N667" i="9"/>
  <c r="O667" i="9"/>
  <c r="K270" i="9"/>
  <c r="L270" i="9"/>
  <c r="M270" i="9"/>
  <c r="N270" i="9"/>
  <c r="O270" i="9"/>
  <c r="K122" i="9"/>
  <c r="L122" i="9"/>
  <c r="M122" i="9"/>
  <c r="N122" i="9"/>
  <c r="O122" i="9"/>
  <c r="K300" i="9"/>
  <c r="L300" i="9"/>
  <c r="M300" i="9"/>
  <c r="N300" i="9"/>
  <c r="O300" i="9"/>
  <c r="K308" i="9"/>
  <c r="L308" i="9"/>
  <c r="M308" i="9"/>
  <c r="N308" i="9"/>
  <c r="O308" i="9"/>
  <c r="K668" i="9"/>
  <c r="L668" i="9"/>
  <c r="M668" i="9"/>
  <c r="N668" i="9"/>
  <c r="O668" i="9"/>
  <c r="K294" i="9"/>
  <c r="L294" i="9"/>
  <c r="M294" i="9"/>
  <c r="N294" i="9"/>
  <c r="O294" i="9"/>
  <c r="K669" i="9"/>
  <c r="L669" i="9"/>
  <c r="M669" i="9"/>
  <c r="N669" i="9"/>
  <c r="O669" i="9"/>
  <c r="K355" i="9"/>
  <c r="L355" i="9"/>
  <c r="M355" i="9"/>
  <c r="N355" i="9"/>
  <c r="O355" i="9"/>
  <c r="K182" i="9"/>
  <c r="L182" i="9"/>
  <c r="M182" i="9"/>
  <c r="N182" i="9"/>
  <c r="O182" i="9"/>
  <c r="K670" i="9"/>
  <c r="L670" i="9"/>
  <c r="M670" i="9"/>
  <c r="N670" i="9"/>
  <c r="O670" i="9"/>
  <c r="K671" i="9"/>
  <c r="L671" i="9"/>
  <c r="M671" i="9"/>
  <c r="N671" i="9"/>
  <c r="O671" i="9"/>
  <c r="K380" i="9"/>
  <c r="L380" i="9"/>
  <c r="M380" i="9"/>
  <c r="N380" i="9"/>
  <c r="O380" i="9"/>
  <c r="K413" i="9"/>
  <c r="L413" i="9"/>
  <c r="M413" i="9"/>
  <c r="N413" i="9"/>
  <c r="O413" i="9"/>
  <c r="K313" i="9"/>
  <c r="L313" i="9"/>
  <c r="M313" i="9"/>
  <c r="N313" i="9"/>
  <c r="O313" i="9"/>
  <c r="K351" i="9"/>
  <c r="L351" i="9"/>
  <c r="M351" i="9"/>
  <c r="N351" i="9"/>
  <c r="O351" i="9"/>
  <c r="K672" i="9"/>
  <c r="L672" i="9"/>
  <c r="M672" i="9"/>
  <c r="N672" i="9"/>
  <c r="O672" i="9"/>
  <c r="K286" i="9"/>
  <c r="L286" i="9"/>
  <c r="M286" i="9"/>
  <c r="N286" i="9"/>
  <c r="O286" i="9"/>
  <c r="K673" i="9"/>
  <c r="L673" i="9"/>
  <c r="M673" i="9"/>
  <c r="N673" i="9"/>
  <c r="O673" i="9"/>
  <c r="K361" i="9"/>
  <c r="L361" i="9"/>
  <c r="M361" i="9"/>
  <c r="N361" i="9"/>
  <c r="O361" i="9"/>
  <c r="K674" i="9"/>
  <c r="L674" i="9"/>
  <c r="M674" i="9"/>
  <c r="N674" i="9"/>
  <c r="O674" i="9"/>
  <c r="K405" i="9"/>
  <c r="L405" i="9"/>
  <c r="M405" i="9"/>
  <c r="N405" i="9"/>
  <c r="O405" i="9"/>
  <c r="K156" i="9"/>
  <c r="L156" i="9"/>
  <c r="M156" i="9"/>
  <c r="N156" i="9"/>
  <c r="O156" i="9"/>
  <c r="K348" i="9"/>
  <c r="L348" i="9"/>
  <c r="M348" i="9"/>
  <c r="N348" i="9"/>
  <c r="O348" i="9"/>
  <c r="K423" i="9"/>
  <c r="L423" i="9"/>
  <c r="M423" i="9"/>
  <c r="N423" i="9"/>
  <c r="O423" i="9"/>
  <c r="K675" i="9"/>
  <c r="L675" i="9"/>
  <c r="M675" i="9"/>
  <c r="N675" i="9"/>
  <c r="O675" i="9"/>
  <c r="K676" i="9"/>
  <c r="L676" i="9"/>
  <c r="M676" i="9"/>
  <c r="N676" i="9"/>
  <c r="O676" i="9"/>
  <c r="K677" i="9"/>
  <c r="L677" i="9"/>
  <c r="M677" i="9"/>
  <c r="N677" i="9"/>
  <c r="O677" i="9"/>
  <c r="K391" i="9"/>
  <c r="L391" i="9"/>
  <c r="M391" i="9"/>
  <c r="N391" i="9"/>
  <c r="O391" i="9"/>
  <c r="K353" i="9"/>
  <c r="L353" i="9"/>
  <c r="M353" i="9"/>
  <c r="N353" i="9"/>
  <c r="O353" i="9"/>
  <c r="K678" i="9"/>
  <c r="L678" i="9"/>
  <c r="M678" i="9"/>
  <c r="N678" i="9"/>
  <c r="O678" i="9"/>
  <c r="K332" i="9"/>
  <c r="L332" i="9"/>
  <c r="M332" i="9"/>
  <c r="N332" i="9"/>
  <c r="O332" i="9"/>
  <c r="K679" i="9"/>
  <c r="L679" i="9"/>
  <c r="M679" i="9"/>
  <c r="N679" i="9"/>
  <c r="O679" i="9"/>
  <c r="K401" i="9"/>
  <c r="L401" i="9"/>
  <c r="M401" i="9"/>
  <c r="N401" i="9"/>
  <c r="O401" i="9"/>
  <c r="K680" i="9"/>
  <c r="L680" i="9"/>
  <c r="M680" i="9"/>
  <c r="N680" i="9"/>
  <c r="O680" i="9"/>
  <c r="K681" i="9"/>
  <c r="L681" i="9"/>
  <c r="M681" i="9"/>
  <c r="N681" i="9"/>
  <c r="O681" i="9"/>
  <c r="K682" i="9"/>
  <c r="L682" i="9"/>
  <c r="M682" i="9"/>
  <c r="N682" i="9"/>
  <c r="O682" i="9"/>
  <c r="K683" i="9"/>
  <c r="L683" i="9"/>
  <c r="M683" i="9"/>
  <c r="N683" i="9"/>
  <c r="O683" i="9"/>
  <c r="K418" i="9"/>
  <c r="L418" i="9"/>
  <c r="M418" i="9"/>
  <c r="N418" i="9"/>
  <c r="O418" i="9"/>
  <c r="K420" i="9"/>
  <c r="L420" i="9"/>
  <c r="M420" i="9"/>
  <c r="N420" i="9"/>
  <c r="O420" i="9"/>
  <c r="K365" i="9"/>
  <c r="L365" i="9"/>
  <c r="M365" i="9"/>
  <c r="N365" i="9"/>
  <c r="O365" i="9"/>
  <c r="K684" i="9"/>
  <c r="L684" i="9"/>
  <c r="M684" i="9"/>
  <c r="N684" i="9"/>
  <c r="O684" i="9"/>
  <c r="K411" i="9"/>
  <c r="L411" i="9"/>
  <c r="M411" i="9"/>
  <c r="N411" i="9"/>
  <c r="O411" i="9"/>
  <c r="K414" i="9"/>
  <c r="L414" i="9"/>
  <c r="M414" i="9"/>
  <c r="N414" i="9"/>
  <c r="O414" i="9"/>
  <c r="K685" i="9"/>
  <c r="L685" i="9"/>
  <c r="M685" i="9"/>
  <c r="N685" i="9"/>
  <c r="O685" i="9"/>
  <c r="K686" i="9"/>
  <c r="L686" i="9"/>
  <c r="M686" i="9"/>
  <c r="N686" i="9"/>
  <c r="O686" i="9"/>
  <c r="K687" i="9"/>
  <c r="L687" i="9"/>
  <c r="M687" i="9"/>
  <c r="N687" i="9"/>
  <c r="O687" i="9"/>
  <c r="K688" i="9"/>
  <c r="L688" i="9"/>
  <c r="M688" i="9"/>
  <c r="N688" i="9"/>
  <c r="O688" i="9"/>
  <c r="K421" i="9"/>
  <c r="L421" i="9"/>
  <c r="M421" i="9"/>
  <c r="N421" i="9"/>
  <c r="O421" i="9"/>
  <c r="K387" i="9"/>
  <c r="L387" i="9"/>
  <c r="M387" i="9"/>
  <c r="N387" i="9"/>
  <c r="O387" i="9"/>
  <c r="K689" i="9"/>
  <c r="L689" i="9"/>
  <c r="M689" i="9"/>
  <c r="N689" i="9"/>
  <c r="O689" i="9"/>
  <c r="K331" i="9"/>
  <c r="L331" i="9"/>
  <c r="M331" i="9"/>
  <c r="N331" i="9"/>
  <c r="O331" i="9"/>
  <c r="K404" i="9"/>
  <c r="L404" i="9"/>
  <c r="M404" i="9"/>
  <c r="N404" i="9"/>
  <c r="O404" i="9"/>
  <c r="K367" i="9"/>
  <c r="L367" i="9"/>
  <c r="M367" i="9"/>
  <c r="N367" i="9"/>
  <c r="O367" i="9"/>
  <c r="K690" i="9"/>
  <c r="L690" i="9"/>
  <c r="M690" i="9"/>
  <c r="N690" i="9"/>
  <c r="O690" i="9"/>
  <c r="K691" i="9"/>
  <c r="L691" i="9"/>
  <c r="M691" i="9"/>
  <c r="N691" i="9"/>
  <c r="O691" i="9"/>
  <c r="K410" i="9"/>
  <c r="L410" i="9"/>
  <c r="M410" i="9"/>
  <c r="N410" i="9"/>
  <c r="O410" i="9"/>
  <c r="K338" i="9"/>
  <c r="L338" i="9"/>
  <c r="M338" i="9"/>
  <c r="N338" i="9"/>
  <c r="O338" i="9"/>
  <c r="K692" i="9"/>
  <c r="L692" i="9"/>
  <c r="M692" i="9"/>
  <c r="N692" i="9"/>
  <c r="O692" i="9"/>
  <c r="K393" i="9"/>
  <c r="L393" i="9"/>
  <c r="M393" i="9"/>
  <c r="N393" i="9"/>
  <c r="O393" i="9"/>
  <c r="K693" i="9"/>
  <c r="L693" i="9"/>
  <c r="M693" i="9"/>
  <c r="N693" i="9"/>
  <c r="O693" i="9"/>
  <c r="K371" i="9"/>
  <c r="L371" i="9"/>
  <c r="M371" i="9"/>
  <c r="N371" i="9"/>
  <c r="O371" i="9"/>
  <c r="K392" i="9"/>
  <c r="L392" i="9"/>
  <c r="M392" i="9"/>
  <c r="N392" i="9"/>
  <c r="O392" i="9"/>
  <c r="K220" i="9"/>
  <c r="L220" i="9"/>
  <c r="M220" i="9"/>
  <c r="N220" i="9"/>
  <c r="O220" i="9"/>
  <c r="K694" i="9"/>
  <c r="L694" i="9"/>
  <c r="M694" i="9"/>
  <c r="N694" i="9"/>
  <c r="O694" i="9"/>
  <c r="K695" i="9"/>
  <c r="L695" i="9"/>
  <c r="M695" i="9"/>
  <c r="N695" i="9"/>
  <c r="O695" i="9"/>
  <c r="K696" i="9"/>
  <c r="L696" i="9"/>
  <c r="M696" i="9"/>
  <c r="N696" i="9"/>
  <c r="O696" i="9"/>
  <c r="K697" i="9"/>
  <c r="L697" i="9"/>
  <c r="M697" i="9"/>
  <c r="N697" i="9"/>
  <c r="O697" i="9"/>
  <c r="K370" i="9"/>
  <c r="L370" i="9"/>
  <c r="M370" i="9"/>
  <c r="N370" i="9"/>
  <c r="O370" i="9"/>
  <c r="K425" i="9"/>
  <c r="L425" i="9"/>
  <c r="M425" i="9"/>
  <c r="N425" i="9"/>
  <c r="O425" i="9"/>
  <c r="K698" i="9"/>
  <c r="L698" i="9"/>
  <c r="M698" i="9"/>
  <c r="N698" i="9"/>
  <c r="O698" i="9"/>
  <c r="K250" i="9"/>
  <c r="L250" i="9"/>
  <c r="M250" i="9"/>
  <c r="N250" i="9"/>
  <c r="O250" i="9"/>
  <c r="K382" i="9"/>
  <c r="L382" i="9"/>
  <c r="M382" i="9"/>
  <c r="N382" i="9"/>
  <c r="O382" i="9"/>
  <c r="K203" i="9"/>
  <c r="L203" i="9"/>
  <c r="M203" i="9"/>
  <c r="N203" i="9"/>
  <c r="O203" i="9"/>
  <c r="K326" i="9"/>
  <c r="L326" i="9"/>
  <c r="M326" i="9"/>
  <c r="N326" i="9"/>
  <c r="O326" i="9"/>
  <c r="K384" i="9"/>
  <c r="L384" i="9"/>
  <c r="M384" i="9"/>
  <c r="N384" i="9"/>
  <c r="O384" i="9"/>
  <c r="K699" i="9"/>
  <c r="L699" i="9"/>
  <c r="M699" i="9"/>
  <c r="N699" i="9"/>
  <c r="O699" i="9"/>
  <c r="K700" i="9"/>
  <c r="L700" i="9"/>
  <c r="M700" i="9"/>
  <c r="N700" i="9"/>
  <c r="O700" i="9"/>
  <c r="K701" i="9"/>
  <c r="L701" i="9"/>
  <c r="M701" i="9"/>
  <c r="N701" i="9"/>
  <c r="O701" i="9"/>
  <c r="K702" i="9"/>
  <c r="L702" i="9"/>
  <c r="M702" i="9"/>
  <c r="N702" i="9"/>
  <c r="O702" i="9"/>
  <c r="K703" i="9"/>
  <c r="L703" i="9"/>
  <c r="M703" i="9"/>
  <c r="N703" i="9"/>
  <c r="O703" i="9"/>
  <c r="K704" i="9"/>
  <c r="L704" i="9"/>
  <c r="M704" i="9"/>
  <c r="N704" i="9"/>
  <c r="O704" i="9"/>
  <c r="K407" i="9"/>
  <c r="L407" i="9"/>
  <c r="M407" i="9"/>
  <c r="N407" i="9"/>
  <c r="O407" i="9"/>
  <c r="K398" i="9"/>
  <c r="L398" i="9"/>
  <c r="M398" i="9"/>
  <c r="N398" i="9"/>
  <c r="O398" i="9"/>
  <c r="K705" i="9"/>
  <c r="L705" i="9"/>
  <c r="M705" i="9"/>
  <c r="N705" i="9"/>
  <c r="O705" i="9"/>
  <c r="K706" i="9"/>
  <c r="L706" i="9"/>
  <c r="M706" i="9"/>
  <c r="N706" i="9"/>
  <c r="O706" i="9"/>
  <c r="K372" i="9"/>
  <c r="L372" i="9"/>
  <c r="M372" i="9"/>
  <c r="N372" i="9"/>
  <c r="O372" i="9"/>
  <c r="K397" i="9"/>
  <c r="L397" i="9"/>
  <c r="M397" i="9"/>
  <c r="N397" i="9"/>
  <c r="O397" i="9"/>
  <c r="K707" i="9"/>
  <c r="L707" i="9"/>
  <c r="M707" i="9"/>
  <c r="N707" i="9"/>
  <c r="O707" i="9"/>
  <c r="K708" i="9"/>
  <c r="L708" i="9"/>
  <c r="M708" i="9"/>
  <c r="N708" i="9"/>
  <c r="O708" i="9"/>
  <c r="K709" i="9"/>
  <c r="L709" i="9"/>
  <c r="M709" i="9"/>
  <c r="N709" i="9"/>
  <c r="O709" i="9"/>
  <c r="K710" i="9"/>
  <c r="L710" i="9"/>
  <c r="M710" i="9"/>
  <c r="N710" i="9"/>
  <c r="O710" i="9"/>
  <c r="K711" i="9"/>
  <c r="L711" i="9"/>
  <c r="M711" i="9"/>
  <c r="N711" i="9"/>
  <c r="O711" i="9"/>
  <c r="K712" i="9"/>
  <c r="L712" i="9"/>
  <c r="M712" i="9"/>
  <c r="N712" i="9"/>
  <c r="O712" i="9"/>
  <c r="K713" i="9"/>
  <c r="L713" i="9"/>
  <c r="M713" i="9"/>
  <c r="N713" i="9"/>
  <c r="O713" i="9"/>
  <c r="K714" i="9"/>
  <c r="L714" i="9"/>
  <c r="M714" i="9"/>
  <c r="N714" i="9"/>
  <c r="O714" i="9"/>
  <c r="K715" i="9"/>
  <c r="L715" i="9"/>
  <c r="M715" i="9"/>
  <c r="N715" i="9"/>
  <c r="O715" i="9"/>
  <c r="K716" i="9"/>
  <c r="L716" i="9"/>
  <c r="M716" i="9"/>
  <c r="N716" i="9"/>
  <c r="O716" i="9"/>
  <c r="K717" i="9"/>
  <c r="L717" i="9"/>
  <c r="M717" i="9"/>
  <c r="N717" i="9"/>
  <c r="O717" i="9"/>
  <c r="K718" i="9"/>
  <c r="L718" i="9"/>
  <c r="M718" i="9"/>
  <c r="N718" i="9"/>
  <c r="O718" i="9"/>
  <c r="K719" i="9"/>
  <c r="L719" i="9"/>
  <c r="M719" i="9"/>
  <c r="N719" i="9"/>
  <c r="O719" i="9"/>
  <c r="K720" i="9"/>
  <c r="L720" i="9"/>
  <c r="M720" i="9"/>
  <c r="N720" i="9"/>
  <c r="O720" i="9"/>
  <c r="K721" i="9"/>
  <c r="L721" i="9"/>
  <c r="M721" i="9"/>
  <c r="N721" i="9"/>
  <c r="O721" i="9"/>
  <c r="K722" i="9"/>
  <c r="L722" i="9"/>
  <c r="M722" i="9"/>
  <c r="N722" i="9"/>
  <c r="O722" i="9"/>
  <c r="K207" i="9"/>
  <c r="L207" i="9"/>
  <c r="M207" i="9"/>
  <c r="N207" i="9"/>
  <c r="O207" i="9"/>
  <c r="K306" i="9"/>
  <c r="L306" i="9"/>
  <c r="M306" i="9"/>
  <c r="N306" i="9"/>
  <c r="O306" i="9"/>
  <c r="K723" i="9"/>
  <c r="L723" i="9"/>
  <c r="M723" i="9"/>
  <c r="N723" i="9"/>
  <c r="O723" i="9"/>
  <c r="K724" i="9"/>
  <c r="L724" i="9"/>
  <c r="M724" i="9"/>
  <c r="N724" i="9"/>
  <c r="O724" i="9"/>
  <c r="K725" i="9"/>
  <c r="L725" i="9"/>
  <c r="M725" i="9"/>
  <c r="N725" i="9"/>
  <c r="O725" i="9"/>
  <c r="K726" i="9"/>
  <c r="L726" i="9"/>
  <c r="M726" i="9"/>
  <c r="N726" i="9"/>
  <c r="O726" i="9"/>
  <c r="K727" i="9"/>
  <c r="L727" i="9"/>
  <c r="M727" i="9"/>
  <c r="N727" i="9"/>
  <c r="O727" i="9"/>
  <c r="K728" i="9"/>
  <c r="L728" i="9"/>
  <c r="M728" i="9"/>
  <c r="N728" i="9"/>
  <c r="O728" i="9"/>
  <c r="K729" i="9"/>
  <c r="L729" i="9"/>
  <c r="M729" i="9"/>
  <c r="N729" i="9"/>
  <c r="O729" i="9"/>
  <c r="K730" i="9"/>
  <c r="L730" i="9"/>
  <c r="M730" i="9"/>
  <c r="N730" i="9"/>
  <c r="O730" i="9"/>
  <c r="K731" i="9"/>
  <c r="L731" i="9"/>
  <c r="M731" i="9"/>
  <c r="N731" i="9"/>
  <c r="O731" i="9"/>
  <c r="K417" i="9"/>
  <c r="L417" i="9"/>
  <c r="M417" i="9"/>
  <c r="N417" i="9"/>
  <c r="O417" i="9"/>
  <c r="K732" i="9"/>
  <c r="L732" i="9"/>
  <c r="M732" i="9"/>
  <c r="N732" i="9"/>
  <c r="O732" i="9"/>
  <c r="K733" i="9"/>
  <c r="L733" i="9"/>
  <c r="M733" i="9"/>
  <c r="N733" i="9"/>
  <c r="O733" i="9"/>
  <c r="K734" i="9"/>
  <c r="L734" i="9"/>
  <c r="M734" i="9"/>
  <c r="N734" i="9"/>
  <c r="O734" i="9"/>
  <c r="K735" i="9"/>
  <c r="L735" i="9"/>
  <c r="M735" i="9"/>
  <c r="N735" i="9"/>
  <c r="O735" i="9"/>
  <c r="K736" i="9"/>
  <c r="L736" i="9"/>
  <c r="M736" i="9"/>
  <c r="N736" i="9"/>
  <c r="O736" i="9"/>
  <c r="K737" i="9"/>
  <c r="L737" i="9"/>
  <c r="M737" i="9"/>
  <c r="N737" i="9"/>
  <c r="O737" i="9"/>
  <c r="K738" i="9"/>
  <c r="L738" i="9"/>
  <c r="M738" i="9"/>
  <c r="N738" i="9"/>
  <c r="O738" i="9"/>
  <c r="K739" i="9"/>
  <c r="L739" i="9"/>
  <c r="M739" i="9"/>
  <c r="N739" i="9"/>
  <c r="O739" i="9"/>
  <c r="K740" i="9"/>
  <c r="L740" i="9"/>
  <c r="M740" i="9"/>
  <c r="N740" i="9"/>
  <c r="O740" i="9"/>
  <c r="K741" i="9"/>
  <c r="L741" i="9"/>
  <c r="M741" i="9"/>
  <c r="N741" i="9"/>
  <c r="O741" i="9"/>
  <c r="K742" i="9"/>
  <c r="L742" i="9"/>
  <c r="M742" i="9"/>
  <c r="N742" i="9"/>
  <c r="O742" i="9"/>
  <c r="K743" i="9"/>
  <c r="L743" i="9"/>
  <c r="M743" i="9"/>
  <c r="N743" i="9"/>
  <c r="O743" i="9"/>
  <c r="K744" i="9"/>
  <c r="L744" i="9"/>
  <c r="M744" i="9"/>
  <c r="N744" i="9"/>
  <c r="O744" i="9"/>
  <c r="K745" i="9"/>
  <c r="L745" i="9"/>
  <c r="M745" i="9"/>
  <c r="N745" i="9"/>
  <c r="O745" i="9"/>
  <c r="K746" i="9"/>
  <c r="L746" i="9"/>
  <c r="M746" i="9"/>
  <c r="N746" i="9"/>
  <c r="O746" i="9"/>
  <c r="K747" i="9"/>
  <c r="L747" i="9"/>
  <c r="M747" i="9"/>
  <c r="N747" i="9"/>
  <c r="O747" i="9"/>
  <c r="K748" i="9"/>
  <c r="L748" i="9"/>
  <c r="M748" i="9"/>
  <c r="N748" i="9"/>
  <c r="O748" i="9"/>
  <c r="K749" i="9"/>
  <c r="L749" i="9"/>
  <c r="M749" i="9"/>
  <c r="N749" i="9"/>
  <c r="O749" i="9"/>
  <c r="K750" i="9"/>
  <c r="L750" i="9"/>
  <c r="M750" i="9"/>
  <c r="N750" i="9"/>
  <c r="O750" i="9"/>
  <c r="K751" i="9"/>
  <c r="L751" i="9"/>
  <c r="M751" i="9"/>
  <c r="N751" i="9"/>
  <c r="O751" i="9"/>
  <c r="K752" i="9"/>
  <c r="L752" i="9"/>
  <c r="M752" i="9"/>
  <c r="N752" i="9"/>
  <c r="O752" i="9"/>
  <c r="K753" i="9"/>
  <c r="L753" i="9"/>
  <c r="M753" i="9"/>
  <c r="N753" i="9"/>
  <c r="O753" i="9"/>
  <c r="K754" i="9"/>
  <c r="L754" i="9"/>
  <c r="M754" i="9"/>
  <c r="N754" i="9"/>
  <c r="O754" i="9"/>
  <c r="K755" i="9"/>
  <c r="L755" i="9"/>
  <c r="M755" i="9"/>
  <c r="N755" i="9"/>
  <c r="O755" i="9"/>
  <c r="K277" i="9"/>
  <c r="L277" i="9"/>
  <c r="M277" i="9"/>
  <c r="N277" i="9"/>
  <c r="O277" i="9"/>
  <c r="K756" i="9"/>
  <c r="L756" i="9"/>
  <c r="M756" i="9"/>
  <c r="N756" i="9"/>
  <c r="O756" i="9"/>
  <c r="K757" i="9"/>
  <c r="L757" i="9"/>
  <c r="M757" i="9"/>
  <c r="N757" i="9"/>
  <c r="O757" i="9"/>
  <c r="K758" i="9"/>
  <c r="L758" i="9"/>
  <c r="M758" i="9"/>
  <c r="N758" i="9"/>
  <c r="O758" i="9"/>
  <c r="K759" i="9"/>
  <c r="L759" i="9"/>
  <c r="M759" i="9"/>
  <c r="N759" i="9"/>
  <c r="O759" i="9"/>
  <c r="K760" i="9"/>
  <c r="L760" i="9"/>
  <c r="M760" i="9"/>
  <c r="N760" i="9"/>
  <c r="O760" i="9"/>
  <c r="G2" i="6"/>
  <c r="L48" i="2"/>
  <c r="M48" i="2" s="1"/>
  <c r="H3" i="3"/>
  <c r="I3" i="3" s="1"/>
  <c r="H4" i="3"/>
  <c r="J4" i="3" s="1"/>
  <c r="H5" i="3"/>
  <c r="J5" i="3" s="1"/>
  <c r="H6" i="3"/>
  <c r="J6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 s="1"/>
  <c r="H19" i="3"/>
  <c r="J19" i="3" s="1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 s="1"/>
  <c r="H27" i="3"/>
  <c r="J27" i="3" s="1"/>
  <c r="K27" i="3" s="1"/>
  <c r="H28" i="3"/>
  <c r="J28" i="3" s="1"/>
  <c r="K28" i="3" s="1"/>
  <c r="H29" i="3"/>
  <c r="J29" i="3" s="1"/>
  <c r="K29" i="3" s="1"/>
  <c r="H30" i="3"/>
  <c r="J30" i="3" s="1"/>
  <c r="H31" i="3"/>
  <c r="J31" i="3" s="1"/>
  <c r="H32" i="3"/>
  <c r="J32" i="3" s="1"/>
  <c r="H33" i="3"/>
  <c r="J33" i="3" s="1"/>
  <c r="H34" i="3"/>
  <c r="J34" i="3" s="1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H41" i="3"/>
  <c r="J41" i="3" s="1"/>
  <c r="H42" i="3"/>
  <c r="J42" i="3" s="1"/>
  <c r="H43" i="3"/>
  <c r="J43" i="3" s="1"/>
  <c r="H44" i="3"/>
  <c r="J44" i="3" s="1"/>
  <c r="H45" i="3"/>
  <c r="J45" i="3" s="1"/>
  <c r="H46" i="3"/>
  <c r="J46" i="3" s="1"/>
  <c r="H47" i="3"/>
  <c r="J47" i="3" s="1"/>
  <c r="H48" i="3"/>
  <c r="J48" i="3" s="1"/>
  <c r="H49" i="3"/>
  <c r="J49" i="3" s="1"/>
  <c r="H50" i="3"/>
  <c r="J50" i="3" s="1"/>
  <c r="H51" i="3"/>
  <c r="J51" i="3" s="1"/>
  <c r="H52" i="3"/>
  <c r="J52" i="3" s="1"/>
  <c r="H53" i="3"/>
  <c r="J53" i="3" s="1"/>
  <c r="H54" i="3"/>
  <c r="J54" i="3" s="1"/>
  <c r="H55" i="3"/>
  <c r="J55" i="3" s="1"/>
  <c r="H56" i="3"/>
  <c r="J56" i="3" s="1"/>
  <c r="H57" i="3"/>
  <c r="J57" i="3" s="1"/>
  <c r="H58" i="3"/>
  <c r="J58" i="3" s="1"/>
  <c r="H59" i="3"/>
  <c r="J59" i="3" s="1"/>
  <c r="H60" i="3"/>
  <c r="J60" i="3" s="1"/>
  <c r="H61" i="3"/>
  <c r="J61" i="3" s="1"/>
  <c r="H62" i="3"/>
  <c r="J62" i="3" s="1"/>
  <c r="H63" i="3"/>
  <c r="J63" i="3" s="1"/>
  <c r="H64" i="3"/>
  <c r="J64" i="3" s="1"/>
  <c r="H65" i="3"/>
  <c r="J65" i="3" s="1"/>
  <c r="H66" i="3"/>
  <c r="J66" i="3" s="1"/>
  <c r="H67" i="3"/>
  <c r="J67" i="3" s="1"/>
  <c r="H68" i="3"/>
  <c r="J68" i="3" s="1"/>
  <c r="H69" i="3"/>
  <c r="J69" i="3" s="1"/>
  <c r="H70" i="3"/>
  <c r="J70" i="3" s="1"/>
  <c r="H71" i="3"/>
  <c r="J71" i="3" s="1"/>
  <c r="H72" i="3"/>
  <c r="J72" i="3" s="1"/>
  <c r="H73" i="3"/>
  <c r="J73" i="3" s="1"/>
  <c r="H74" i="3"/>
  <c r="J74" i="3" s="1"/>
  <c r="H75" i="3"/>
  <c r="J75" i="3" s="1"/>
  <c r="H76" i="3"/>
  <c r="J76" i="3" s="1"/>
  <c r="H77" i="3"/>
  <c r="J77" i="3" s="1"/>
  <c r="H78" i="3"/>
  <c r="I78" i="3" s="1"/>
  <c r="H79" i="3"/>
  <c r="J79" i="3" s="1"/>
  <c r="H80" i="3"/>
  <c r="I80" i="3" s="1"/>
  <c r="H81" i="3"/>
  <c r="J81" i="3" s="1"/>
  <c r="H82" i="3"/>
  <c r="I82" i="3" s="1"/>
  <c r="H83" i="3"/>
  <c r="J83" i="3" s="1"/>
  <c r="H84" i="3"/>
  <c r="I84" i="3" s="1"/>
  <c r="H85" i="3"/>
  <c r="J85" i="3" s="1"/>
  <c r="H86" i="3"/>
  <c r="I86" i="3" s="1"/>
  <c r="H87" i="3"/>
  <c r="J87" i="3" s="1"/>
  <c r="H88" i="3"/>
  <c r="I88" i="3" s="1"/>
  <c r="H89" i="3"/>
  <c r="I89" i="3" s="1"/>
  <c r="H90" i="3"/>
  <c r="I90" i="3" s="1"/>
  <c r="H91" i="3"/>
  <c r="J91" i="3" s="1"/>
  <c r="H92" i="3"/>
  <c r="J92" i="3" s="1"/>
  <c r="H93" i="3"/>
  <c r="I93" i="3" s="1"/>
  <c r="H94" i="3"/>
  <c r="I94" i="3" s="1"/>
  <c r="H95" i="3"/>
  <c r="J95" i="3" s="1"/>
  <c r="H96" i="3"/>
  <c r="J96" i="3" s="1"/>
  <c r="H97" i="3"/>
  <c r="J97" i="3" s="1"/>
  <c r="H98" i="3"/>
  <c r="J98" i="3" s="1"/>
  <c r="H99" i="3"/>
  <c r="J99" i="3" s="1"/>
  <c r="H100" i="3"/>
  <c r="J100" i="3" s="1"/>
  <c r="H101" i="3"/>
  <c r="J101" i="3" s="1"/>
  <c r="H102" i="3"/>
  <c r="J102" i="3" s="1"/>
  <c r="H103" i="3"/>
  <c r="J103" i="3" s="1"/>
  <c r="H104" i="3"/>
  <c r="J104" i="3" s="1"/>
  <c r="H105" i="3"/>
  <c r="J105" i="3" s="1"/>
  <c r="H106" i="3"/>
  <c r="J106" i="3" s="1"/>
  <c r="H107" i="3"/>
  <c r="J107" i="3" s="1"/>
  <c r="H108" i="3"/>
  <c r="J108" i="3" s="1"/>
  <c r="H109" i="3"/>
  <c r="J109" i="3" s="1"/>
  <c r="H110" i="3"/>
  <c r="J110" i="3" s="1"/>
  <c r="H111" i="3"/>
  <c r="J111" i="3" s="1"/>
  <c r="H112" i="3"/>
  <c r="J112" i="3" s="1"/>
  <c r="H113" i="3"/>
  <c r="J113" i="3" s="1"/>
  <c r="H114" i="3"/>
  <c r="J114" i="3" s="1"/>
  <c r="H115" i="3"/>
  <c r="J115" i="3" s="1"/>
  <c r="H116" i="3"/>
  <c r="J116" i="3" s="1"/>
  <c r="H117" i="3"/>
  <c r="J117" i="3" s="1"/>
  <c r="H118" i="3"/>
  <c r="J118" i="3" s="1"/>
  <c r="H119" i="3"/>
  <c r="J119" i="3" s="1"/>
  <c r="H120" i="3"/>
  <c r="J120" i="3" s="1"/>
  <c r="H121" i="3"/>
  <c r="J121" i="3" s="1"/>
  <c r="H122" i="3"/>
  <c r="J122" i="3" s="1"/>
  <c r="H123" i="3"/>
  <c r="J123" i="3" s="1"/>
  <c r="H124" i="3"/>
  <c r="J124" i="3" s="1"/>
  <c r="K124" i="3" s="1"/>
  <c r="H125" i="3"/>
  <c r="J125" i="3" s="1"/>
  <c r="H126" i="3"/>
  <c r="J126" i="3" s="1"/>
  <c r="H127" i="3"/>
  <c r="J127" i="3" s="1"/>
  <c r="H128" i="3"/>
  <c r="J128" i="3" s="1"/>
  <c r="H129" i="3"/>
  <c r="J129" i="3" s="1"/>
  <c r="H130" i="3"/>
  <c r="J130" i="3" s="1"/>
  <c r="H131" i="3"/>
  <c r="J131" i="3" s="1"/>
  <c r="H132" i="3"/>
  <c r="J132" i="3" s="1"/>
  <c r="H133" i="3"/>
  <c r="J133" i="3" s="1"/>
  <c r="H134" i="3"/>
  <c r="I134" i="3" s="1"/>
  <c r="H135" i="3"/>
  <c r="J135" i="3" s="1"/>
  <c r="H136" i="3"/>
  <c r="J136" i="3" s="1"/>
  <c r="H137" i="3"/>
  <c r="J137" i="3" s="1"/>
  <c r="H138" i="3"/>
  <c r="I138" i="3" s="1"/>
  <c r="H139" i="3"/>
  <c r="J139" i="3" s="1"/>
  <c r="H140" i="3"/>
  <c r="I140" i="3" s="1"/>
  <c r="H141" i="3"/>
  <c r="I141" i="3" s="1"/>
  <c r="H142" i="3"/>
  <c r="I142" i="3" s="1"/>
  <c r="H143" i="3"/>
  <c r="J143" i="3" s="1"/>
  <c r="H144" i="3"/>
  <c r="I144" i="3" s="1"/>
  <c r="H145" i="3"/>
  <c r="I145" i="3" s="1"/>
  <c r="H146" i="3"/>
  <c r="I146" i="3" s="1"/>
  <c r="H147" i="3"/>
  <c r="J147" i="3" s="1"/>
  <c r="H148" i="3"/>
  <c r="I148" i="3" s="1"/>
  <c r="H149" i="3"/>
  <c r="I149" i="3" s="1"/>
  <c r="H150" i="3"/>
  <c r="I150" i="3" s="1"/>
  <c r="H151" i="3"/>
  <c r="J151" i="3" s="1"/>
  <c r="H152" i="3"/>
  <c r="I152" i="3" s="1"/>
  <c r="H153" i="3"/>
  <c r="I153" i="3" s="1"/>
  <c r="H154" i="3"/>
  <c r="I154" i="3" s="1"/>
  <c r="H155" i="3"/>
  <c r="J155" i="3" s="1"/>
  <c r="H2" i="3"/>
  <c r="J2" i="3" s="1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M47" i="2" l="1"/>
  <c r="N48" i="2"/>
  <c r="V47" i="2"/>
  <c r="L47" i="2"/>
  <c r="U47" i="2"/>
  <c r="I119" i="3"/>
  <c r="I117" i="3"/>
  <c r="K45" i="3"/>
  <c r="I118" i="3"/>
  <c r="K76" i="3"/>
  <c r="K60" i="3"/>
  <c r="K44" i="3"/>
  <c r="K123" i="3"/>
  <c r="K114" i="3"/>
  <c r="K110" i="3"/>
  <c r="K74" i="3"/>
  <c r="K70" i="3"/>
  <c r="K66" i="3"/>
  <c r="K62" i="3"/>
  <c r="K58" i="3"/>
  <c r="K54" i="3"/>
  <c r="K50" i="3"/>
  <c r="K46" i="3"/>
  <c r="K42" i="3"/>
  <c r="K38" i="3"/>
  <c r="K34" i="3"/>
  <c r="K30" i="3"/>
  <c r="K26" i="3"/>
  <c r="K22" i="3"/>
  <c r="K18" i="3"/>
  <c r="K122" i="3"/>
  <c r="K119" i="3"/>
  <c r="K117" i="3"/>
  <c r="K113" i="3"/>
  <c r="K73" i="3"/>
  <c r="K69" i="3"/>
  <c r="K65" i="3"/>
  <c r="K61" i="3"/>
  <c r="K57" i="3"/>
  <c r="K53" i="3"/>
  <c r="K49" i="3"/>
  <c r="K41" i="3"/>
  <c r="K37" i="3"/>
  <c r="K33" i="3"/>
  <c r="K25" i="3"/>
  <c r="K21" i="3"/>
  <c r="K17" i="3"/>
  <c r="K121" i="3"/>
  <c r="K116" i="3"/>
  <c r="K112" i="3"/>
  <c r="K72" i="3"/>
  <c r="K68" i="3"/>
  <c r="K64" i="3"/>
  <c r="K56" i="3"/>
  <c r="K52" i="3"/>
  <c r="K48" i="3"/>
  <c r="K40" i="3"/>
  <c r="K36" i="3"/>
  <c r="K32" i="3"/>
  <c r="K24" i="3"/>
  <c r="K20" i="3"/>
  <c r="K120" i="3"/>
  <c r="K118" i="3"/>
  <c r="K115" i="3"/>
  <c r="K111" i="3"/>
  <c r="K75" i="3"/>
  <c r="K71" i="3"/>
  <c r="K67" i="3"/>
  <c r="K63" i="3"/>
  <c r="K59" i="3"/>
  <c r="K55" i="3"/>
  <c r="K51" i="3"/>
  <c r="K47" i="3"/>
  <c r="K43" i="3"/>
  <c r="K39" i="3"/>
  <c r="K35" i="3"/>
  <c r="K31" i="3"/>
  <c r="K23" i="3"/>
  <c r="K19" i="3"/>
  <c r="J154" i="3"/>
  <c r="J150" i="3"/>
  <c r="J146" i="3"/>
  <c r="J142" i="3"/>
  <c r="J138" i="3"/>
  <c r="J134" i="3"/>
  <c r="K134" i="3" s="1"/>
  <c r="J94" i="3"/>
  <c r="J90" i="3"/>
  <c r="J86" i="3"/>
  <c r="J82" i="3"/>
  <c r="J78" i="3"/>
  <c r="I135" i="3"/>
  <c r="I133" i="3"/>
  <c r="J153" i="3"/>
  <c r="J149" i="3"/>
  <c r="J145" i="3"/>
  <c r="J141" i="3"/>
  <c r="J93" i="3"/>
  <c r="K93" i="3" s="1"/>
  <c r="J89" i="3"/>
  <c r="J152" i="3"/>
  <c r="J148" i="3"/>
  <c r="J144" i="3"/>
  <c r="J140" i="3"/>
  <c r="J88" i="3"/>
  <c r="J84" i="3"/>
  <c r="J80" i="3"/>
  <c r="J3" i="3"/>
  <c r="K3" i="3" s="1"/>
  <c r="I103" i="3"/>
  <c r="I126" i="3"/>
  <c r="I111" i="3"/>
  <c r="I109" i="3"/>
  <c r="I99" i="3"/>
  <c r="I97" i="3"/>
  <c r="I91" i="3"/>
  <c r="I155" i="3"/>
  <c r="I151" i="3"/>
  <c r="I147" i="3"/>
  <c r="I143" i="3"/>
  <c r="I139" i="3"/>
  <c r="I127" i="3"/>
  <c r="I125" i="3"/>
  <c r="I110" i="3"/>
  <c r="I98" i="3"/>
  <c r="I96" i="3"/>
  <c r="I92" i="3"/>
  <c r="I131" i="3"/>
  <c r="I129" i="3"/>
  <c r="I122" i="3"/>
  <c r="I115" i="3"/>
  <c r="I113" i="3"/>
  <c r="I106" i="3"/>
  <c r="I101" i="3"/>
  <c r="I95" i="3"/>
  <c r="I137" i="3"/>
  <c r="I130" i="3"/>
  <c r="I123" i="3"/>
  <c r="I121" i="3"/>
  <c r="I114" i="3"/>
  <c r="I107" i="3"/>
  <c r="I105" i="3"/>
  <c r="I100" i="3"/>
  <c r="I136" i="3"/>
  <c r="I128" i="3"/>
  <c r="I120" i="3"/>
  <c r="I116" i="3"/>
  <c r="I112" i="3"/>
  <c r="I108" i="3"/>
  <c r="I104" i="3"/>
  <c r="I132" i="3"/>
  <c r="I124" i="3"/>
  <c r="I50" i="3"/>
  <c r="I46" i="3"/>
  <c r="I42" i="3"/>
  <c r="I38" i="3"/>
  <c r="I102" i="3"/>
  <c r="I87" i="3"/>
  <c r="I85" i="3"/>
  <c r="I83" i="3"/>
  <c r="I81" i="3"/>
  <c r="I79" i="3"/>
  <c r="I77" i="3"/>
  <c r="I73" i="3"/>
  <c r="I69" i="3"/>
  <c r="I65" i="3"/>
  <c r="I61" i="3"/>
  <c r="I57" i="3"/>
  <c r="I53" i="3"/>
  <c r="I49" i="3"/>
  <c r="I45" i="3"/>
  <c r="I41" i="3"/>
  <c r="I37" i="3"/>
  <c r="I33" i="3"/>
  <c r="I36" i="3"/>
  <c r="I74" i="3"/>
  <c r="I70" i="3"/>
  <c r="I66" i="3"/>
  <c r="I62" i="3"/>
  <c r="I58" i="3"/>
  <c r="I54" i="3"/>
  <c r="I76" i="3"/>
  <c r="I72" i="3"/>
  <c r="I68" i="3"/>
  <c r="I64" i="3"/>
  <c r="I60" i="3"/>
  <c r="I56" i="3"/>
  <c r="I52" i="3"/>
  <c r="I48" i="3"/>
  <c r="I44" i="3"/>
  <c r="I40" i="3"/>
  <c r="I75" i="3"/>
  <c r="I71" i="3"/>
  <c r="I67" i="3"/>
  <c r="I63" i="3"/>
  <c r="I59" i="3"/>
  <c r="I55" i="3"/>
  <c r="I51" i="3"/>
  <c r="I47" i="3"/>
  <c r="I43" i="3"/>
  <c r="I39" i="3"/>
  <c r="I35" i="3"/>
  <c r="I34" i="3"/>
  <c r="I32" i="3"/>
  <c r="I30" i="3"/>
  <c r="I28" i="3"/>
  <c r="I26" i="3"/>
  <c r="I24" i="3"/>
  <c r="I22" i="3"/>
  <c r="I20" i="3"/>
  <c r="I18" i="3"/>
  <c r="I16" i="3"/>
  <c r="I14" i="3"/>
  <c r="I12" i="3"/>
  <c r="I10" i="3"/>
  <c r="I8" i="3"/>
  <c r="I6" i="3"/>
  <c r="I4" i="3"/>
  <c r="I31" i="3"/>
  <c r="I29" i="3"/>
  <c r="I27" i="3"/>
  <c r="I25" i="3"/>
  <c r="I23" i="3"/>
  <c r="I21" i="3"/>
  <c r="I19" i="3"/>
  <c r="I17" i="3"/>
  <c r="I15" i="3"/>
  <c r="I13" i="3"/>
  <c r="I11" i="3"/>
  <c r="I9" i="3"/>
  <c r="I7" i="3"/>
  <c r="I5" i="3"/>
  <c r="K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2" i="3"/>
  <c r="B36" i="2" l="1"/>
  <c r="C25" i="2"/>
  <c r="G25" i="2" s="1"/>
  <c r="B30" i="2"/>
  <c r="C36" i="2"/>
  <c r="C30" i="2"/>
  <c r="B28" i="2"/>
  <c r="B34" i="2"/>
  <c r="C28" i="2"/>
  <c r="C31" i="2"/>
  <c r="C34" i="2"/>
  <c r="C41" i="2"/>
  <c r="H41" i="2" s="1"/>
  <c r="O48" i="2"/>
  <c r="W47" i="2"/>
  <c r="N47" i="2"/>
  <c r="B37" i="2"/>
  <c r="B44" i="2"/>
  <c r="C44" i="2"/>
  <c r="B31" i="2"/>
  <c r="B41" i="2"/>
  <c r="C38" i="2"/>
  <c r="C35" i="2"/>
  <c r="C32" i="2"/>
  <c r="C29" i="2"/>
  <c r="B25" i="2"/>
  <c r="B38" i="2"/>
  <c r="B35" i="2"/>
  <c r="B32" i="2"/>
  <c r="B29" i="2"/>
  <c r="B26" i="2"/>
  <c r="K138" i="3"/>
  <c r="C26" i="2"/>
  <c r="H26" i="2" s="1"/>
  <c r="C42" i="2"/>
  <c r="C39" i="2"/>
  <c r="C33" i="2"/>
  <c r="I25" i="2"/>
  <c r="B42" i="2"/>
  <c r="B39" i="2"/>
  <c r="B33" i="2"/>
  <c r="K88" i="3"/>
  <c r="K152" i="3"/>
  <c r="C27" i="2"/>
  <c r="C43" i="2"/>
  <c r="C40" i="2"/>
  <c r="H40" i="2" s="1"/>
  <c r="C37" i="2"/>
  <c r="B27" i="2"/>
  <c r="B43" i="2"/>
  <c r="B40" i="2"/>
  <c r="K143" i="3"/>
  <c r="K85" i="3"/>
  <c r="K145" i="3"/>
  <c r="K90" i="3"/>
  <c r="K142" i="3"/>
  <c r="K7" i="3"/>
  <c r="K91" i="3"/>
  <c r="K107" i="3"/>
  <c r="K12" i="3"/>
  <c r="K104" i="3"/>
  <c r="K137" i="3"/>
  <c r="K13" i="3"/>
  <c r="K109" i="3"/>
  <c r="K6" i="3"/>
  <c r="K106" i="3"/>
  <c r="K127" i="3"/>
  <c r="K140" i="3"/>
  <c r="K89" i="3"/>
  <c r="K149" i="3"/>
  <c r="K78" i="3"/>
  <c r="K94" i="3"/>
  <c r="K146" i="3"/>
  <c r="K11" i="3"/>
  <c r="K79" i="3"/>
  <c r="K95" i="3"/>
  <c r="K128" i="3"/>
  <c r="K16" i="3"/>
  <c r="K92" i="3"/>
  <c r="K108" i="3"/>
  <c r="K125" i="3"/>
  <c r="K132" i="3"/>
  <c r="K97" i="3"/>
  <c r="K126" i="3"/>
  <c r="K10" i="3"/>
  <c r="K131" i="3"/>
  <c r="K147" i="3"/>
  <c r="K80" i="3"/>
  <c r="K144" i="3"/>
  <c r="K153" i="3"/>
  <c r="K82" i="3"/>
  <c r="K150" i="3"/>
  <c r="K15" i="3"/>
  <c r="K83" i="3"/>
  <c r="K99" i="3"/>
  <c r="K4" i="3"/>
  <c r="K96" i="3"/>
  <c r="K129" i="3"/>
  <c r="K5" i="3"/>
  <c r="K77" i="3"/>
  <c r="K101" i="3"/>
  <c r="K130" i="3"/>
  <c r="K14" i="3"/>
  <c r="K98" i="3"/>
  <c r="K135" i="3"/>
  <c r="K151" i="3"/>
  <c r="K84" i="3"/>
  <c r="K148" i="3"/>
  <c r="K141" i="3"/>
  <c r="K86" i="3"/>
  <c r="K154" i="3"/>
  <c r="K87" i="3"/>
  <c r="K103" i="3"/>
  <c r="K8" i="3"/>
  <c r="K100" i="3"/>
  <c r="K133" i="3"/>
  <c r="K9" i="3"/>
  <c r="K81" i="3"/>
  <c r="K105" i="3"/>
  <c r="K136" i="3"/>
  <c r="K102" i="3"/>
  <c r="K139" i="3"/>
  <c r="K155" i="3"/>
  <c r="F39" i="2"/>
  <c r="H39" i="2"/>
  <c r="F33" i="2"/>
  <c r="H33" i="2"/>
  <c r="F30" i="2"/>
  <c r="H30" i="2"/>
  <c r="F43" i="2"/>
  <c r="H43" i="2"/>
  <c r="F34" i="2"/>
  <c r="H34" i="2"/>
  <c r="F31" i="2"/>
  <c r="H31" i="2"/>
  <c r="F44" i="2"/>
  <c r="H44" i="2"/>
  <c r="F35" i="2"/>
  <c r="H35" i="2"/>
  <c r="F32" i="2"/>
  <c r="H32" i="2"/>
  <c r="D39" i="2"/>
  <c r="E39" i="2"/>
  <c r="D33" i="2"/>
  <c r="E33" i="2"/>
  <c r="D30" i="2"/>
  <c r="E30" i="2"/>
  <c r="D43" i="2"/>
  <c r="E43" i="2"/>
  <c r="D34" i="2"/>
  <c r="E34" i="2"/>
  <c r="D31" i="2"/>
  <c r="E31" i="2"/>
  <c r="D44" i="2"/>
  <c r="E44" i="2"/>
  <c r="D35" i="2"/>
  <c r="E35" i="2"/>
  <c r="D32" i="2"/>
  <c r="E32" i="2"/>
  <c r="I2" i="3"/>
  <c r="B65" i="2" l="1"/>
  <c r="I37" i="2"/>
  <c r="G37" i="2"/>
  <c r="I42" i="2"/>
  <c r="G42" i="2"/>
  <c r="I38" i="2"/>
  <c r="G38" i="2"/>
  <c r="I28" i="2"/>
  <c r="G28" i="2"/>
  <c r="I36" i="2"/>
  <c r="G36" i="2"/>
  <c r="I40" i="2"/>
  <c r="G40" i="2"/>
  <c r="I26" i="2"/>
  <c r="G26" i="2"/>
  <c r="I29" i="2"/>
  <c r="G29" i="2"/>
  <c r="I41" i="2"/>
  <c r="G41" i="2"/>
  <c r="I43" i="2"/>
  <c r="G43" i="2"/>
  <c r="I33" i="2"/>
  <c r="G33" i="2"/>
  <c r="I32" i="2"/>
  <c r="G32" i="2"/>
  <c r="I34" i="2"/>
  <c r="G34" i="2"/>
  <c r="I27" i="2"/>
  <c r="G27" i="2"/>
  <c r="I39" i="2"/>
  <c r="G39" i="2"/>
  <c r="I35" i="2"/>
  <c r="G35" i="2"/>
  <c r="I44" i="2"/>
  <c r="G44" i="2"/>
  <c r="I31" i="2"/>
  <c r="G31" i="2"/>
  <c r="I30" i="2"/>
  <c r="G30" i="2"/>
  <c r="F38" i="2"/>
  <c r="F37" i="2"/>
  <c r="E27" i="2"/>
  <c r="H27" i="2"/>
  <c r="D27" i="2"/>
  <c r="F27" i="2"/>
  <c r="B50" i="2"/>
  <c r="B54" i="2"/>
  <c r="B58" i="2"/>
  <c r="B62" i="2"/>
  <c r="B66" i="2"/>
  <c r="B51" i="2"/>
  <c r="B55" i="2"/>
  <c r="B59" i="2"/>
  <c r="B63" i="2"/>
  <c r="B67" i="2"/>
  <c r="B64" i="2"/>
  <c r="B52" i="2"/>
  <c r="B56" i="2"/>
  <c r="B60" i="2"/>
  <c r="B68" i="2"/>
  <c r="B53" i="2"/>
  <c r="B57" i="2"/>
  <c r="B61" i="2"/>
  <c r="B49" i="2"/>
  <c r="C55" i="2"/>
  <c r="C49" i="2"/>
  <c r="C56" i="2"/>
  <c r="E37" i="2"/>
  <c r="D42" i="2"/>
  <c r="E38" i="2"/>
  <c r="D36" i="2"/>
  <c r="D26" i="2"/>
  <c r="E29" i="2"/>
  <c r="E41" i="2"/>
  <c r="E28" i="2"/>
  <c r="D40" i="2"/>
  <c r="H29" i="2"/>
  <c r="F41" i="2"/>
  <c r="F28" i="2"/>
  <c r="H36" i="2"/>
  <c r="H42" i="2"/>
  <c r="D38" i="2"/>
  <c r="D37" i="2"/>
  <c r="H28" i="2"/>
  <c r="D29" i="2"/>
  <c r="D41" i="2"/>
  <c r="D28" i="2"/>
  <c r="E36" i="2"/>
  <c r="E42" i="2"/>
  <c r="H38" i="2"/>
  <c r="H37" i="2"/>
  <c r="F36" i="2"/>
  <c r="F42" i="2"/>
  <c r="C64" i="2"/>
  <c r="C67" i="2"/>
  <c r="AP67" i="2" s="1"/>
  <c r="C51" i="2"/>
  <c r="C58" i="2"/>
  <c r="C61" i="2"/>
  <c r="C60" i="2"/>
  <c r="C63" i="2"/>
  <c r="C68" i="2"/>
  <c r="C54" i="2"/>
  <c r="C57" i="2"/>
  <c r="C59" i="2"/>
  <c r="C66" i="2"/>
  <c r="C50" i="2"/>
  <c r="C53" i="2"/>
  <c r="C52" i="2"/>
  <c r="C62" i="2"/>
  <c r="C65" i="2"/>
  <c r="D55" i="2"/>
  <c r="O47" i="2"/>
  <c r="P48" i="2"/>
  <c r="X47" i="2"/>
  <c r="F67" i="2"/>
  <c r="E25" i="2"/>
  <c r="F29" i="2"/>
  <c r="F40" i="2"/>
  <c r="F26" i="2"/>
  <c r="D25" i="2"/>
  <c r="H25" i="2"/>
  <c r="J25" i="2"/>
  <c r="E40" i="2"/>
  <c r="E26" i="2"/>
  <c r="F25" i="2"/>
  <c r="M298" i="9"/>
  <c r="N298" i="9"/>
  <c r="O298" i="9"/>
  <c r="K298" i="9"/>
  <c r="L298" i="9"/>
  <c r="J65" i="2" l="1"/>
  <c r="G65" i="2"/>
  <c r="AC67" i="2"/>
  <c r="G67" i="2"/>
  <c r="F66" i="2"/>
  <c r="G66" i="2"/>
  <c r="AL68" i="2"/>
  <c r="G68" i="2"/>
  <c r="AE52" i="2"/>
  <c r="G52" i="2"/>
  <c r="AP59" i="2"/>
  <c r="G59" i="2"/>
  <c r="H63" i="2"/>
  <c r="G63" i="2"/>
  <c r="AP51" i="2"/>
  <c r="G51" i="2"/>
  <c r="F53" i="2"/>
  <c r="G53" i="2"/>
  <c r="AJ57" i="2"/>
  <c r="G57" i="2"/>
  <c r="H60" i="2"/>
  <c r="G60" i="2"/>
  <c r="AH56" i="2"/>
  <c r="G56" i="2"/>
  <c r="AK50" i="2"/>
  <c r="G50" i="2"/>
  <c r="AK54" i="2"/>
  <c r="G54" i="2"/>
  <c r="AO61" i="2"/>
  <c r="G61" i="2"/>
  <c r="I64" i="2"/>
  <c r="G64" i="2"/>
  <c r="AE49" i="2"/>
  <c r="G49" i="2"/>
  <c r="F62" i="2"/>
  <c r="G62" i="2"/>
  <c r="AO58" i="2"/>
  <c r="G58" i="2"/>
  <c r="AH55" i="2"/>
  <c r="G55" i="2"/>
  <c r="AI66" i="2"/>
  <c r="D68" i="2"/>
  <c r="F55" i="2"/>
  <c r="AL58" i="2"/>
  <c r="D66" i="2"/>
  <c r="F68" i="2"/>
  <c r="AF58" i="2"/>
  <c r="AN51" i="2"/>
  <c r="I51" i="2"/>
  <c r="AE62" i="2"/>
  <c r="AO62" i="2"/>
  <c r="AM51" i="2"/>
  <c r="E51" i="2"/>
  <c r="AC51" i="2"/>
  <c r="AH51" i="2"/>
  <c r="AF59" i="2"/>
  <c r="AI51" i="2"/>
  <c r="F51" i="2"/>
  <c r="AK51" i="2"/>
  <c r="AL51" i="2"/>
  <c r="AH59" i="2"/>
  <c r="AF51" i="2"/>
  <c r="AD51" i="2" s="1"/>
  <c r="AE51" i="2"/>
  <c r="AO51" i="2"/>
  <c r="AH67" i="2"/>
  <c r="AM67" i="2"/>
  <c r="AK67" i="2"/>
  <c r="E67" i="2"/>
  <c r="AN67" i="2"/>
  <c r="D67" i="2"/>
  <c r="AI67" i="2"/>
  <c r="H67" i="2"/>
  <c r="AL66" i="2"/>
  <c r="AF66" i="2"/>
  <c r="I67" i="2"/>
  <c r="J67" i="2"/>
  <c r="AJ67" i="2"/>
  <c r="AO67" i="2"/>
  <c r="AF68" i="2"/>
  <c r="I68" i="2"/>
  <c r="J62" i="2"/>
  <c r="AI62" i="2"/>
  <c r="E55" i="2"/>
  <c r="AN55" i="2"/>
  <c r="AL55" i="2"/>
  <c r="AM58" i="2"/>
  <c r="H58" i="2"/>
  <c r="H66" i="2"/>
  <c r="AP66" i="2"/>
  <c r="AJ66" i="2"/>
  <c r="J68" i="2"/>
  <c r="H68" i="2"/>
  <c r="AP68" i="2"/>
  <c r="I62" i="2"/>
  <c r="AF62" i="2"/>
  <c r="J55" i="2"/>
  <c r="H55" i="2"/>
  <c r="AP55" i="2"/>
  <c r="I58" i="2"/>
  <c r="AC58" i="2"/>
  <c r="AO66" i="2"/>
  <c r="AE66" i="2"/>
  <c r="AE68" i="2"/>
  <c r="AD68" i="2" s="1"/>
  <c r="AC68" i="2"/>
  <c r="E62" i="2"/>
  <c r="AH62" i="2"/>
  <c r="AJ62" i="2"/>
  <c r="AI55" i="2"/>
  <c r="AO55" i="2"/>
  <c r="D58" i="2"/>
  <c r="F58" i="2"/>
  <c r="AC66" i="2"/>
  <c r="I66" i="2"/>
  <c r="E66" i="2"/>
  <c r="AM66" i="2"/>
  <c r="AN66" i="2"/>
  <c r="AI68" i="2"/>
  <c r="AJ68" i="2"/>
  <c r="AK68" i="2"/>
  <c r="AH68" i="2"/>
  <c r="AK62" i="2"/>
  <c r="AC62" i="2"/>
  <c r="AL62" i="2"/>
  <c r="AM62" i="2"/>
  <c r="AN62" i="2"/>
  <c r="AE55" i="2"/>
  <c r="AF55" i="2"/>
  <c r="AC55" i="2"/>
  <c r="I55" i="2"/>
  <c r="J58" i="2"/>
  <c r="E58" i="2"/>
  <c r="AH58" i="2"/>
  <c r="AJ58" i="2"/>
  <c r="AK58" i="2"/>
  <c r="AK66" i="2"/>
  <c r="AH66" i="2"/>
  <c r="J66" i="2"/>
  <c r="I54" i="2"/>
  <c r="E68" i="2"/>
  <c r="AM68" i="2"/>
  <c r="AN68" i="2"/>
  <c r="AO68" i="2"/>
  <c r="H62" i="2"/>
  <c r="D62" i="2"/>
  <c r="AP62" i="2"/>
  <c r="AM55" i="2"/>
  <c r="AJ55" i="2"/>
  <c r="AK55" i="2"/>
  <c r="AI58" i="2"/>
  <c r="AE58" i="2"/>
  <c r="AP58" i="2"/>
  <c r="AN58" i="2"/>
  <c r="E59" i="2"/>
  <c r="AE63" i="2"/>
  <c r="AN59" i="2"/>
  <c r="AM56" i="2"/>
  <c r="AO59" i="2"/>
  <c r="F59" i="2"/>
  <c r="AC59" i="2"/>
  <c r="AL59" i="2"/>
  <c r="AM59" i="2"/>
  <c r="AK59" i="2"/>
  <c r="AM57" i="2"/>
  <c r="I56" i="2"/>
  <c r="AJ50" i="2"/>
  <c r="AL60" i="2"/>
  <c r="AO56" i="2"/>
  <c r="I63" i="2"/>
  <c r="AE59" i="2"/>
  <c r="AD59" i="2" s="1"/>
  <c r="AI59" i="2"/>
  <c r="I59" i="2"/>
  <c r="F56" i="2"/>
  <c r="AP56" i="2"/>
  <c r="AI63" i="2"/>
  <c r="J56" i="2"/>
  <c r="AK63" i="2"/>
  <c r="H56" i="2"/>
  <c r="AI56" i="2"/>
  <c r="AG56" i="2" s="1"/>
  <c r="J51" i="2"/>
  <c r="AJ51" i="2"/>
  <c r="H51" i="2"/>
  <c r="D51" i="2"/>
  <c r="AL67" i="2"/>
  <c r="AE67" i="2"/>
  <c r="AF67" i="2"/>
  <c r="AJ59" i="2"/>
  <c r="J59" i="2"/>
  <c r="H59" i="2"/>
  <c r="D59" i="2"/>
  <c r="AH57" i="2"/>
  <c r="AK56" i="2"/>
  <c r="AN56" i="2"/>
  <c r="AC63" i="2"/>
  <c r="H57" i="2"/>
  <c r="AN60" i="2"/>
  <c r="AJ56" i="2"/>
  <c r="AF56" i="2"/>
  <c r="E56" i="2"/>
  <c r="AL56" i="2"/>
  <c r="AL63" i="2"/>
  <c r="AF63" i="2"/>
  <c r="AE56" i="2"/>
  <c r="D56" i="2"/>
  <c r="AC56" i="2"/>
  <c r="AH63" i="2"/>
  <c r="AJ63" i="2"/>
  <c r="D52" i="2"/>
  <c r="H49" i="2"/>
  <c r="AH49" i="2"/>
  <c r="J49" i="2"/>
  <c r="F49" i="2"/>
  <c r="AF49" i="2"/>
  <c r="AK49" i="2"/>
  <c r="D49" i="2"/>
  <c r="AP49" i="2"/>
  <c r="AI49" i="2"/>
  <c r="AN49" i="2"/>
  <c r="AO49" i="2"/>
  <c r="I49" i="2"/>
  <c r="E49" i="2"/>
  <c r="AM49" i="2"/>
  <c r="AC49" i="2"/>
  <c r="AJ49" i="2"/>
  <c r="AL49" i="2"/>
  <c r="AJ52" i="2"/>
  <c r="E52" i="2"/>
  <c r="J57" i="2"/>
  <c r="E60" i="2"/>
  <c r="AH61" i="2"/>
  <c r="D61" i="2"/>
  <c r="AH54" i="2"/>
  <c r="AP57" i="2"/>
  <c r="AN57" i="2"/>
  <c r="AF60" i="2"/>
  <c r="D53" i="2"/>
  <c r="AL57" i="2"/>
  <c r="AF57" i="2"/>
  <c r="AP60" i="2"/>
  <c r="AK60" i="2"/>
  <c r="AI53" i="2"/>
  <c r="AM60" i="2"/>
  <c r="J50" i="2"/>
  <c r="AM61" i="2"/>
  <c r="F54" i="2"/>
  <c r="H65" i="2"/>
  <c r="AP61" i="2"/>
  <c r="AN54" i="2"/>
  <c r="AP65" i="2"/>
  <c r="AF53" i="2"/>
  <c r="D57" i="2"/>
  <c r="AE57" i="2"/>
  <c r="D60" i="2"/>
  <c r="AI60" i="2"/>
  <c r="AC60" i="2"/>
  <c r="H53" i="2"/>
  <c r="AO53" i="2"/>
  <c r="AL53" i="2"/>
  <c r="AJ53" i="2"/>
  <c r="AC57" i="2"/>
  <c r="E57" i="2"/>
  <c r="F57" i="2"/>
  <c r="I60" i="2"/>
  <c r="AE60" i="2"/>
  <c r="AJ60" i="2"/>
  <c r="AO60" i="2"/>
  <c r="AP53" i="2"/>
  <c r="AE53" i="2"/>
  <c r="I53" i="2"/>
  <c r="AC53" i="2"/>
  <c r="E53" i="2"/>
  <c r="AM53" i="2"/>
  <c r="AN53" i="2"/>
  <c r="I57" i="2"/>
  <c r="AK57" i="2"/>
  <c r="AO57" i="2"/>
  <c r="AI57" i="2"/>
  <c r="AH60" i="2"/>
  <c r="AG60" i="2" s="1"/>
  <c r="J60" i="2"/>
  <c r="F60" i="2"/>
  <c r="AH53" i="2"/>
  <c r="AG53" i="2" s="1"/>
  <c r="AK53" i="2"/>
  <c r="J53" i="2"/>
  <c r="AO64" i="2"/>
  <c r="E50" i="2"/>
  <c r="AM50" i="2"/>
  <c r="F65" i="2"/>
  <c r="AL65" i="2"/>
  <c r="AN64" i="2"/>
  <c r="AN61" i="2"/>
  <c r="AL61" i="2"/>
  <c r="AP54" i="2"/>
  <c r="H54" i="2"/>
  <c r="I50" i="2"/>
  <c r="AH50" i="2"/>
  <c r="AO50" i="2"/>
  <c r="AI64" i="2"/>
  <c r="AL64" i="2"/>
  <c r="AO65" i="2"/>
  <c r="AE65" i="2"/>
  <c r="H61" i="2"/>
  <c r="AC61" i="2"/>
  <c r="AI54" i="2"/>
  <c r="AM54" i="2"/>
  <c r="AO54" i="2"/>
  <c r="AI50" i="2"/>
  <c r="AP50" i="2"/>
  <c r="AF65" i="2"/>
  <c r="D65" i="2"/>
  <c r="AI65" i="2"/>
  <c r="AE64" i="2"/>
  <c r="J64" i="2"/>
  <c r="AJ64" i="2"/>
  <c r="AK64" i="2"/>
  <c r="AH64" i="2"/>
  <c r="H50" i="2"/>
  <c r="AE50" i="2"/>
  <c r="F50" i="2"/>
  <c r="AN50" i="2"/>
  <c r="AJ65" i="2"/>
  <c r="AC65" i="2"/>
  <c r="I65" i="2"/>
  <c r="E65" i="2"/>
  <c r="AM65" i="2"/>
  <c r="AM64" i="2"/>
  <c r="F64" i="2"/>
  <c r="H64" i="2"/>
  <c r="D64" i="2"/>
  <c r="AP64" i="2"/>
  <c r="E61" i="2"/>
  <c r="F61" i="2"/>
  <c r="AE61" i="2"/>
  <c r="I61" i="2"/>
  <c r="AK61" i="2"/>
  <c r="D54" i="2"/>
  <c r="E54" i="2"/>
  <c r="AF54" i="2"/>
  <c r="AC54" i="2"/>
  <c r="J61" i="2"/>
  <c r="AI61" i="2"/>
  <c r="AJ61" i="2"/>
  <c r="AF61" i="2"/>
  <c r="J54" i="2"/>
  <c r="AL54" i="2"/>
  <c r="AE54" i="2"/>
  <c r="AD54" i="2" s="1"/>
  <c r="AJ54" i="2"/>
  <c r="D50" i="2"/>
  <c r="AC50" i="2"/>
  <c r="AL50" i="2"/>
  <c r="AF50" i="2"/>
  <c r="AN65" i="2"/>
  <c r="AK65" i="2"/>
  <c r="AH65" i="2"/>
  <c r="E64" i="2"/>
  <c r="AF64" i="2"/>
  <c r="AC64" i="2"/>
  <c r="AN52" i="2"/>
  <c r="I52" i="2"/>
  <c r="J52" i="2"/>
  <c r="AP63" i="2"/>
  <c r="E63" i="2"/>
  <c r="AM63" i="2"/>
  <c r="AN63" i="2"/>
  <c r="AO63" i="2"/>
  <c r="AO52" i="2"/>
  <c r="F52" i="2"/>
  <c r="AH52" i="2"/>
  <c r="AI52" i="2"/>
  <c r="D63" i="2"/>
  <c r="J63" i="2"/>
  <c r="F63" i="2"/>
  <c r="AF52" i="2"/>
  <c r="AD52" i="2" s="1"/>
  <c r="AC52" i="2"/>
  <c r="AP52" i="2"/>
  <c r="AM52" i="2"/>
  <c r="H52" i="2"/>
  <c r="AK52" i="2"/>
  <c r="AL52" i="2"/>
  <c r="P47" i="2"/>
  <c r="Q48" i="2"/>
  <c r="Y47" i="2"/>
  <c r="J26" i="2"/>
  <c r="J27" i="2"/>
  <c r="J28" i="2"/>
  <c r="J35" i="2"/>
  <c r="J36" i="2"/>
  <c r="J37" i="2"/>
  <c r="J38" i="2"/>
  <c r="J39" i="2"/>
  <c r="J41" i="2"/>
  <c r="J42" i="2"/>
  <c r="J43" i="2"/>
  <c r="J44" i="2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" i="6"/>
  <c r="C20" i="2"/>
  <c r="C21" i="2" s="1"/>
  <c r="AD66" i="2" l="1"/>
  <c r="AG67" i="2"/>
  <c r="AG51" i="2"/>
  <c r="AD58" i="2"/>
  <c r="AG66" i="2"/>
  <c r="AG55" i="2"/>
  <c r="AD62" i="2"/>
  <c r="AG59" i="2"/>
  <c r="AG58" i="2"/>
  <c r="AG68" i="2"/>
  <c r="AG62" i="2"/>
  <c r="AG61" i="2"/>
  <c r="AD49" i="2"/>
  <c r="AD55" i="2"/>
  <c r="AG54" i="2"/>
  <c r="AG63" i="2"/>
  <c r="AD63" i="2"/>
  <c r="AG64" i="2"/>
  <c r="AD56" i="2"/>
  <c r="AG49" i="2"/>
  <c r="AD50" i="2"/>
  <c r="AD64" i="2"/>
  <c r="AG65" i="2"/>
  <c r="AG57" i="2"/>
  <c r="AD67" i="2"/>
  <c r="AG50" i="2"/>
  <c r="AD53" i="2"/>
  <c r="AD60" i="2"/>
  <c r="AD57" i="2"/>
  <c r="AD65" i="2"/>
  <c r="AG52" i="2"/>
  <c r="AD61" i="2"/>
  <c r="Q47" i="2"/>
  <c r="R48" i="2"/>
  <c r="Z47" i="2"/>
  <c r="AC43" i="2"/>
  <c r="AI43" i="2"/>
  <c r="AM43" i="2"/>
  <c r="AE43" i="2"/>
  <c r="AJ43" i="2"/>
  <c r="AN43" i="2"/>
  <c r="AK43" i="2"/>
  <c r="AF43" i="2"/>
  <c r="AO43" i="2"/>
  <c r="AL43" i="2"/>
  <c r="AH43" i="2"/>
  <c r="AP43" i="2"/>
  <c r="AH26" i="2"/>
  <c r="AL26" i="2"/>
  <c r="AP26" i="2"/>
  <c r="AO26" i="2"/>
  <c r="AC26" i="2"/>
  <c r="AI26" i="2"/>
  <c r="AM26" i="2"/>
  <c r="AK26" i="2"/>
  <c r="AE26" i="2"/>
  <c r="AJ26" i="2"/>
  <c r="AN26" i="2"/>
  <c r="AF26" i="2"/>
  <c r="AE42" i="2"/>
  <c r="AI42" i="2"/>
  <c r="AM42" i="2"/>
  <c r="AO42" i="2"/>
  <c r="AF42" i="2"/>
  <c r="AJ42" i="2"/>
  <c r="AN42" i="2"/>
  <c r="AK42" i="2"/>
  <c r="AH42" i="2"/>
  <c r="AP42" i="2"/>
  <c r="AC42" i="2"/>
  <c r="AL42" i="2"/>
  <c r="AI37" i="2"/>
  <c r="AM37" i="2"/>
  <c r="AO37" i="2"/>
  <c r="AE37" i="2"/>
  <c r="AJ37" i="2"/>
  <c r="AN37" i="2"/>
  <c r="AF37" i="2"/>
  <c r="AK37" i="2"/>
  <c r="AH37" i="2"/>
  <c r="AG37" i="2" s="1"/>
  <c r="AP37" i="2"/>
  <c r="AC37" i="2"/>
  <c r="AL37" i="2"/>
  <c r="AI31" i="2"/>
  <c r="AM31" i="2"/>
  <c r="AL31" i="2"/>
  <c r="AE31" i="2"/>
  <c r="AJ31" i="2"/>
  <c r="AN31" i="2"/>
  <c r="AH31" i="2"/>
  <c r="AF31" i="2"/>
  <c r="AK31" i="2"/>
  <c r="AO31" i="2"/>
  <c r="AC31" i="2"/>
  <c r="AP31" i="2"/>
  <c r="AF39" i="2"/>
  <c r="AK39" i="2"/>
  <c r="AO39" i="2"/>
  <c r="AC39" i="2"/>
  <c r="AH39" i="2"/>
  <c r="AL39" i="2"/>
  <c r="AP39" i="2"/>
  <c r="AM39" i="2"/>
  <c r="AI39" i="2"/>
  <c r="AN39" i="2"/>
  <c r="AE39" i="2"/>
  <c r="AJ39" i="2"/>
  <c r="AC38" i="2"/>
  <c r="AH38" i="2"/>
  <c r="AL38" i="2"/>
  <c r="AP38" i="2"/>
  <c r="AE38" i="2"/>
  <c r="AI38" i="2"/>
  <c r="AM38" i="2"/>
  <c r="AJ38" i="2"/>
  <c r="AF38" i="2"/>
  <c r="AN38" i="2"/>
  <c r="AK38" i="2"/>
  <c r="AO38" i="2"/>
  <c r="AC32" i="2"/>
  <c r="AI32" i="2"/>
  <c r="AM32" i="2"/>
  <c r="AP32" i="2"/>
  <c r="AE32" i="2"/>
  <c r="AJ32" i="2"/>
  <c r="AN32" i="2"/>
  <c r="AH32" i="2"/>
  <c r="AF32" i="2"/>
  <c r="AK32" i="2"/>
  <c r="AO32" i="2"/>
  <c r="AL32" i="2"/>
  <c r="AC44" i="2"/>
  <c r="AH44" i="2"/>
  <c r="AL44" i="2"/>
  <c r="AP44" i="2"/>
  <c r="AM44" i="2"/>
  <c r="AF44" i="2"/>
  <c r="AE44" i="2"/>
  <c r="AI44" i="2"/>
  <c r="AJ44" i="2"/>
  <c r="AN44" i="2"/>
  <c r="AO44" i="2"/>
  <c r="AK44" i="2"/>
  <c r="AF27" i="2"/>
  <c r="AK27" i="2"/>
  <c r="AO27" i="2"/>
  <c r="AE27" i="2"/>
  <c r="AN27" i="2"/>
  <c r="AC27" i="2"/>
  <c r="AH27" i="2"/>
  <c r="AL27" i="2"/>
  <c r="AP27" i="2"/>
  <c r="AI27" i="2"/>
  <c r="AM27" i="2"/>
  <c r="AJ27" i="2"/>
  <c r="AH34" i="2"/>
  <c r="AL34" i="2"/>
  <c r="AP34" i="2"/>
  <c r="AC34" i="2"/>
  <c r="AI34" i="2"/>
  <c r="AG34" i="2" s="1"/>
  <c r="AM34" i="2"/>
  <c r="AF34" i="2"/>
  <c r="AE34" i="2"/>
  <c r="AJ34" i="2"/>
  <c r="AN34" i="2"/>
  <c r="AK34" i="2"/>
  <c r="AO34" i="2"/>
  <c r="AC33" i="2"/>
  <c r="AH33" i="2"/>
  <c r="AL33" i="2"/>
  <c r="AP33" i="2"/>
  <c r="AO33" i="2"/>
  <c r="AI33" i="2"/>
  <c r="AM33" i="2"/>
  <c r="AF33" i="2"/>
  <c r="AE33" i="2"/>
  <c r="AJ33" i="2"/>
  <c r="AN33" i="2"/>
  <c r="AK33" i="2"/>
  <c r="AH25" i="2"/>
  <c r="AM25" i="2"/>
  <c r="AI25" i="2"/>
  <c r="AL25" i="2"/>
  <c r="AO25" i="2"/>
  <c r="AE25" i="2"/>
  <c r="AP25" i="2"/>
  <c r="AF25" i="2"/>
  <c r="AK25" i="2"/>
  <c r="AJ25" i="2"/>
  <c r="AC25" i="2"/>
  <c r="AN25" i="2"/>
  <c r="AF28" i="2"/>
  <c r="AK28" i="2"/>
  <c r="AO28" i="2"/>
  <c r="AJ28" i="2"/>
  <c r="AH28" i="2"/>
  <c r="AL28" i="2"/>
  <c r="AP28" i="2"/>
  <c r="AC28" i="2"/>
  <c r="AI28" i="2"/>
  <c r="AM28" i="2"/>
  <c r="AE28" i="2"/>
  <c r="AN28" i="2"/>
  <c r="AF40" i="2"/>
  <c r="AJ40" i="2"/>
  <c r="AN40" i="2"/>
  <c r="AC40" i="2"/>
  <c r="AP40" i="2"/>
  <c r="AK40" i="2"/>
  <c r="AO40" i="2"/>
  <c r="AL40" i="2"/>
  <c r="AH40" i="2"/>
  <c r="AI40" i="2"/>
  <c r="AE40" i="2"/>
  <c r="AM40" i="2"/>
  <c r="J40" i="2"/>
  <c r="AE30" i="2"/>
  <c r="AJ30" i="2"/>
  <c r="AN30" i="2"/>
  <c r="AM30" i="2"/>
  <c r="AF30" i="2"/>
  <c r="AK30" i="2"/>
  <c r="AO30" i="2"/>
  <c r="AC30" i="2"/>
  <c r="AH30" i="2"/>
  <c r="AL30" i="2"/>
  <c r="AP30" i="2"/>
  <c r="AI30" i="2"/>
  <c r="AF35" i="2"/>
  <c r="AK35" i="2"/>
  <c r="AO35" i="2"/>
  <c r="AC35" i="2"/>
  <c r="AH35" i="2"/>
  <c r="AL35" i="2"/>
  <c r="AP35" i="2"/>
  <c r="AI35" i="2"/>
  <c r="AM35" i="2"/>
  <c r="AJ35" i="2"/>
  <c r="AE35" i="2"/>
  <c r="AN35" i="2"/>
  <c r="AE29" i="2"/>
  <c r="AJ29" i="2"/>
  <c r="AN29" i="2"/>
  <c r="AM29" i="2"/>
  <c r="AF29" i="2"/>
  <c r="AK29" i="2"/>
  <c r="AO29" i="2"/>
  <c r="AC29" i="2"/>
  <c r="AH29" i="2"/>
  <c r="AL29" i="2"/>
  <c r="AP29" i="2"/>
  <c r="AI29" i="2"/>
  <c r="AE41" i="2"/>
  <c r="AJ41" i="2"/>
  <c r="AN41" i="2"/>
  <c r="AP41" i="2"/>
  <c r="AF41" i="2"/>
  <c r="AK41" i="2"/>
  <c r="AO41" i="2"/>
  <c r="AL41" i="2"/>
  <c r="AH41" i="2"/>
  <c r="AC41" i="2"/>
  <c r="AI41" i="2"/>
  <c r="AM41" i="2"/>
  <c r="AF36" i="2"/>
  <c r="AJ36" i="2"/>
  <c r="AN36" i="2"/>
  <c r="AK36" i="2"/>
  <c r="AO36" i="2"/>
  <c r="AC36" i="2"/>
  <c r="AH36" i="2"/>
  <c r="AL36" i="2"/>
  <c r="AP36" i="2"/>
  <c r="AE36" i="2"/>
  <c r="AI36" i="2"/>
  <c r="AM36" i="2"/>
  <c r="C22" i="2"/>
  <c r="J33" i="2"/>
  <c r="J29" i="2"/>
  <c r="J34" i="2"/>
  <c r="J32" i="2"/>
  <c r="J30" i="2"/>
  <c r="J31" i="2"/>
  <c r="L24" i="2"/>
  <c r="L42" i="2" l="1" a="1"/>
  <c r="L42" i="2" s="1"/>
  <c r="L32" i="2" a="1"/>
  <c r="L32" i="2" s="1"/>
  <c r="L30" i="2" a="1"/>
  <c r="L30" i="2" s="1"/>
  <c r="L43" i="2" a="1"/>
  <c r="L43" i="2" s="1"/>
  <c r="L35" i="2" a="1"/>
  <c r="L35" i="2" s="1"/>
  <c r="L26" i="2" a="1"/>
  <c r="L26" i="2" s="1"/>
  <c r="L40" i="2" a="1"/>
  <c r="L40" i="2" s="1"/>
  <c r="L34" i="2" a="1"/>
  <c r="L34" i="2" s="1"/>
  <c r="L33" i="2" a="1"/>
  <c r="L33" i="2" s="1"/>
  <c r="L27" i="2" a="1"/>
  <c r="L27" i="2" s="1"/>
  <c r="L25" i="2" a="1"/>
  <c r="L25" i="2" s="1"/>
  <c r="L29" i="2" a="1"/>
  <c r="L29" i="2" s="1"/>
  <c r="L44" i="2" a="1"/>
  <c r="L44" i="2" s="1"/>
  <c r="L41" i="2" a="1"/>
  <c r="L41" i="2" s="1"/>
  <c r="L37" i="2" a="1"/>
  <c r="L37" i="2" s="1"/>
  <c r="L39" i="2" a="1"/>
  <c r="L39" i="2" s="1"/>
  <c r="L36" i="2" a="1"/>
  <c r="L36" i="2" s="1"/>
  <c r="L31" i="2" a="1"/>
  <c r="L31" i="2" s="1"/>
  <c r="L28" i="2" a="1"/>
  <c r="L28" i="2" s="1"/>
  <c r="L38" i="2" a="1"/>
  <c r="L38" i="2" s="1"/>
  <c r="L62" i="2" a="1"/>
  <c r="L62" i="2" s="1"/>
  <c r="L68" i="2" a="1"/>
  <c r="L68" i="2" s="1"/>
  <c r="L61" i="2" a="1"/>
  <c r="L61" i="2" s="1"/>
  <c r="L52" i="2" a="1"/>
  <c r="L52" i="2" s="1"/>
  <c r="L59" i="2" a="1"/>
  <c r="L59" i="2" s="1"/>
  <c r="L50" i="2" a="1"/>
  <c r="L50" i="2" s="1"/>
  <c r="L65" i="2" a="1"/>
  <c r="L65" i="2" s="1"/>
  <c r="L54" i="2" a="1"/>
  <c r="L54" i="2" s="1"/>
  <c r="L56" i="2" a="1"/>
  <c r="L56" i="2" s="1"/>
  <c r="L66" i="2" a="1"/>
  <c r="L66" i="2" s="1"/>
  <c r="L53" i="2" a="1"/>
  <c r="L53" i="2" s="1"/>
  <c r="L57" i="2" a="1"/>
  <c r="L57" i="2" s="1"/>
  <c r="L63" i="2" a="1"/>
  <c r="L63" i="2" s="1"/>
  <c r="L58" i="2" a="1"/>
  <c r="L58" i="2" s="1"/>
  <c r="L51" i="2" a="1"/>
  <c r="L51" i="2" s="1"/>
  <c r="L49" i="2" a="1"/>
  <c r="L49" i="2" s="1"/>
  <c r="L64" i="2" a="1"/>
  <c r="L64" i="2" s="1"/>
  <c r="L55" i="2" a="1"/>
  <c r="L55" i="2" s="1"/>
  <c r="L60" i="2" a="1"/>
  <c r="L60" i="2" s="1"/>
  <c r="L67" i="2" a="1"/>
  <c r="L67" i="2" s="1"/>
  <c r="AA47" i="2"/>
  <c r="R47" i="2"/>
  <c r="AG43" i="2"/>
  <c r="AG31" i="2"/>
  <c r="AG42" i="2"/>
  <c r="AG26" i="2"/>
  <c r="AD27" i="2"/>
  <c r="AD40" i="2"/>
  <c r="AD28" i="2"/>
  <c r="AD39" i="2"/>
  <c r="AG41" i="2"/>
  <c r="AG29" i="2"/>
  <c r="AG35" i="2"/>
  <c r="AG30" i="2"/>
  <c r="AD25" i="2"/>
  <c r="AG44" i="2"/>
  <c r="AD37" i="2"/>
  <c r="AG36" i="2"/>
  <c r="AD35" i="2"/>
  <c r="AD34" i="2"/>
  <c r="AG32" i="2"/>
  <c r="AD31" i="2"/>
  <c r="AD43" i="2"/>
  <c r="AD36" i="2"/>
  <c r="AG27" i="2"/>
  <c r="AD44" i="2"/>
  <c r="AD41" i="2"/>
  <c r="AD29" i="2"/>
  <c r="AD30" i="2"/>
  <c r="AG33" i="2"/>
  <c r="AG38" i="2"/>
  <c r="AG40" i="2"/>
  <c r="AG28" i="2"/>
  <c r="AG25" i="2"/>
  <c r="AD33" i="2"/>
  <c r="AD32" i="2"/>
  <c r="AD38" i="2"/>
  <c r="AG39" i="2"/>
  <c r="AD42" i="2"/>
  <c r="AD26" i="2"/>
  <c r="U23" i="2"/>
  <c r="U31" i="2" s="1"/>
  <c r="M24" i="2"/>
  <c r="M23" i="2" s="1"/>
  <c r="L23" i="2"/>
  <c r="U30" i="2" l="1"/>
  <c r="V23" i="2"/>
  <c r="U53" i="2"/>
  <c r="U68" i="2"/>
  <c r="U52" i="2"/>
  <c r="U63" i="2"/>
  <c r="U67" i="2"/>
  <c r="U60" i="2"/>
  <c r="U58" i="2"/>
  <c r="U62" i="2"/>
  <c r="U66" i="2"/>
  <c r="U56" i="2"/>
  <c r="U61" i="2"/>
  <c r="U64" i="2"/>
  <c r="U51" i="2"/>
  <c r="U55" i="2"/>
  <c r="U65" i="2"/>
  <c r="U57" i="2"/>
  <c r="U49" i="2"/>
  <c r="U54" i="2"/>
  <c r="U50" i="2"/>
  <c r="U59" i="2"/>
  <c r="U34" i="2"/>
  <c r="U29" i="2"/>
  <c r="M42" i="2" a="1"/>
  <c r="M42" i="2" s="1"/>
  <c r="M32" i="2" a="1"/>
  <c r="M32" i="2" s="1"/>
  <c r="M30" i="2" a="1"/>
  <c r="M30" i="2" s="1"/>
  <c r="M31" i="2" a="1"/>
  <c r="M31" i="2" s="1"/>
  <c r="M26" i="2" a="1"/>
  <c r="M26" i="2" s="1"/>
  <c r="M34" i="2" a="1"/>
  <c r="M34" i="2" s="1"/>
  <c r="M35" i="2" a="1"/>
  <c r="M35" i="2" s="1"/>
  <c r="M39" i="2" a="1"/>
  <c r="M39" i="2" s="1"/>
  <c r="M38" i="2" a="1"/>
  <c r="M38" i="2" s="1"/>
  <c r="M40" i="2" a="1"/>
  <c r="M40" i="2" s="1"/>
  <c r="M37" i="2" a="1"/>
  <c r="M37" i="2" s="1"/>
  <c r="M33" i="2" a="1"/>
  <c r="M33" i="2" s="1"/>
  <c r="M27" i="2" a="1"/>
  <c r="M27" i="2" s="1"/>
  <c r="M25" i="2" a="1"/>
  <c r="M25" i="2" s="1"/>
  <c r="M36" i="2" a="1"/>
  <c r="M36" i="2" s="1"/>
  <c r="M29" i="2" a="1"/>
  <c r="M29" i="2" s="1"/>
  <c r="M44" i="2" a="1"/>
  <c r="M44" i="2" s="1"/>
  <c r="M41" i="2" a="1"/>
  <c r="M41" i="2" s="1"/>
  <c r="M43" i="2" a="1"/>
  <c r="M43" i="2" s="1"/>
  <c r="M28" i="2" a="1"/>
  <c r="M28" i="2" s="1"/>
  <c r="M59" i="2" a="1"/>
  <c r="M59" i="2" s="1"/>
  <c r="M50" i="2" a="1"/>
  <c r="M50" i="2" s="1"/>
  <c r="M68" i="2" a="1"/>
  <c r="M68" i="2" s="1"/>
  <c r="M61" i="2" a="1"/>
  <c r="M61" i="2" s="1"/>
  <c r="M54" i="2" a="1"/>
  <c r="M54" i="2" s="1"/>
  <c r="M66" i="2" a="1"/>
  <c r="M66" i="2" s="1"/>
  <c r="M52" i="2" a="1"/>
  <c r="M52" i="2" s="1"/>
  <c r="M63" i="2" a="1"/>
  <c r="M63" i="2" s="1"/>
  <c r="M65" i="2" a="1"/>
  <c r="M65" i="2" s="1"/>
  <c r="M58" i="2" a="1"/>
  <c r="M58" i="2" s="1"/>
  <c r="M51" i="2" a="1"/>
  <c r="M51" i="2" s="1"/>
  <c r="M56" i="2" a="1"/>
  <c r="M56" i="2" s="1"/>
  <c r="M53" i="2" a="1"/>
  <c r="M53" i="2" s="1"/>
  <c r="M57" i="2" a="1"/>
  <c r="M57" i="2" s="1"/>
  <c r="M55" i="2" a="1"/>
  <c r="M55" i="2" s="1"/>
  <c r="M67" i="2" a="1"/>
  <c r="M67" i="2" s="1"/>
  <c r="M49" i="2" a="1"/>
  <c r="M49" i="2" s="1"/>
  <c r="M62" i="2" a="1"/>
  <c r="M62" i="2" s="1"/>
  <c r="M64" i="2" a="1"/>
  <c r="M64" i="2" s="1"/>
  <c r="M60" i="2" a="1"/>
  <c r="M60" i="2" s="1"/>
  <c r="N24" i="2"/>
  <c r="U32" i="2"/>
  <c r="U33" i="2"/>
  <c r="V29" i="2"/>
  <c r="V33" i="2"/>
  <c r="V31" i="2"/>
  <c r="V30" i="2"/>
  <c r="V34" i="2"/>
  <c r="V32" i="2"/>
  <c r="N41" i="2" l="1" a="1"/>
  <c r="N41" i="2" s="1"/>
  <c r="N31" i="2" a="1"/>
  <c r="N31" i="2" s="1"/>
  <c r="N28" i="2" a="1"/>
  <c r="N28" i="2" s="1"/>
  <c r="N39" i="2" a="1"/>
  <c r="N39" i="2" s="1"/>
  <c r="N38" i="2" a="1"/>
  <c r="N38" i="2" s="1"/>
  <c r="N42" i="2" a="1"/>
  <c r="N42" i="2" s="1"/>
  <c r="N32" i="2" a="1"/>
  <c r="N32" i="2" s="1"/>
  <c r="N30" i="2" a="1"/>
  <c r="N30" i="2" s="1"/>
  <c r="N35" i="2" a="1"/>
  <c r="N35" i="2" s="1"/>
  <c r="N26" i="2" a="1"/>
  <c r="N26" i="2" s="1"/>
  <c r="N25" i="2" a="1"/>
  <c r="N25" i="2" s="1"/>
  <c r="N40" i="2" a="1"/>
  <c r="N40" i="2" s="1"/>
  <c r="N34" i="2" a="1"/>
  <c r="N34" i="2" s="1"/>
  <c r="N43" i="2" a="1"/>
  <c r="N43" i="2" s="1"/>
  <c r="N33" i="2" a="1"/>
  <c r="N33" i="2" s="1"/>
  <c r="N27" i="2" a="1"/>
  <c r="N27" i="2" s="1"/>
  <c r="N29" i="2" a="1"/>
  <c r="N29" i="2" s="1"/>
  <c r="N44" i="2" a="1"/>
  <c r="N44" i="2" s="1"/>
  <c r="N37" i="2" a="1"/>
  <c r="N37" i="2" s="1"/>
  <c r="N36" i="2" a="1"/>
  <c r="N36" i="2" s="1"/>
  <c r="N52" i="2" a="1"/>
  <c r="N52" i="2" s="1"/>
  <c r="N59" i="2" a="1"/>
  <c r="N59" i="2" s="1"/>
  <c r="N50" i="2" a="1"/>
  <c r="N50" i="2" s="1"/>
  <c r="N65" i="2" a="1"/>
  <c r="N65" i="2" s="1"/>
  <c r="N54" i="2" a="1"/>
  <c r="N54" i="2" s="1"/>
  <c r="N56" i="2" a="1"/>
  <c r="N56" i="2" s="1"/>
  <c r="N66" i="2" a="1"/>
  <c r="N66" i="2" s="1"/>
  <c r="N53" i="2" a="1"/>
  <c r="N53" i="2" s="1"/>
  <c r="N57" i="2" a="1"/>
  <c r="N57" i="2" s="1"/>
  <c r="N63" i="2" a="1"/>
  <c r="N63" i="2" s="1"/>
  <c r="N58" i="2" a="1"/>
  <c r="N58" i="2" s="1"/>
  <c r="N51" i="2" a="1"/>
  <c r="N51" i="2" s="1"/>
  <c r="N49" i="2" a="1"/>
  <c r="N49" i="2" s="1"/>
  <c r="N64" i="2" a="1"/>
  <c r="N64" i="2" s="1"/>
  <c r="N55" i="2" a="1"/>
  <c r="N55" i="2" s="1"/>
  <c r="N60" i="2" a="1"/>
  <c r="N60" i="2" s="1"/>
  <c r="N67" i="2" a="1"/>
  <c r="N67" i="2" s="1"/>
  <c r="N62" i="2" a="1"/>
  <c r="N62" i="2" s="1"/>
  <c r="N68" i="2" a="1"/>
  <c r="N68" i="2" s="1"/>
  <c r="N61" i="2" a="1"/>
  <c r="N61" i="2" s="1"/>
  <c r="U48" i="2"/>
  <c r="V66" i="2"/>
  <c r="V56" i="2"/>
  <c r="V58" i="2"/>
  <c r="V60" i="2"/>
  <c r="V64" i="2"/>
  <c r="V67" i="2"/>
  <c r="V55" i="2"/>
  <c r="V68" i="2"/>
  <c r="V62" i="2"/>
  <c r="V52" i="2"/>
  <c r="V53" i="2"/>
  <c r="V49" i="2"/>
  <c r="V61" i="2"/>
  <c r="V63" i="2"/>
  <c r="V59" i="2"/>
  <c r="V51" i="2"/>
  <c r="V54" i="2"/>
  <c r="V50" i="2"/>
  <c r="V65" i="2"/>
  <c r="V57" i="2"/>
  <c r="O24" i="2"/>
  <c r="N23" i="2"/>
  <c r="W23" i="2"/>
  <c r="U41" i="2"/>
  <c r="V41" i="2"/>
  <c r="V27" i="2"/>
  <c r="W27" i="2"/>
  <c r="U27" i="2"/>
  <c r="V40" i="2"/>
  <c r="W40" i="2"/>
  <c r="U40" i="2"/>
  <c r="U26" i="2"/>
  <c r="W26" i="2"/>
  <c r="V26" i="2"/>
  <c r="U39" i="2"/>
  <c r="V39" i="2"/>
  <c r="W39" i="2"/>
  <c r="W28" i="2"/>
  <c r="U28" i="2"/>
  <c r="V28" i="2"/>
  <c r="V38" i="2"/>
  <c r="U38" i="2"/>
  <c r="W38" i="2"/>
  <c r="U44" i="2"/>
  <c r="W44" i="2"/>
  <c r="V44" i="2"/>
  <c r="W36" i="2"/>
  <c r="V36" i="2"/>
  <c r="U36" i="2"/>
  <c r="W25" i="2"/>
  <c r="U25" i="2"/>
  <c r="V25" i="2"/>
  <c r="U37" i="2"/>
  <c r="W37" i="2"/>
  <c r="V37" i="2"/>
  <c r="U35" i="2"/>
  <c r="V35" i="2"/>
  <c r="W35" i="2"/>
  <c r="W43" i="2"/>
  <c r="U43" i="2"/>
  <c r="V43" i="2"/>
  <c r="W42" i="2"/>
  <c r="U42" i="2"/>
  <c r="V42" i="2"/>
  <c r="O29" i="2" l="1" a="1"/>
  <c r="O29" i="2" s="1"/>
  <c r="O41" i="2" a="1"/>
  <c r="O41" i="2" s="1"/>
  <c r="O43" i="2" a="1"/>
  <c r="O43" i="2" s="1"/>
  <c r="O28" i="2" a="1"/>
  <c r="O28" i="2" s="1"/>
  <c r="O25" i="2" a="1"/>
  <c r="O25" i="2" s="1"/>
  <c r="O40" i="2" a="1"/>
  <c r="O40" i="2" s="1"/>
  <c r="O32" i="2" a="1"/>
  <c r="O32" i="2" s="1"/>
  <c r="O30" i="2" a="1"/>
  <c r="O30" i="2" s="1"/>
  <c r="O31" i="2" a="1"/>
  <c r="O31" i="2" s="1"/>
  <c r="O26" i="2" a="1"/>
  <c r="O26" i="2" s="1"/>
  <c r="O42" i="2" a="1"/>
  <c r="O42" i="2" s="1"/>
  <c r="O44" i="2" a="1"/>
  <c r="O44" i="2" s="1"/>
  <c r="O34" i="2" a="1"/>
  <c r="O34" i="2" s="1"/>
  <c r="O35" i="2" a="1"/>
  <c r="O35" i="2" s="1"/>
  <c r="O39" i="2" a="1"/>
  <c r="O39" i="2" s="1"/>
  <c r="O36" i="2" a="1"/>
  <c r="O36" i="2" s="1"/>
  <c r="O37" i="2" a="1"/>
  <c r="O37" i="2" s="1"/>
  <c r="O33" i="2" a="1"/>
  <c r="O33" i="2" s="1"/>
  <c r="O27" i="2" a="1"/>
  <c r="O27" i="2" s="1"/>
  <c r="O38" i="2" a="1"/>
  <c r="O38" i="2" s="1"/>
  <c r="O66" i="2" a="1"/>
  <c r="O66" i="2" s="1"/>
  <c r="O52" i="2" a="1"/>
  <c r="O52" i="2" s="1"/>
  <c r="O63" i="2" a="1"/>
  <c r="O63" i="2" s="1"/>
  <c r="O65" i="2" a="1"/>
  <c r="O65" i="2" s="1"/>
  <c r="O58" i="2" a="1"/>
  <c r="O58" i="2" s="1"/>
  <c r="O51" i="2" a="1"/>
  <c r="O51" i="2" s="1"/>
  <c r="O56" i="2" a="1"/>
  <c r="O56" i="2" s="1"/>
  <c r="O53" i="2" a="1"/>
  <c r="O53" i="2" s="1"/>
  <c r="O57" i="2" a="1"/>
  <c r="O57" i="2" s="1"/>
  <c r="O55" i="2" a="1"/>
  <c r="O55" i="2" s="1"/>
  <c r="O67" i="2" a="1"/>
  <c r="O67" i="2" s="1"/>
  <c r="O49" i="2" a="1"/>
  <c r="O49" i="2" s="1"/>
  <c r="O62" i="2" a="1"/>
  <c r="O62" i="2" s="1"/>
  <c r="O64" i="2" a="1"/>
  <c r="O64" i="2" s="1"/>
  <c r="O60" i="2" a="1"/>
  <c r="O60" i="2" s="1"/>
  <c r="O59" i="2" a="1"/>
  <c r="O59" i="2" s="1"/>
  <c r="O50" i="2" a="1"/>
  <c r="O50" i="2" s="1"/>
  <c r="O68" i="2" a="1"/>
  <c r="O68" i="2" s="1"/>
  <c r="O61" i="2" a="1"/>
  <c r="O61" i="2" s="1"/>
  <c r="O54" i="2" a="1"/>
  <c r="O54" i="2" s="1"/>
  <c r="V48" i="2"/>
  <c r="W41" i="2"/>
  <c r="W68" i="2"/>
  <c r="W56" i="2"/>
  <c r="W62" i="2"/>
  <c r="W63" i="2"/>
  <c r="W67" i="2"/>
  <c r="W52" i="2"/>
  <c r="W66" i="2"/>
  <c r="W53" i="2"/>
  <c r="W60" i="2"/>
  <c r="W64" i="2"/>
  <c r="W58" i="2"/>
  <c r="W59" i="2"/>
  <c r="W55" i="2"/>
  <c r="W51" i="2"/>
  <c r="W57" i="2"/>
  <c r="W65" i="2"/>
  <c r="W49" i="2"/>
  <c r="W50" i="2"/>
  <c r="W61" i="2"/>
  <c r="W54" i="2"/>
  <c r="W48" i="2" s="1"/>
  <c r="P24" i="2"/>
  <c r="O23" i="2"/>
  <c r="X23" i="2"/>
  <c r="W32" i="2"/>
  <c r="W31" i="2"/>
  <c r="W34" i="2"/>
  <c r="W30" i="2"/>
  <c r="W29" i="2"/>
  <c r="W33" i="2"/>
  <c r="U24" i="2"/>
  <c r="V24" i="2"/>
  <c r="P29" i="2" l="1" a="1"/>
  <c r="P29" i="2" s="1"/>
  <c r="P44" i="2" a="1"/>
  <c r="P44" i="2" s="1"/>
  <c r="P36" i="2" a="1"/>
  <c r="P36" i="2" s="1"/>
  <c r="P37" i="2" a="1"/>
  <c r="P37" i="2" s="1"/>
  <c r="P43" i="2" a="1"/>
  <c r="P43" i="2" s="1"/>
  <c r="P31" i="2" a="1"/>
  <c r="P31" i="2" s="1"/>
  <c r="P28" i="2" a="1"/>
  <c r="P28" i="2" s="1"/>
  <c r="P38" i="2" a="1"/>
  <c r="P38" i="2" s="1"/>
  <c r="P42" i="2" a="1"/>
  <c r="P42" i="2" s="1"/>
  <c r="P32" i="2" a="1"/>
  <c r="P32" i="2" s="1"/>
  <c r="P30" i="2" a="1"/>
  <c r="P30" i="2" s="1"/>
  <c r="P35" i="2" a="1"/>
  <c r="P35" i="2" s="1"/>
  <c r="P26" i="2" a="1"/>
  <c r="P26" i="2" s="1"/>
  <c r="P25" i="2" a="1"/>
  <c r="P25" i="2" s="1"/>
  <c r="P40" i="2" a="1"/>
  <c r="P40" i="2" s="1"/>
  <c r="P41" i="2" a="1"/>
  <c r="P41" i="2" s="1"/>
  <c r="P34" i="2" a="1"/>
  <c r="P34" i="2" s="1"/>
  <c r="P33" i="2" a="1"/>
  <c r="P33" i="2" s="1"/>
  <c r="P27" i="2" a="1"/>
  <c r="P27" i="2" s="1"/>
  <c r="P39" i="2" a="1"/>
  <c r="P39" i="2" s="1"/>
  <c r="P56" i="2" a="1"/>
  <c r="P56" i="2" s="1"/>
  <c r="P66" i="2" a="1"/>
  <c r="P66" i="2" s="1"/>
  <c r="P53" i="2" a="1"/>
  <c r="P53" i="2" s="1"/>
  <c r="P57" i="2" a="1"/>
  <c r="P57" i="2" s="1"/>
  <c r="P63" i="2" a="1"/>
  <c r="P63" i="2" s="1"/>
  <c r="P58" i="2" a="1"/>
  <c r="P58" i="2" s="1"/>
  <c r="P51" i="2" a="1"/>
  <c r="P51" i="2" s="1"/>
  <c r="P49" i="2" a="1"/>
  <c r="P49" i="2" s="1"/>
  <c r="P64" i="2" a="1"/>
  <c r="P64" i="2" s="1"/>
  <c r="P55" i="2" a="1"/>
  <c r="P55" i="2" s="1"/>
  <c r="P60" i="2" a="1"/>
  <c r="P60" i="2" s="1"/>
  <c r="P67" i="2" a="1"/>
  <c r="P67" i="2" s="1"/>
  <c r="P62" i="2" a="1"/>
  <c r="P62" i="2" s="1"/>
  <c r="P68" i="2" a="1"/>
  <c r="P68" i="2" s="1"/>
  <c r="P61" i="2" a="1"/>
  <c r="P61" i="2" s="1"/>
  <c r="P52" i="2" a="1"/>
  <c r="P52" i="2" s="1"/>
  <c r="P59" i="2" a="1"/>
  <c r="P59" i="2" s="1"/>
  <c r="P50" i="2" a="1"/>
  <c r="P50" i="2" s="1"/>
  <c r="P65" i="2" a="1"/>
  <c r="P65" i="2" s="1"/>
  <c r="P54" i="2" a="1"/>
  <c r="P54" i="2" s="1"/>
  <c r="X62" i="2"/>
  <c r="X60" i="2"/>
  <c r="X64" i="2"/>
  <c r="X53" i="2"/>
  <c r="X66" i="2"/>
  <c r="X55" i="2"/>
  <c r="X67" i="2"/>
  <c r="X56" i="2"/>
  <c r="X68" i="2"/>
  <c r="X52" i="2"/>
  <c r="X63" i="2"/>
  <c r="X58" i="2"/>
  <c r="X57" i="2"/>
  <c r="X54" i="2"/>
  <c r="X49" i="2"/>
  <c r="X65" i="2"/>
  <c r="X61" i="2"/>
  <c r="X51" i="2"/>
  <c r="X59" i="2"/>
  <c r="X50" i="2"/>
  <c r="X33" i="2"/>
  <c r="X34" i="2"/>
  <c r="X29" i="2"/>
  <c r="X30" i="2"/>
  <c r="X31" i="2"/>
  <c r="X32" i="2"/>
  <c r="X41" i="2"/>
  <c r="X27" i="2"/>
  <c r="X26" i="2"/>
  <c r="X36" i="2"/>
  <c r="X37" i="2"/>
  <c r="X42" i="2"/>
  <c r="X40" i="2"/>
  <c r="X38" i="2"/>
  <c r="X44" i="2"/>
  <c r="X25" i="2"/>
  <c r="X43" i="2"/>
  <c r="X39" i="2"/>
  <c r="X28" i="2"/>
  <c r="X35" i="2"/>
  <c r="W24" i="2"/>
  <c r="Q24" i="2"/>
  <c r="Y23" i="2"/>
  <c r="P23" i="2"/>
  <c r="Q44" i="2" l="1" a="1"/>
  <c r="Q44" i="2" s="1"/>
  <c r="Q37" i="2" a="1"/>
  <c r="Q37" i="2" s="1"/>
  <c r="Q33" i="2" a="1"/>
  <c r="Q33" i="2" s="1"/>
  <c r="Q27" i="2" a="1"/>
  <c r="Q27" i="2" s="1"/>
  <c r="Q38" i="2" a="1"/>
  <c r="Q38" i="2" s="1"/>
  <c r="Q36" i="2" a="1"/>
  <c r="Q36" i="2" s="1"/>
  <c r="Q25" i="2" a="1"/>
  <c r="Q25" i="2" s="1"/>
  <c r="Q42" i="2" a="1"/>
  <c r="Q42" i="2" s="1"/>
  <c r="Q29" i="2" a="1"/>
  <c r="Q29" i="2" s="1"/>
  <c r="Q41" i="2" a="1"/>
  <c r="Q41" i="2" s="1"/>
  <c r="Q43" i="2" a="1"/>
  <c r="Q43" i="2" s="1"/>
  <c r="Q28" i="2" a="1"/>
  <c r="Q28" i="2" s="1"/>
  <c r="Q32" i="2" a="1"/>
  <c r="Q32" i="2" s="1"/>
  <c r="Q30" i="2" a="1"/>
  <c r="Q30" i="2" s="1"/>
  <c r="Q31" i="2" a="1"/>
  <c r="Q31" i="2" s="1"/>
  <c r="Q26" i="2" a="1"/>
  <c r="Q26" i="2" s="1"/>
  <c r="Q40" i="2" a="1"/>
  <c r="Q40" i="2" s="1"/>
  <c r="Q34" i="2" a="1"/>
  <c r="Q34" i="2" s="1"/>
  <c r="Q35" i="2" a="1"/>
  <c r="Q35" i="2" s="1"/>
  <c r="Q39" i="2" a="1"/>
  <c r="Q39" i="2" s="1"/>
  <c r="Q56" i="2" a="1"/>
  <c r="Q56" i="2" s="1"/>
  <c r="Q53" i="2" a="1"/>
  <c r="Q53" i="2" s="1"/>
  <c r="Q57" i="2" a="1"/>
  <c r="Q57" i="2" s="1"/>
  <c r="Q55" i="2" a="1"/>
  <c r="Q55" i="2" s="1"/>
  <c r="Q67" i="2" a="1"/>
  <c r="Q67" i="2" s="1"/>
  <c r="Q49" i="2" a="1"/>
  <c r="Q49" i="2" s="1"/>
  <c r="Q62" i="2" a="1"/>
  <c r="Q62" i="2" s="1"/>
  <c r="Q64" i="2" a="1"/>
  <c r="Q64" i="2" s="1"/>
  <c r="Q60" i="2" a="1"/>
  <c r="Q60" i="2" s="1"/>
  <c r="Q59" i="2" a="1"/>
  <c r="Q59" i="2" s="1"/>
  <c r="Q50" i="2" a="1"/>
  <c r="Q50" i="2" s="1"/>
  <c r="Q68" i="2" a="1"/>
  <c r="Q68" i="2" s="1"/>
  <c r="Q61" i="2" a="1"/>
  <c r="Q61" i="2" s="1"/>
  <c r="Q54" i="2" a="1"/>
  <c r="Q54" i="2" s="1"/>
  <c r="Q66" i="2" a="1"/>
  <c r="Q66" i="2" s="1"/>
  <c r="Q52" i="2" a="1"/>
  <c r="Q52" i="2" s="1"/>
  <c r="Q63" i="2" a="1"/>
  <c r="Q63" i="2" s="1"/>
  <c r="Q65" i="2" a="1"/>
  <c r="Q65" i="2" s="1"/>
  <c r="Q58" i="2" a="1"/>
  <c r="Q58" i="2" s="1"/>
  <c r="Q51" i="2" a="1"/>
  <c r="Q51" i="2" s="1"/>
  <c r="X48" i="2"/>
  <c r="Y27" i="2"/>
  <c r="Y52" i="2"/>
  <c r="Y63" i="2"/>
  <c r="Y67" i="2"/>
  <c r="Y55" i="2"/>
  <c r="Y66" i="2"/>
  <c r="Y62" i="2"/>
  <c r="Y53" i="2"/>
  <c r="Y68" i="2"/>
  <c r="Y64" i="2"/>
  <c r="Y56" i="2"/>
  <c r="Y50" i="2"/>
  <c r="Y59" i="2"/>
  <c r="Y65" i="2"/>
  <c r="Y58" i="2"/>
  <c r="Y60" i="2"/>
  <c r="Y49" i="2"/>
  <c r="Y57" i="2"/>
  <c r="Y51" i="2"/>
  <c r="Y61" i="2"/>
  <c r="Y54" i="2"/>
  <c r="R24" i="2"/>
  <c r="Q23" i="2"/>
  <c r="Z23" i="2"/>
  <c r="Y31" i="2"/>
  <c r="Y30" i="2"/>
  <c r="Y33" i="2"/>
  <c r="Y32" i="2"/>
  <c r="Y29" i="2"/>
  <c r="Y34" i="2"/>
  <c r="Y40" i="2"/>
  <c r="Y38" i="2"/>
  <c r="Y41" i="2"/>
  <c r="Y26" i="2"/>
  <c r="Y39" i="2"/>
  <c r="Y25" i="2"/>
  <c r="Y28" i="2"/>
  <c r="Y36" i="2"/>
  <c r="Y37" i="2"/>
  <c r="Y44" i="2"/>
  <c r="Y42" i="2"/>
  <c r="Y43" i="2"/>
  <c r="Y35" i="2"/>
  <c r="X24" i="2"/>
  <c r="Y48" i="2" l="1"/>
  <c r="R40" i="2" a="1"/>
  <c r="R40" i="2" s="1"/>
  <c r="R37" i="2" a="1"/>
  <c r="R37" i="2" s="1"/>
  <c r="R34" i="2" a="1"/>
  <c r="R34" i="2" s="1"/>
  <c r="R33" i="2" a="1"/>
  <c r="R33" i="2" s="1"/>
  <c r="R27" i="2" a="1"/>
  <c r="R27" i="2" s="1"/>
  <c r="R29" i="2" a="1"/>
  <c r="R29" i="2" s="1"/>
  <c r="R44" i="2" a="1"/>
  <c r="R44" i="2" s="1"/>
  <c r="R41" i="2" a="1"/>
  <c r="R41" i="2" s="1"/>
  <c r="R39" i="2" a="1"/>
  <c r="R39" i="2" s="1"/>
  <c r="R36" i="2" a="1"/>
  <c r="R36" i="2" s="1"/>
  <c r="R25" i="2" a="1"/>
  <c r="R25" i="2" s="1"/>
  <c r="R31" i="2" a="1"/>
  <c r="R31" i="2" s="1"/>
  <c r="R28" i="2" a="1"/>
  <c r="R28" i="2" s="1"/>
  <c r="R38" i="2" a="1"/>
  <c r="R38" i="2" s="1"/>
  <c r="R42" i="2" a="1"/>
  <c r="R42" i="2" s="1"/>
  <c r="R32" i="2" a="1"/>
  <c r="R32" i="2" s="1"/>
  <c r="R30" i="2" a="1"/>
  <c r="R30" i="2" s="1"/>
  <c r="R43" i="2" a="1"/>
  <c r="R43" i="2" s="1"/>
  <c r="R35" i="2" a="1"/>
  <c r="R35" i="2" s="1"/>
  <c r="R26" i="2" a="1"/>
  <c r="R26" i="2" s="1"/>
  <c r="R49" i="2" a="1"/>
  <c r="R49" i="2" s="1"/>
  <c r="R64" i="2" a="1"/>
  <c r="R64" i="2" s="1"/>
  <c r="R55" i="2" a="1"/>
  <c r="R55" i="2" s="1"/>
  <c r="R60" i="2" a="1"/>
  <c r="R60" i="2" s="1"/>
  <c r="R67" i="2" a="1"/>
  <c r="R67" i="2" s="1"/>
  <c r="R62" i="2" a="1"/>
  <c r="R62" i="2" s="1"/>
  <c r="R68" i="2" a="1"/>
  <c r="R68" i="2" s="1"/>
  <c r="R61" i="2" a="1"/>
  <c r="R61" i="2" s="1"/>
  <c r="R52" i="2" a="1"/>
  <c r="R52" i="2" s="1"/>
  <c r="R59" i="2" a="1"/>
  <c r="R59" i="2" s="1"/>
  <c r="R50" i="2" a="1"/>
  <c r="R50" i="2" s="1"/>
  <c r="R65" i="2" a="1"/>
  <c r="R65" i="2" s="1"/>
  <c r="R54" i="2" a="1"/>
  <c r="R54" i="2" s="1"/>
  <c r="R56" i="2" a="1"/>
  <c r="R56" i="2" s="1"/>
  <c r="R66" i="2" a="1"/>
  <c r="R66" i="2" s="1"/>
  <c r="R53" i="2" a="1"/>
  <c r="R53" i="2" s="1"/>
  <c r="R57" i="2" a="1"/>
  <c r="R57" i="2" s="1"/>
  <c r="R63" i="2" a="1"/>
  <c r="R63" i="2" s="1"/>
  <c r="R58" i="2" a="1"/>
  <c r="R58" i="2" s="1"/>
  <c r="R51" i="2" a="1"/>
  <c r="R51" i="2" s="1"/>
  <c r="Z60" i="2"/>
  <c r="Z64" i="2"/>
  <c r="Z59" i="2"/>
  <c r="Z53" i="2"/>
  <c r="Z62" i="2"/>
  <c r="Z68" i="2"/>
  <c r="Z52" i="2"/>
  <c r="Z66" i="2"/>
  <c r="Z58" i="2"/>
  <c r="Z63" i="2"/>
  <c r="Z56" i="2"/>
  <c r="Z55" i="2"/>
  <c r="Z67" i="2"/>
  <c r="Z57" i="2"/>
  <c r="Z54" i="2"/>
  <c r="Z50" i="2"/>
  <c r="Z51" i="2"/>
  <c r="Z61" i="2"/>
  <c r="Z49" i="2"/>
  <c r="Z65" i="2"/>
  <c r="R23" i="2"/>
  <c r="AA23" i="2"/>
  <c r="S65" i="2" s="1"/>
  <c r="Z32" i="2"/>
  <c r="Z29" i="2"/>
  <c r="Z30" i="2"/>
  <c r="Z33" i="2"/>
  <c r="Z34" i="2"/>
  <c r="Z31" i="2"/>
  <c r="Z39" i="2"/>
  <c r="Z27" i="2"/>
  <c r="Z26" i="2"/>
  <c r="Z28" i="2"/>
  <c r="Z36" i="2"/>
  <c r="Z41" i="2"/>
  <c r="Z40" i="2"/>
  <c r="Z38" i="2"/>
  <c r="Z25" i="2"/>
  <c r="Z37" i="2"/>
  <c r="Z35" i="2"/>
  <c r="Z42" i="2"/>
  <c r="Z44" i="2"/>
  <c r="Z43" i="2"/>
  <c r="Y24" i="2"/>
  <c r="S63" i="2" l="1"/>
  <c r="S66" i="2"/>
  <c r="Z48" i="2"/>
  <c r="S67" i="2"/>
  <c r="S68" i="2"/>
  <c r="AA52" i="2"/>
  <c r="S52" i="2" s="1"/>
  <c r="AA63" i="2"/>
  <c r="AA66" i="2"/>
  <c r="AA67" i="2"/>
  <c r="AA55" i="2"/>
  <c r="AA59" i="2"/>
  <c r="S59" i="2" s="1"/>
  <c r="AA62" i="2"/>
  <c r="S62" i="2" s="1"/>
  <c r="AA68" i="2"/>
  <c r="AA56" i="2"/>
  <c r="S56" i="2" s="1"/>
  <c r="AA53" i="2"/>
  <c r="S53" i="2" s="1"/>
  <c r="AA64" i="2"/>
  <c r="AA60" i="2"/>
  <c r="S60" i="2" s="1"/>
  <c r="AA58" i="2"/>
  <c r="S58" i="2" s="1"/>
  <c r="AA49" i="2"/>
  <c r="AA50" i="2"/>
  <c r="S50" i="2" s="1"/>
  <c r="AA65" i="2"/>
  <c r="AA57" i="2"/>
  <c r="S57" i="2" s="1"/>
  <c r="AA61" i="2"/>
  <c r="S61" i="2" s="1"/>
  <c r="AA54" i="2"/>
  <c r="S54" i="2" s="1"/>
  <c r="AA51" i="2"/>
  <c r="S51" i="2" s="1"/>
  <c r="S64" i="2"/>
  <c r="S55" i="2"/>
  <c r="S44" i="2"/>
  <c r="S42" i="2"/>
  <c r="S33" i="2"/>
  <c r="S41" i="2"/>
  <c r="S43" i="2"/>
  <c r="AA33" i="2"/>
  <c r="AA29" i="2"/>
  <c r="S29" i="2" s="1"/>
  <c r="AA32" i="2"/>
  <c r="AA34" i="2"/>
  <c r="S34" i="2" s="1"/>
  <c r="AA30" i="2"/>
  <c r="AA31" i="2"/>
  <c r="AA39" i="2"/>
  <c r="AA44" i="2"/>
  <c r="AA25" i="2"/>
  <c r="S25" i="2" s="1"/>
  <c r="AA37" i="2"/>
  <c r="AA27" i="2"/>
  <c r="AA36" i="2"/>
  <c r="S36" i="2" s="1"/>
  <c r="AA35" i="2"/>
  <c r="S35" i="2" s="1"/>
  <c r="AA41" i="2"/>
  <c r="AA40" i="2"/>
  <c r="AA26" i="2"/>
  <c r="AA28" i="2"/>
  <c r="S28" i="2" s="1"/>
  <c r="AA38" i="2"/>
  <c r="S38" i="2" s="1"/>
  <c r="AA43" i="2"/>
  <c r="AA42" i="2"/>
  <c r="Z24" i="2"/>
  <c r="AA48" i="2" l="1"/>
  <c r="S49" i="2"/>
  <c r="S48" i="2" s="1"/>
  <c r="S30" i="2"/>
  <c r="S40" i="2"/>
  <c r="S37" i="2"/>
  <c r="S31" i="2"/>
  <c r="S32" i="2"/>
  <c r="S26" i="2"/>
  <c r="S27" i="2"/>
  <c r="S39" i="2"/>
  <c r="AA24" i="2"/>
  <c r="S24" i="2" l="1"/>
  <c r="AL48" i="2"/>
  <c r="AJ48" i="2"/>
  <c r="AM48" i="2"/>
  <c r="AP48" i="2"/>
  <c r="AN48" i="2"/>
  <c r="AO48" i="2"/>
  <c r="AK48" i="2"/>
  <c r="AE48" i="2"/>
  <c r="AH48" i="2"/>
  <c r="R7" i="2" s="1"/>
  <c r="Q7" i="2" s="1"/>
  <c r="AG48" i="2"/>
  <c r="AD48" i="2"/>
  <c r="R3" i="2" s="1"/>
  <c r="Q3" i="2" s="1"/>
  <c r="AP24" i="2"/>
  <c r="M15" i="2" s="1"/>
  <c r="N15" i="2" s="1"/>
  <c r="AK24" i="2"/>
  <c r="M10" i="2" s="1"/>
  <c r="N10" i="2" s="1"/>
  <c r="AM24" i="2"/>
  <c r="M12" i="2" s="1"/>
  <c r="N12" i="2" s="1"/>
  <c r="AG24" i="2"/>
  <c r="AL24" i="2"/>
  <c r="M11" i="2" s="1"/>
  <c r="N11" i="2" s="1"/>
  <c r="AH24" i="2"/>
  <c r="AJ24" i="2"/>
  <c r="M9" i="2" s="1"/>
  <c r="N9" i="2" s="1"/>
  <c r="AO24" i="2"/>
  <c r="M14" i="2" s="1"/>
  <c r="N14" i="2" s="1"/>
  <c r="AN24" i="2"/>
  <c r="M13" i="2" s="1"/>
  <c r="N13" i="2" s="1"/>
  <c r="AD24" i="2"/>
  <c r="M3" i="2" s="1"/>
  <c r="AE24" i="2"/>
  <c r="M4" i="2" s="1"/>
  <c r="N4" i="2" s="1"/>
  <c r="M7" i="2" l="1"/>
  <c r="N7" i="2" s="1"/>
  <c r="AF48" i="2"/>
  <c r="AI48" i="2"/>
  <c r="AI24" i="2"/>
  <c r="M6" i="2"/>
  <c r="N6" i="2" s="1"/>
  <c r="AF24" i="2"/>
  <c r="R11" i="2"/>
  <c r="R15" i="2"/>
  <c r="R14" i="2"/>
  <c r="R9" i="2"/>
  <c r="R4" i="2"/>
  <c r="Q4" i="2" s="1"/>
  <c r="R10" i="2"/>
  <c r="R12" i="2"/>
  <c r="R13" i="2"/>
  <c r="N3" i="2"/>
  <c r="N5" i="2" s="1"/>
  <c r="M5" i="2"/>
  <c r="Q10" i="2" l="1"/>
  <c r="O10" i="2" s="1"/>
  <c r="Q11" i="2"/>
  <c r="O11" i="2" s="1"/>
  <c r="Q13" i="2"/>
  <c r="O13" i="2" s="1"/>
  <c r="Q9" i="2"/>
  <c r="O9" i="2" s="1"/>
  <c r="Q15" i="2"/>
  <c r="O15" i="2" s="1"/>
  <c r="Q12" i="2"/>
  <c r="O12" i="2" s="1"/>
  <c r="Q14" i="2"/>
  <c r="O14" i="2" s="1"/>
  <c r="N8" i="2"/>
  <c r="M8" i="2"/>
  <c r="R6" i="2"/>
  <c r="Q6" i="2" s="1"/>
  <c r="Q5" i="2" l="1"/>
  <c r="R5" i="2"/>
  <c r="R8" i="2"/>
  <c r="Q8" i="2"/>
  <c r="O8" i="2" s="1"/>
  <c r="O5" i="2" l="1"/>
  <c r="O1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ayers" type="6" refreshedVersion="6" background="1" refreshOnLoad="1" saveData="1">
    <textPr prompt="0" sourceFile="/Users/paulmcgrath/Github/NBA-Fantasy/data/player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9313C15-38ED-B74D-8FAF-27DAF200D48D}" name="roster" type="6" refreshedVersion="6" background="1" refreshOnLoad="1" saveData="1">
    <textPr prompt="0" sourceFile="/Users/paulmcgrath/Github/NBA-Fantasy/data/ros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1000000}" name="schedule" type="6" refreshedVersion="6" background="1" saveData="1">
    <textPr sourceFile="/Users/paulmcgrath/Github/NBA-Fantasy/schedule.csv" tab="0" comma="1">
      <textFields count="6">
        <textField/>
        <textField/>
        <textField/>
        <textField/>
        <textField/>
        <textField/>
      </textFields>
    </textPr>
  </connection>
  <connection id="4" xr16:uid="{AD672361-4D28-D64F-BAAF-411582158EDE}" name="team" type="6" refreshedVersion="6" background="1" refreshOnLoad="1" saveData="1">
    <textPr prompt="0" sourceFile="/Users/paulmcgrath/Github/NBA-Fantasy/data/team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<sst xmlns="http://schemas.openxmlformats.org/spreadsheetml/2006/main" count="26511" uniqueCount="1724">
  <si>
    <t>Round</t>
  </si>
  <si>
    <t>Rank</t>
  </si>
  <si>
    <t>PuntV</t>
  </si>
  <si>
    <t>LeagV</t>
  </si>
  <si>
    <t>Punt+</t>
  </si>
  <si>
    <t>Name</t>
  </si>
  <si>
    <t>Inj</t>
  </si>
  <si>
    <t>Team</t>
  </si>
  <si>
    <t>Pos</t>
  </si>
  <si>
    <t>g</t>
  </si>
  <si>
    <t>m/g</t>
  </si>
  <si>
    <t>p/g</t>
  </si>
  <si>
    <t>3/g</t>
  </si>
  <si>
    <t>r/g</t>
  </si>
  <si>
    <t>a/g</t>
  </si>
  <si>
    <t>s/g</t>
  </si>
  <si>
    <t>b/g</t>
  </si>
  <si>
    <t>fg%</t>
  </si>
  <si>
    <t>fga/g</t>
  </si>
  <si>
    <t>ft%</t>
  </si>
  <si>
    <t>fta/g</t>
  </si>
  <si>
    <t>to/g</t>
  </si>
  <si>
    <t>pV</t>
  </si>
  <si>
    <t>3V</t>
  </si>
  <si>
    <t>rV</t>
  </si>
  <si>
    <t>aV</t>
  </si>
  <si>
    <t>sV</t>
  </si>
  <si>
    <t>bV</t>
  </si>
  <si>
    <t>fg%V</t>
  </si>
  <si>
    <t>ft%V</t>
  </si>
  <si>
    <t>toV</t>
  </si>
  <si>
    <t>James Harden</t>
  </si>
  <si>
    <t/>
  </si>
  <si>
    <t>HOU</t>
  </si>
  <si>
    <t>Paul George</t>
  </si>
  <si>
    <t>LAC</t>
  </si>
  <si>
    <t>Damian Lillard</t>
  </si>
  <si>
    <t>POR</t>
  </si>
  <si>
    <t>Luka Doncic</t>
  </si>
  <si>
    <t>DAL</t>
  </si>
  <si>
    <t>Kawhi Leonard</t>
  </si>
  <si>
    <t>Anthony Davis</t>
  </si>
  <si>
    <t>LAL</t>
  </si>
  <si>
    <t>Karl-Anthony Towns</t>
  </si>
  <si>
    <t>MIN</t>
  </si>
  <si>
    <t>C</t>
  </si>
  <si>
    <t>Kyrie Irving</t>
  </si>
  <si>
    <t>Questionable - right shoulder impingement</t>
  </si>
  <si>
    <t>BKN</t>
  </si>
  <si>
    <t>Kemba Walker</t>
  </si>
  <si>
    <t>BOS</t>
  </si>
  <si>
    <t>Trae Young</t>
  </si>
  <si>
    <t>ATL</t>
  </si>
  <si>
    <t>Jimmy Butler</t>
  </si>
  <si>
    <t>MIA</t>
  </si>
  <si>
    <t>Andre Drummond</t>
  </si>
  <si>
    <t>DET</t>
  </si>
  <si>
    <t>Joel Embiid</t>
  </si>
  <si>
    <t>PHI</t>
  </si>
  <si>
    <t>Stephen Curry</t>
  </si>
  <si>
    <t>GSW</t>
  </si>
  <si>
    <t>LeBron James</t>
  </si>
  <si>
    <t>Kyle Lowry</t>
  </si>
  <si>
    <t>TOR</t>
  </si>
  <si>
    <t>Bradley Beal</t>
  </si>
  <si>
    <t>WAS</t>
  </si>
  <si>
    <t>Kevin Love</t>
  </si>
  <si>
    <t>CLE</t>
  </si>
  <si>
    <t>Fred VanVleet</t>
  </si>
  <si>
    <t>Deandre Ayton</t>
  </si>
  <si>
    <t>PHO</t>
  </si>
  <si>
    <t>Giannis Antetokounmpo</t>
  </si>
  <si>
    <t>MIL</t>
  </si>
  <si>
    <t>Jrue Holiday</t>
  </si>
  <si>
    <t>NOR</t>
  </si>
  <si>
    <t>Malcolm Brogdon</t>
  </si>
  <si>
    <t>IND</t>
  </si>
  <si>
    <t>Pascal Siakam</t>
  </si>
  <si>
    <t>Jonathan Isaac</t>
  </si>
  <si>
    <t>ORL</t>
  </si>
  <si>
    <t>Jayson Tatum</t>
  </si>
  <si>
    <t>Donovan Mitchell</t>
  </si>
  <si>
    <t>UTA</t>
  </si>
  <si>
    <t>Devin Booker</t>
  </si>
  <si>
    <t>Russell Westbrook</t>
  </si>
  <si>
    <t>Ricky Rubio</t>
  </si>
  <si>
    <t>Nikola Jokic</t>
  </si>
  <si>
    <t>DEN</t>
  </si>
  <si>
    <t>Zach LaVine</t>
  </si>
  <si>
    <t>CHI</t>
  </si>
  <si>
    <t>Brandon Ingram</t>
  </si>
  <si>
    <t>D'Angelo Russell</t>
  </si>
  <si>
    <t>John Collins</t>
  </si>
  <si>
    <t>Nikola Vucevic</t>
  </si>
  <si>
    <t>Chris Paul</t>
  </si>
  <si>
    <t>OKC</t>
  </si>
  <si>
    <t>Devonte' Graham</t>
  </si>
  <si>
    <t>CHA</t>
  </si>
  <si>
    <t>Domantas Sabonis</t>
  </si>
  <si>
    <t>Kristaps Porzingis</t>
  </si>
  <si>
    <t>Andrew Wiggins</t>
  </si>
  <si>
    <t>Terry Rozier</t>
  </si>
  <si>
    <t>Jeremy Lamb</t>
  </si>
  <si>
    <t>Questionable - sprained left ankle</t>
  </si>
  <si>
    <t>Danilo Gallinari</t>
  </si>
  <si>
    <t>Myles Turner</t>
  </si>
  <si>
    <t>Lou Williams</t>
  </si>
  <si>
    <t>Marcus Morris</t>
  </si>
  <si>
    <t>NYK</t>
  </si>
  <si>
    <t>Robert Covington</t>
  </si>
  <si>
    <t>Tobias Harris</t>
  </si>
  <si>
    <t>Ben Simmons</t>
  </si>
  <si>
    <t>Will Barton</t>
  </si>
  <si>
    <t>Lonzo Ball</t>
  </si>
  <si>
    <t>LaMarcus Aldridge</t>
  </si>
  <si>
    <t>SAS</t>
  </si>
  <si>
    <t>Kendrick Nunn</t>
  </si>
  <si>
    <t>Josh Richardson</t>
  </si>
  <si>
    <t>Blake Griffin</t>
  </si>
  <si>
    <t>Bojan Bogdanovic</t>
  </si>
  <si>
    <t>Buddy Hield</t>
  </si>
  <si>
    <t>SAC</t>
  </si>
  <si>
    <t>Marcus Smart</t>
  </si>
  <si>
    <t>Gordon Hayward</t>
  </si>
  <si>
    <t>Jamal Murray</t>
  </si>
  <si>
    <t>Khris Middleton</t>
  </si>
  <si>
    <t>Bam Adebayo</t>
  </si>
  <si>
    <t>Al Horford</t>
  </si>
  <si>
    <t>Lauri Markkanen</t>
  </si>
  <si>
    <t>Josh Hart</t>
  </si>
  <si>
    <t>C.J. McCollum</t>
  </si>
  <si>
    <t>Thomas Bryant</t>
  </si>
  <si>
    <t>Brook Lopez</t>
  </si>
  <si>
    <t>Elfrid Payton</t>
  </si>
  <si>
    <t>Jaylen Brown</t>
  </si>
  <si>
    <t>Danuel House</t>
  </si>
  <si>
    <t>Luke Kennard</t>
  </si>
  <si>
    <t>Shai Gilgeous-Alexander</t>
  </si>
  <si>
    <t>Jeff Teague</t>
  </si>
  <si>
    <t>Hassan Whiteside</t>
  </si>
  <si>
    <t>Bogdan Bogdanovic</t>
  </si>
  <si>
    <t>Derrick Rose</t>
  </si>
  <si>
    <t>P.J. Tucker</t>
  </si>
  <si>
    <t>Dejounte Murray</t>
  </si>
  <si>
    <t>Playing - b2b</t>
  </si>
  <si>
    <t>Eric Bledsoe</t>
  </si>
  <si>
    <t>O.G. Anunoby</t>
  </si>
  <si>
    <t>Clint Capela</t>
  </si>
  <si>
    <t>Tristan Thompson</t>
  </si>
  <si>
    <t>Taurean Prince</t>
  </si>
  <si>
    <t>PJ Washington</t>
  </si>
  <si>
    <t>Kelly Oubre Jr.</t>
  </si>
  <si>
    <t>DeMar DeRozan</t>
  </si>
  <si>
    <t>Draymond Green</t>
  </si>
  <si>
    <t>Dillon Brooks</t>
  </si>
  <si>
    <t>MEM</t>
  </si>
  <si>
    <t>Shabazz Napier</t>
  </si>
  <si>
    <t>Questionable - hamstring</t>
  </si>
  <si>
    <t>De'Aaron Fox</t>
  </si>
  <si>
    <t>Ja Morant</t>
  </si>
  <si>
    <t>Spencer Dinwiddie</t>
  </si>
  <si>
    <t>Goran Dragic</t>
  </si>
  <si>
    <t>Questionable - illness</t>
  </si>
  <si>
    <t>Rudy Gobert</t>
  </si>
  <si>
    <t>Jabari Parker</t>
  </si>
  <si>
    <t>Jae Crowder</t>
  </si>
  <si>
    <t>Tomas Satoransky</t>
  </si>
  <si>
    <t>Dario Saric</t>
  </si>
  <si>
    <t>Evan Fournier</t>
  </si>
  <si>
    <t>Paul Millsap</t>
  </si>
  <si>
    <t>Harrison Barnes</t>
  </si>
  <si>
    <t>Isaiah Thomas</t>
  </si>
  <si>
    <t>Dennis Schroder</t>
  </si>
  <si>
    <t>Justise Winslow</t>
  </si>
  <si>
    <t>Questionable - concussion protocol</t>
  </si>
  <si>
    <t>Nemanja Bjelica</t>
  </si>
  <si>
    <t>Serge Ibaka</t>
  </si>
  <si>
    <t>Aron Baynes</t>
  </si>
  <si>
    <t>Joe Harris</t>
  </si>
  <si>
    <t>Jonas Valanciunas</t>
  </si>
  <si>
    <t>Jaren Jackson Jr.</t>
  </si>
  <si>
    <t>T.J. Warren</t>
  </si>
  <si>
    <t>Aaron Gordon</t>
  </si>
  <si>
    <t>Alec Burks</t>
  </si>
  <si>
    <t>Jordan Clarkson</t>
  </si>
  <si>
    <t>Mike Conley</t>
  </si>
  <si>
    <t>Brandon Clarke</t>
  </si>
  <si>
    <t>Moritz Wagner</t>
  </si>
  <si>
    <t>Langston Galloway</t>
  </si>
  <si>
    <t>Gary Harris</t>
  </si>
  <si>
    <t>Kris Dunn</t>
  </si>
  <si>
    <t>Kelly Olynyk</t>
  </si>
  <si>
    <t>Tyler Herro</t>
  </si>
  <si>
    <t>Collin Sexton</t>
  </si>
  <si>
    <t>Patrick Beverley</t>
  </si>
  <si>
    <t>Davis Bertans</t>
  </si>
  <si>
    <t>Larry Nance Jr.</t>
  </si>
  <si>
    <t>Troy Brown Jr</t>
  </si>
  <si>
    <t>Delon Wright</t>
  </si>
  <si>
    <t>Frank Ntilikina</t>
  </si>
  <si>
    <t>Montrezl Harrell</t>
  </si>
  <si>
    <t>Mitchell Robinson</t>
  </si>
  <si>
    <t>Probable - ankle</t>
  </si>
  <si>
    <t>Glenn Robinson III</t>
  </si>
  <si>
    <t>Danny Green</t>
  </si>
  <si>
    <t>Julius Randle</t>
  </si>
  <si>
    <t>Maxi Kleber</t>
  </si>
  <si>
    <t>Caris LeVert</t>
  </si>
  <si>
    <t>Coby White</t>
  </si>
  <si>
    <t>Bryn Forbes</t>
  </si>
  <si>
    <t>J.J. Redick</t>
  </si>
  <si>
    <t>Aaron Holiday</t>
  </si>
  <si>
    <t>Nerlens Noel</t>
  </si>
  <si>
    <t>DeAndre Jordan</t>
  </si>
  <si>
    <t>Marc Gasol</t>
  </si>
  <si>
    <t>Otto Porter</t>
  </si>
  <si>
    <t>Richaun Holmes</t>
  </si>
  <si>
    <t>Rudy Gay</t>
  </si>
  <si>
    <t>Kent Bazemore</t>
  </si>
  <si>
    <t>Rodney Hood</t>
  </si>
  <si>
    <t>Willie Cauley-Stein</t>
  </si>
  <si>
    <t>Trey Burke</t>
  </si>
  <si>
    <t>Jordan Poole</t>
  </si>
  <si>
    <t>Cody Zeller</t>
  </si>
  <si>
    <t>JaMychal Green</t>
  </si>
  <si>
    <t>Bobby Portis</t>
  </si>
  <si>
    <t>Terrence Ross</t>
  </si>
  <si>
    <t>Garrett Temple</t>
  </si>
  <si>
    <t>Patty Mills</t>
  </si>
  <si>
    <t>Jake Layman</t>
  </si>
  <si>
    <t>Norman Powell</t>
  </si>
  <si>
    <t>Chris Chiozza</t>
  </si>
  <si>
    <t>G-League</t>
  </si>
  <si>
    <t>Kenrich Williams</t>
  </si>
  <si>
    <t>Kevin Huerter</t>
  </si>
  <si>
    <t>Miles Bridges</t>
  </si>
  <si>
    <t>Rui Hachimura</t>
  </si>
  <si>
    <t>Eric Paschall</t>
  </si>
  <si>
    <t>Josh Okogie</t>
  </si>
  <si>
    <t>Markelle Fultz</t>
  </si>
  <si>
    <t>J.J. Barea</t>
  </si>
  <si>
    <t>Derrick White</t>
  </si>
  <si>
    <t>Markieff Morris</t>
  </si>
  <si>
    <t>Daniel Theis</t>
  </si>
  <si>
    <t>Duncan Robinson</t>
  </si>
  <si>
    <t>Ivica Zubac</t>
  </si>
  <si>
    <t>Darius Garland</t>
  </si>
  <si>
    <t>Robert Williams</t>
  </si>
  <si>
    <t>Wendell Carter Jr.</t>
  </si>
  <si>
    <t>Joe Ingles</t>
  </si>
  <si>
    <t>Cedi Osman</t>
  </si>
  <si>
    <t>Rondae Hollis-Jefferson</t>
  </si>
  <si>
    <t>Royce O'Neale</t>
  </si>
  <si>
    <t>Thaddeus Young</t>
  </si>
  <si>
    <t>George Hill</t>
  </si>
  <si>
    <t>De'Andre Hunter</t>
  </si>
  <si>
    <t>Damion Lee</t>
  </si>
  <si>
    <t>Zach Collins</t>
  </si>
  <si>
    <t>Derrick Favors</t>
  </si>
  <si>
    <t>Y!Adp9</t>
  </si>
  <si>
    <t>Y!ORank</t>
  </si>
  <si>
    <t>Y!%</t>
  </si>
  <si>
    <t>Age</t>
  </si>
  <si>
    <t>G</t>
  </si>
  <si>
    <t>F</t>
  </si>
  <si>
    <t>#</t>
  </si>
  <si>
    <t>Season Rank</t>
  </si>
  <si>
    <t>Bruce Brown</t>
  </si>
  <si>
    <t>Al-Farouq Aminu</t>
  </si>
  <si>
    <t>Cam Reddish</t>
  </si>
  <si>
    <t>Hamidou Diallo</t>
  </si>
  <si>
    <t>Questionable - knee soreness</t>
  </si>
  <si>
    <t>Anfernee Simons</t>
  </si>
  <si>
    <t>Count</t>
  </si>
  <si>
    <t>Wk</t>
  </si>
  <si>
    <t>Opponent</t>
  </si>
  <si>
    <t>Result</t>
  </si>
  <si>
    <t>Score</t>
  </si>
  <si>
    <t>Week Starting</t>
  </si>
  <si>
    <t>Loss</t>
  </si>
  <si>
    <t>Win</t>
  </si>
  <si>
    <t>17 &amp; 18</t>
  </si>
  <si>
    <t> Antetojimbo</t>
  </si>
  <si>
    <t> RJ Carrot</t>
  </si>
  <si>
    <t> BGCP3TVinHD</t>
  </si>
  <si>
    <t> Mediocritty</t>
  </si>
  <si>
    <t> Trust The Process</t>
  </si>
  <si>
    <t> KAT wrestlers</t>
  </si>
  <si>
    <t> The Zion King</t>
  </si>
  <si>
    <t> C-Dow Slicks</t>
  </si>
  <si>
    <t> DP3</t>
  </si>
  <si>
    <t>Round.Number</t>
  </si>
  <si>
    <t>Date</t>
  </si>
  <si>
    <t>Location</t>
  </si>
  <si>
    <t>Home.Team</t>
  </si>
  <si>
    <t>Away.Team</t>
  </si>
  <si>
    <t>Scotiabank Arena</t>
  </si>
  <si>
    <t>Toronto Raptors</t>
  </si>
  <si>
    <t>New Orleans Pelicans</t>
  </si>
  <si>
    <t>Staples Center</t>
  </si>
  <si>
    <t>LA Clippers</t>
  </si>
  <si>
    <t>Los Angeles Lakers</t>
  </si>
  <si>
    <t>Spectrum Center</t>
  </si>
  <si>
    <t>Charlotte Hornets</t>
  </si>
  <si>
    <t>Chicago Bulls</t>
  </si>
  <si>
    <t>Bankers Life Fieldhouse</t>
  </si>
  <si>
    <t>Indiana Pacers</t>
  </si>
  <si>
    <t>Detroit Pistons</t>
  </si>
  <si>
    <t>Amway Center</t>
  </si>
  <si>
    <t>Orlando Magic</t>
  </si>
  <si>
    <t>Cleveland Cavaliers</t>
  </si>
  <si>
    <t>Barclays Center</t>
  </si>
  <si>
    <t>Brooklyn Nets</t>
  </si>
  <si>
    <t>Minnesota Timberwolves</t>
  </si>
  <si>
    <t>AmericanAirlines Arena</t>
  </si>
  <si>
    <t>Miami Heat</t>
  </si>
  <si>
    <t>Memphis Grizzlies</t>
  </si>
  <si>
    <t>Wells Fargo Center</t>
  </si>
  <si>
    <t>Philadelphia 76ers</t>
  </si>
  <si>
    <t>Boston Celtics</t>
  </si>
  <si>
    <t>American Airlines Center</t>
  </si>
  <si>
    <t>Dallas Mavericks</t>
  </si>
  <si>
    <t>Washington Wizards</t>
  </si>
  <si>
    <t>AT&amp;T Center</t>
  </si>
  <si>
    <t>San Antonio Spurs</t>
  </si>
  <si>
    <t>New York Knicks</t>
  </si>
  <si>
    <t>Vivint Smart Home Arena</t>
  </si>
  <si>
    <t>Utah Jazz</t>
  </si>
  <si>
    <t>Oklahoma City Thunder</t>
  </si>
  <si>
    <t>Talking Stick Resort Arena</t>
  </si>
  <si>
    <t>Phoenix Suns</t>
  </si>
  <si>
    <t>Sacramento Kings</t>
  </si>
  <si>
    <t>Moda Center</t>
  </si>
  <si>
    <t>Portland Trail Blazers</t>
  </si>
  <si>
    <t>Denver Nuggets</t>
  </si>
  <si>
    <t>Little Caesars Arena</t>
  </si>
  <si>
    <t>Atlanta Hawks</t>
  </si>
  <si>
    <t>Toyota Center</t>
  </si>
  <si>
    <t>Houston Rockets</t>
  </si>
  <si>
    <t>Milwaukee Bucks</t>
  </si>
  <si>
    <t>Chase Center</t>
  </si>
  <si>
    <t>Golden State Warriors</t>
  </si>
  <si>
    <t>TD Garden</t>
  </si>
  <si>
    <t>FedExForum</t>
  </si>
  <si>
    <t>Smoothie King Center</t>
  </si>
  <si>
    <t>Chesapeake Energy Arena</t>
  </si>
  <si>
    <t>Pepsi Center</t>
  </si>
  <si>
    <t>Golden 1 Center</t>
  </si>
  <si>
    <t>Fiserv Forum</t>
  </si>
  <si>
    <t>State Farm Arena</t>
  </si>
  <si>
    <t>Madison Square Garden</t>
  </si>
  <si>
    <t>Rocket Mortgage FieldHouse</t>
  </si>
  <si>
    <t>United Center</t>
  </si>
  <si>
    <t>Target Center</t>
  </si>
  <si>
    <t>Capital One Arena</t>
  </si>
  <si>
    <t>Arena Ciudad de Mexico</t>
  </si>
  <si>
    <t>AccorHotels Arena</t>
  </si>
  <si>
    <t>Home</t>
  </si>
  <si>
    <t>Away</t>
  </si>
  <si>
    <t>Schedule</t>
  </si>
  <si>
    <t>ADP</t>
  </si>
  <si>
    <t>Week</t>
  </si>
  <si>
    <t>Week 5</t>
  </si>
  <si>
    <t>Total</t>
  </si>
  <si>
    <t>IL</t>
  </si>
  <si>
    <t>10g Rank</t>
  </si>
  <si>
    <t>5g Rank</t>
  </si>
  <si>
    <t>D.J. Augustin</t>
  </si>
  <si>
    <t>JaVale McGee</t>
  </si>
  <si>
    <t>Kyle Kuzma</t>
  </si>
  <si>
    <t>Malik Monk</t>
  </si>
  <si>
    <t>Ben McLemore</t>
  </si>
  <si>
    <t>Justin Holiday</t>
  </si>
  <si>
    <t>Jarrett Allen</t>
  </si>
  <si>
    <t>Tony Snell</t>
  </si>
  <si>
    <t>Questionable - left hip flexor strain</t>
  </si>
  <si>
    <t>Cameron Johnson</t>
  </si>
  <si>
    <t>T.J. McConnell</t>
  </si>
  <si>
    <t>Questionable - sore groin</t>
  </si>
  <si>
    <t>Trey Lyles</t>
  </si>
  <si>
    <t>Kyle Anderson</t>
  </si>
  <si>
    <t>Goga Bitadze</t>
  </si>
  <si>
    <t>Questionable - knee</t>
  </si>
  <si>
    <t>Questionable - sprained ankle</t>
  </si>
  <si>
    <t>Questionable - groin</t>
  </si>
  <si>
    <t>Rajon Rondo</t>
  </si>
  <si>
    <t>C.J. Miles</t>
  </si>
  <si>
    <t>Nicolas Batum</t>
  </si>
  <si>
    <t>Marvin Bagley III</t>
  </si>
  <si>
    <t>Donte DiVincenzo</t>
  </si>
  <si>
    <t>Avery Bradley</t>
  </si>
  <si>
    <t>Dwight Howard</t>
  </si>
  <si>
    <t>R.J. Barrett</t>
  </si>
  <si>
    <t>Landry Shamet</t>
  </si>
  <si>
    <t>Frank Kaminsky</t>
  </si>
  <si>
    <t>Tyus Jones</t>
  </si>
  <si>
    <t>Mario Hezonja</t>
  </si>
  <si>
    <t>Marquese Chriss</t>
  </si>
  <si>
    <t>Seth Curry</t>
  </si>
  <si>
    <t>Gorgui Dieng</t>
  </si>
  <si>
    <t>Omari Spellman</t>
  </si>
  <si>
    <t>Alex Caruso</t>
  </si>
  <si>
    <t>Mikal Bridges</t>
  </si>
  <si>
    <t>Jevon Carter</t>
  </si>
  <si>
    <t>Eric Gordon</t>
  </si>
  <si>
    <t>Moe Harkless</t>
  </si>
  <si>
    <t>Treveon Graham</t>
  </si>
  <si>
    <t>Emmanuel Mudiay</t>
  </si>
  <si>
    <t>Nickeil Alexander-Walker</t>
  </si>
  <si>
    <t>DeAndre' Bembry</t>
  </si>
  <si>
    <t>Edmond Sumner</t>
  </si>
  <si>
    <t>Matisse Thybulle</t>
  </si>
  <si>
    <t>Ish Smith</t>
  </si>
  <si>
    <t>Jahlil Okafor</t>
  </si>
  <si>
    <t>Questionable - ankle</t>
  </si>
  <si>
    <t>Meyers Leonard</t>
  </si>
  <si>
    <t>Frank Jackson</t>
  </si>
  <si>
    <t>Kevin Knox</t>
  </si>
  <si>
    <t>Dwayne Bacon</t>
  </si>
  <si>
    <t>Ky Bowman</t>
  </si>
  <si>
    <t>Kevin Porter</t>
  </si>
  <si>
    <t>Dorian Finney-Smith</t>
  </si>
  <si>
    <t>Patrick McCaw</t>
  </si>
  <si>
    <t>E'Twaun Moore</t>
  </si>
  <si>
    <t>Michael Carter-Williams</t>
  </si>
  <si>
    <t>Mason Plumlee</t>
  </si>
  <si>
    <t>Isaiah Hartenstein</t>
  </si>
  <si>
    <t>Furkan Korkmaz</t>
  </si>
  <si>
    <t>Doug McDermott</t>
  </si>
  <si>
    <t>Evan Turner</t>
  </si>
  <si>
    <t>Wesley Matthews</t>
  </si>
  <si>
    <t>Solomon Hill</t>
  </si>
  <si>
    <t>Brad Wanamaker</t>
  </si>
  <si>
    <t>Ersan Ilyasova</t>
  </si>
  <si>
    <t>Dewayne Dedmon</t>
  </si>
  <si>
    <t>Cory Joseph</t>
  </si>
  <si>
    <t>Tim Hardaway Jr.</t>
  </si>
  <si>
    <t>Jerami Grant</t>
  </si>
  <si>
    <t>Kevon Looney</t>
  </si>
  <si>
    <t>Trevor Ariza</t>
  </si>
  <si>
    <t>Tim Frazier</t>
  </si>
  <si>
    <t>Marvin Williams</t>
  </si>
  <si>
    <t>Pat Connaughton</t>
  </si>
  <si>
    <t>Monte Morris</t>
  </si>
  <si>
    <t>Damian Jones</t>
  </si>
  <si>
    <t>Jeff Green</t>
  </si>
  <si>
    <t>Marko Guduric</t>
  </si>
  <si>
    <t>Jalen Brunson</t>
  </si>
  <si>
    <t>Sterling Brown</t>
  </si>
  <si>
    <t>Nicolo Melli</t>
  </si>
  <si>
    <t>Allen Crabbe</t>
  </si>
  <si>
    <t>Alex Len</t>
  </si>
  <si>
    <t>Bruno Caboclo</t>
  </si>
  <si>
    <t>Chris Boucher</t>
  </si>
  <si>
    <t>Malik Beasley</t>
  </si>
  <si>
    <t>Grayson Allen</t>
  </si>
  <si>
    <t>Terrance Ferguson</t>
  </si>
  <si>
    <t>Jaxson Hayes</t>
  </si>
  <si>
    <t>Isaac Bonga</t>
  </si>
  <si>
    <t>Keita Bates-Diop</t>
  </si>
  <si>
    <t>Kentavious Caldwell-Pope</t>
  </si>
  <si>
    <t>Steven Adams</t>
  </si>
  <si>
    <t>Christian Wood</t>
  </si>
  <si>
    <t>Terence Davis</t>
  </si>
  <si>
    <t>Jakob Poeltl</t>
  </si>
  <si>
    <t>Dwight Powell</t>
  </si>
  <si>
    <t>Theo Pinson</t>
  </si>
  <si>
    <t>Austin Rivers</t>
  </si>
  <si>
    <t>De'Anthony Melton</t>
  </si>
  <si>
    <t>Jarrett Culver</t>
  </si>
  <si>
    <t>Allonzo Trier</t>
  </si>
  <si>
    <t>James Johnson</t>
  </si>
  <si>
    <t>Tyler Johnson</t>
  </si>
  <si>
    <t>Kyle Korver</t>
  </si>
  <si>
    <t>Derrick Jones</t>
  </si>
  <si>
    <t>Questionable - hip strain</t>
  </si>
  <si>
    <t>Mike Scott</t>
  </si>
  <si>
    <t>Grant Williams</t>
  </si>
  <si>
    <t>Mohamed Bamba</t>
  </si>
  <si>
    <t>Reggie Jackson</t>
  </si>
  <si>
    <t>Chris Silva</t>
  </si>
  <si>
    <t>Taj Gibson</t>
  </si>
  <si>
    <t>Ryan Arcidiacono</t>
  </si>
  <si>
    <t>Chandler Hutchison</t>
  </si>
  <si>
    <t>Boban Marjanovic</t>
  </si>
  <si>
    <t>James Ennis</t>
  </si>
  <si>
    <t>Brandon Knight</t>
  </si>
  <si>
    <t>T.J. Leaf</t>
  </si>
  <si>
    <t>Skal Labissiere</t>
  </si>
  <si>
    <t>Cody Martin</t>
  </si>
  <si>
    <t>Torrey Craig</t>
  </si>
  <si>
    <t>Anthony Tolliver</t>
  </si>
  <si>
    <t>Jerome Robinson</t>
  </si>
  <si>
    <t>Raul Neto</t>
  </si>
  <si>
    <t>Dzanan Musa</t>
  </si>
  <si>
    <t>Thabo Sefolosha</t>
  </si>
  <si>
    <t>Darius Bazley</t>
  </si>
  <si>
    <t>Noah Vonleh</t>
  </si>
  <si>
    <t>Chris Clemons</t>
  </si>
  <si>
    <t>Quinn Cook</t>
  </si>
  <si>
    <t>Patrick Patterson</t>
  </si>
  <si>
    <t>Jacob Evans</t>
  </si>
  <si>
    <t>Troy Daniels</t>
  </si>
  <si>
    <t>Jordan McRae</t>
  </si>
  <si>
    <t>Ryan Anderson</t>
  </si>
  <si>
    <t>Kyle O'Quinn</t>
  </si>
  <si>
    <t>Carsen Edwards</t>
  </si>
  <si>
    <t>Vince Carter</t>
  </si>
  <si>
    <t>Josh Magette</t>
  </si>
  <si>
    <t>Luke Kornet</t>
  </si>
  <si>
    <t>JaKarr Sampson</t>
  </si>
  <si>
    <t>Willy Hernangomez</t>
  </si>
  <si>
    <t>Enes Kanter</t>
  </si>
  <si>
    <t>Matthew Dellavedova</t>
  </si>
  <si>
    <t>Nassir Little</t>
  </si>
  <si>
    <t>Ante Zizic</t>
  </si>
  <si>
    <t>Damyean Dotson</t>
  </si>
  <si>
    <t>Matt Thomas</t>
  </si>
  <si>
    <t>Mike Muscala</t>
  </si>
  <si>
    <t>Michael Kidd-Gilchrist</t>
  </si>
  <si>
    <t>Jarrell Brantley</t>
  </si>
  <si>
    <t>Dennis Smith Jr.</t>
  </si>
  <si>
    <t>Thon Maker</t>
  </si>
  <si>
    <t>Wayne Ellington</t>
  </si>
  <si>
    <t>Justin Jackson</t>
  </si>
  <si>
    <t>Yogi Ferrell</t>
  </si>
  <si>
    <t>Tyson Chandler</t>
  </si>
  <si>
    <t>Jordan McLaughlin</t>
  </si>
  <si>
    <t>David Nwaba</t>
  </si>
  <si>
    <t>Sviatoslav Mykhailiuk</t>
  </si>
  <si>
    <t>Ed Davis</t>
  </si>
  <si>
    <t>Iman Shumpert</t>
  </si>
  <si>
    <t>Juan Hernangomez</t>
  </si>
  <si>
    <t>Jordan Bell</t>
  </si>
  <si>
    <t>DeMarre Carroll</t>
  </si>
  <si>
    <t>Bruno Fernando</t>
  </si>
  <si>
    <t>Robin Lopez</t>
  </si>
  <si>
    <t>Harry Giles</t>
  </si>
  <si>
    <t>Marco Belinelli</t>
  </si>
  <si>
    <t>Deonte Burton</t>
  </si>
  <si>
    <t>Admiral Schofield</t>
  </si>
  <si>
    <t>Abdel Nader</t>
  </si>
  <si>
    <t>Terance Mann</t>
  </si>
  <si>
    <t>Naz Long</t>
  </si>
  <si>
    <t>Rodney McGruder</t>
  </si>
  <si>
    <t>Mfiondu Kabengele</t>
  </si>
  <si>
    <t>Chimezie Metu</t>
  </si>
  <si>
    <t>Shake Milton</t>
  </si>
  <si>
    <t>Tony Bradley</t>
  </si>
  <si>
    <t>Rodions Kurucs</t>
  </si>
  <si>
    <t>Gary Trent Jr.</t>
  </si>
  <si>
    <t>Caleb Martin</t>
  </si>
  <si>
    <t>Vincent Poirier</t>
  </si>
  <si>
    <t>Michael Porter Jr.</t>
  </si>
  <si>
    <t>Tacko Fall</t>
  </si>
  <si>
    <t>Wesley Iwundu</t>
  </si>
  <si>
    <t>Alfonzo McKinnie</t>
  </si>
  <si>
    <t>Ty Wallace</t>
  </si>
  <si>
    <t>Charlie Brown</t>
  </si>
  <si>
    <t>Jared Dudley</t>
  </si>
  <si>
    <t>Semi Ojeleye</t>
  </si>
  <si>
    <t>Bismack Biyombo</t>
  </si>
  <si>
    <t>Johnathan Motley</t>
  </si>
  <si>
    <t>Georges Niang</t>
  </si>
  <si>
    <t>Amile Jefferson</t>
  </si>
  <si>
    <t>Caleb Swanigan</t>
  </si>
  <si>
    <t>Nicolas Claxton</t>
  </si>
  <si>
    <t>Stanley Johnson</t>
  </si>
  <si>
    <t>Tyler Cook</t>
  </si>
  <si>
    <t>Alize Johnson</t>
  </si>
  <si>
    <t>Justin Robinson</t>
  </si>
  <si>
    <t>D.J. Wilson</t>
  </si>
  <si>
    <t>Wenyen Gabriel</t>
  </si>
  <si>
    <t>Denzel Valentine</t>
  </si>
  <si>
    <t>Drew Eubanks</t>
  </si>
  <si>
    <t>Udonis Haslem</t>
  </si>
  <si>
    <t>Yuta Watanabe</t>
  </si>
  <si>
    <t>Javonte Green</t>
  </si>
  <si>
    <t>Ignas Brazdeikis</t>
  </si>
  <si>
    <t>Joshia Gray</t>
  </si>
  <si>
    <t>Ryan Broekhoff</t>
  </si>
  <si>
    <t>Zylan Cheatham</t>
  </si>
  <si>
    <t>Elie Okobo</t>
  </si>
  <si>
    <t>Thanasis Antetokounmpo</t>
  </si>
  <si>
    <t>Kelan Martin</t>
  </si>
  <si>
    <t>Gary Clark</t>
  </si>
  <si>
    <t>Shaq Harrison</t>
  </si>
  <si>
    <t>Justin Patton</t>
  </si>
  <si>
    <t>Jalen McDaniels</t>
  </si>
  <si>
    <t>Melvin Frazier</t>
  </si>
  <si>
    <t>Derrick Walton Jr.</t>
  </si>
  <si>
    <t>Daryl Macon</t>
  </si>
  <si>
    <t>Garrison Mathews</t>
  </si>
  <si>
    <t>Malcolm Miller</t>
  </si>
  <si>
    <t>Courtney Lee</t>
  </si>
  <si>
    <t>Moses Brown</t>
  </si>
  <si>
    <t>Lonnie Walker IV</t>
  </si>
  <si>
    <t>Jarred Vanderbilt</t>
  </si>
  <si>
    <t>Stanton Kidd</t>
  </si>
  <si>
    <t>Jaylen Hoard</t>
  </si>
  <si>
    <t>Cheick Diallo</t>
  </si>
  <si>
    <t>Brian Bowen II</t>
  </si>
  <si>
    <t>Devon Hall</t>
  </si>
  <si>
    <t>Justin James</t>
  </si>
  <si>
    <t>Kostas Antetokounmpo</t>
  </si>
  <si>
    <t>Zach Norvell Jr.</t>
  </si>
  <si>
    <t>KZ Okpala</t>
  </si>
  <si>
    <t>Questionable - left achilles strain</t>
  </si>
  <si>
    <t>Nigel Williams-Goss</t>
  </si>
  <si>
    <t>Daniel Gafford</t>
  </si>
  <si>
    <t>Jared Harper</t>
  </si>
  <si>
    <t>Vlatko Cancar</t>
  </si>
  <si>
    <t>Chandler Parsons</t>
  </si>
  <si>
    <t>Jaylen Nowell</t>
  </si>
  <si>
    <t>Romeo Langford</t>
  </si>
  <si>
    <t>DaQuan Jeffries</t>
  </si>
  <si>
    <t>Miye Oni</t>
  </si>
  <si>
    <t>John Konchar</t>
  </si>
  <si>
    <t>Jordan Bone</t>
  </si>
  <si>
    <t>John Henson</t>
  </si>
  <si>
    <t>Khyri Thomas</t>
  </si>
  <si>
    <t>Jonah Bolden</t>
  </si>
  <si>
    <t>Khem Birch</t>
  </si>
  <si>
    <t>yahoo_id</t>
  </si>
  <si>
    <t>name</t>
  </si>
  <si>
    <t>initial</t>
  </si>
  <si>
    <t>last_name</t>
  </si>
  <si>
    <t>team</t>
  </si>
  <si>
    <t>abbr</t>
  </si>
  <si>
    <t>uniform</t>
  </si>
  <si>
    <t>pos</t>
  </si>
  <si>
    <t>prmy_pos</t>
  </si>
  <si>
    <t>ownership</t>
  </si>
  <si>
    <t>V</t>
  </si>
  <si>
    <t>Carter</t>
  </si>
  <si>
    <t>Atl</t>
  </si>
  <si>
    <t>G,F</t>
  </si>
  <si>
    <t>freeagents</t>
  </si>
  <si>
    <t>Jamal Crawford</t>
  </si>
  <si>
    <t>J</t>
  </si>
  <si>
    <t>Crawford</t>
  </si>
  <si>
    <t>Pho</t>
  </si>
  <si>
    <t>T</t>
  </si>
  <si>
    <t>Chandler</t>
  </si>
  <si>
    <t>Hou</t>
  </si>
  <si>
    <t>Pau Gasol</t>
  </si>
  <si>
    <t>P</t>
  </si>
  <si>
    <t>Gasol</t>
  </si>
  <si>
    <t>Por</t>
  </si>
  <si>
    <t>F,C</t>
  </si>
  <si>
    <t>Joe Johnson</t>
  </si>
  <si>
    <t>Johnson</t>
  </si>
  <si>
    <t>Det</t>
  </si>
  <si>
    <t>Nene Hilario</t>
  </si>
  <si>
    <t>N</t>
  </si>
  <si>
    <t>Hilario</t>
  </si>
  <si>
    <t>L</t>
  </si>
  <si>
    <t>James</t>
  </si>
  <si>
    <t>Carmelo Anthony</t>
  </si>
  <si>
    <t>Anthony</t>
  </si>
  <si>
    <t>Chi</t>
  </si>
  <si>
    <t>Zaza Pachulia</t>
  </si>
  <si>
    <t>Z</t>
  </si>
  <si>
    <t>Pachulia</t>
  </si>
  <si>
    <t>K</t>
  </si>
  <si>
    <t>Korver</t>
  </si>
  <si>
    <t>Mil</t>
  </si>
  <si>
    <t>U</t>
  </si>
  <si>
    <t>Haslem</t>
  </si>
  <si>
    <t>Mia</t>
  </si>
  <si>
    <t>D</t>
  </si>
  <si>
    <t>Howard</t>
  </si>
  <si>
    <t>Shaun Livingston</t>
  </si>
  <si>
    <t>S</t>
  </si>
  <si>
    <t>Livingston</t>
  </si>
  <si>
    <t>GS</t>
  </si>
  <si>
    <t>Devin Harris</t>
  </si>
  <si>
    <t>Harris</t>
  </si>
  <si>
    <t>Dal</t>
  </si>
  <si>
    <t>Luol Deng</t>
  </si>
  <si>
    <t>Deng</t>
  </si>
  <si>
    <t>Andre Iguodala</t>
  </si>
  <si>
    <t>A</t>
  </si>
  <si>
    <t>Iguodala</t>
  </si>
  <si>
    <t>Mem</t>
  </si>
  <si>
    <t>J.R. Smith</t>
  </si>
  <si>
    <t>Smith</t>
  </si>
  <si>
    <t>Cle</t>
  </si>
  <si>
    <t>Ariza</t>
  </si>
  <si>
    <t>Sac</t>
  </si>
  <si>
    <t>Andrew Bogut</t>
  </si>
  <si>
    <t>Bogut</t>
  </si>
  <si>
    <t>M</t>
  </si>
  <si>
    <t>Williams</t>
  </si>
  <si>
    <t>Cha</t>
  </si>
  <si>
    <t>Paul</t>
  </si>
  <si>
    <t>Raymond Felton</t>
  </si>
  <si>
    <t>R</t>
  </si>
  <si>
    <t>Felton</t>
  </si>
  <si>
    <t>Gerald Green</t>
  </si>
  <si>
    <t>Green</t>
  </si>
  <si>
    <t>Ian Mahinmi</t>
  </si>
  <si>
    <t>I</t>
  </si>
  <si>
    <t>Mahinmi</t>
  </si>
  <si>
    <t>Was</t>
  </si>
  <si>
    <t>Miles</t>
  </si>
  <si>
    <t>E</t>
  </si>
  <si>
    <t>Ilyasova</t>
  </si>
  <si>
    <t>Los Angeles Clippers</t>
  </si>
  <si>
    <t>Amir Johnson</t>
  </si>
  <si>
    <t>Phi</t>
  </si>
  <si>
    <t>Marcin Gortat</t>
  </si>
  <si>
    <t>Gortat</t>
  </si>
  <si>
    <t>Jose Calderon</t>
  </si>
  <si>
    <t>Calderon</t>
  </si>
  <si>
    <t>Aldridge</t>
  </si>
  <si>
    <t>SA</t>
  </si>
  <si>
    <t>Gay</t>
  </si>
  <si>
    <t>JJ Redick</t>
  </si>
  <si>
    <t>Redick</t>
  </si>
  <si>
    <t>NO</t>
  </si>
  <si>
    <t>Sefolosha</t>
  </si>
  <si>
    <t>Rondo</t>
  </si>
  <si>
    <t>Lowry</t>
  </si>
  <si>
    <t>Tor</t>
  </si>
  <si>
    <t>Tucker</t>
  </si>
  <si>
    <t>Millsap</t>
  </si>
  <si>
    <t>Den</t>
  </si>
  <si>
    <t>Barea</t>
  </si>
  <si>
    <t>Kevin Durant</t>
  </si>
  <si>
    <t>Durant</t>
  </si>
  <si>
    <t>Bkn</t>
  </si>
  <si>
    <t>Horford</t>
  </si>
  <si>
    <t>Conley</t>
  </si>
  <si>
    <t>Uta</t>
  </si>
  <si>
    <t>Corey Brewer</t>
  </si>
  <si>
    <t>Brewer</t>
  </si>
  <si>
    <t>Joakim Noah</t>
  </si>
  <si>
    <t>Noah</t>
  </si>
  <si>
    <t>Young</t>
  </si>
  <si>
    <t>Nick Young</t>
  </si>
  <si>
    <t>Belinelli</t>
  </si>
  <si>
    <t>Jason Smith</t>
  </si>
  <si>
    <t>Dudley</t>
  </si>
  <si>
    <t>Wilson Chandler</t>
  </si>
  <si>
    <t>W</t>
  </si>
  <si>
    <t>waivers</t>
  </si>
  <si>
    <t>Tolliver</t>
  </si>
  <si>
    <t>Rose</t>
  </si>
  <si>
    <t>Michael Beasley</t>
  </si>
  <si>
    <t>Beasley</t>
  </si>
  <si>
    <t>Westbrook</t>
  </si>
  <si>
    <t>Love</t>
  </si>
  <si>
    <t>Gallinari</t>
  </si>
  <si>
    <t>Gordon</t>
  </si>
  <si>
    <t>Augustin</t>
  </si>
  <si>
    <t>Orl</t>
  </si>
  <si>
    <t>B</t>
  </si>
  <si>
    <t>Lopez</t>
  </si>
  <si>
    <t>Jerryd Bayless</t>
  </si>
  <si>
    <t>Bayless</t>
  </si>
  <si>
    <t>Min</t>
  </si>
  <si>
    <t>McGee</t>
  </si>
  <si>
    <t>Anderson</t>
  </si>
  <si>
    <t>Lee</t>
  </si>
  <si>
    <t>Ibaka</t>
  </si>
  <si>
    <t>Batum</t>
  </si>
  <si>
    <t>Hill</t>
  </si>
  <si>
    <t>Jordan</t>
  </si>
  <si>
    <t>Dragic</t>
  </si>
  <si>
    <t>Griffin</t>
  </si>
  <si>
    <t>Harden</t>
  </si>
  <si>
    <t>Rubio</t>
  </si>
  <si>
    <t>Curry</t>
  </si>
  <si>
    <t>DeRozan</t>
  </si>
  <si>
    <t>Holiday</t>
  </si>
  <si>
    <t>Teague</t>
  </si>
  <si>
    <t>Omri Casspi</t>
  </si>
  <si>
    <t>O</t>
  </si>
  <si>
    <t>Casspi</t>
  </si>
  <si>
    <t>Gibson</t>
  </si>
  <si>
    <t>NY</t>
  </si>
  <si>
    <t>Carroll</t>
  </si>
  <si>
    <t>Ellington</t>
  </si>
  <si>
    <t>Dante Cunningham</t>
  </si>
  <si>
    <t>Cunningham</t>
  </si>
  <si>
    <t>Jonas Jerebko</t>
  </si>
  <si>
    <t>Jerebko</t>
  </si>
  <si>
    <t>Jodie Meeks</t>
  </si>
  <si>
    <t>Meeks</t>
  </si>
  <si>
    <t>Beverley</t>
  </si>
  <si>
    <t>Mills</t>
  </si>
  <si>
    <t>Temple</t>
  </si>
  <si>
    <t>Matthews</t>
  </si>
  <si>
    <t>John Wall</t>
  </si>
  <si>
    <t>Wall</t>
  </si>
  <si>
    <t>Turner</t>
  </si>
  <si>
    <t>Favors</t>
  </si>
  <si>
    <t>DeMarcus Cousins</t>
  </si>
  <si>
    <t>Cousins</t>
  </si>
  <si>
    <t>Ekpe Udoh</t>
  </si>
  <si>
    <t>Udoh</t>
  </si>
  <si>
    <t>Aminu</t>
  </si>
  <si>
    <t>Hayward</t>
  </si>
  <si>
    <t>Bos</t>
  </si>
  <si>
    <t>George</t>
  </si>
  <si>
    <t>Davis</t>
  </si>
  <si>
    <t>Patterson</t>
  </si>
  <si>
    <t>Bledsoe</t>
  </si>
  <si>
    <t>Bradley</t>
  </si>
  <si>
    <t>Trevor Booker</t>
  </si>
  <si>
    <t>Booker</t>
  </si>
  <si>
    <t>Ind</t>
  </si>
  <si>
    <t>Quincy Pondexter</t>
  </si>
  <si>
    <t>Q</t>
  </si>
  <si>
    <t>Pondexter</t>
  </si>
  <si>
    <t>H</t>
  </si>
  <si>
    <t>Whiteside</t>
  </si>
  <si>
    <t>Bjelica</t>
  </si>
  <si>
    <t>Jeremy Lin</t>
  </si>
  <si>
    <t>Lin</t>
  </si>
  <si>
    <t>Elijah Millsap</t>
  </si>
  <si>
    <t>Irving</t>
  </si>
  <si>
    <t>Thompson</t>
  </si>
  <si>
    <t>Valanciunas</t>
  </si>
  <si>
    <t>Biyombo</t>
  </si>
  <si>
    <t>Knight</t>
  </si>
  <si>
    <t>Walker</t>
  </si>
  <si>
    <t>Klay Thompson</t>
  </si>
  <si>
    <t>Burks</t>
  </si>
  <si>
    <t>Morris</t>
  </si>
  <si>
    <t>Leonard</t>
  </si>
  <si>
    <t>Vucevic</t>
  </si>
  <si>
    <t>Shumpert</t>
  </si>
  <si>
    <t>Kanter</t>
  </si>
  <si>
    <t>Donatas Motiejunas</t>
  </si>
  <si>
    <t>Motiejunas</t>
  </si>
  <si>
    <t>Kenneth Faried</t>
  </si>
  <si>
    <t>Faried</t>
  </si>
  <si>
    <t>Jackson</t>
  </si>
  <si>
    <t>Joseph</t>
  </si>
  <si>
    <t>Butler</t>
  </si>
  <si>
    <t>Bogdanovic</t>
  </si>
  <si>
    <t>Parsons</t>
  </si>
  <si>
    <t>Jon Leuer</t>
  </si>
  <si>
    <t>Leuer</t>
  </si>
  <si>
    <t>Bertans</t>
  </si>
  <si>
    <t>Moore</t>
  </si>
  <si>
    <t>Thomas</t>
  </si>
  <si>
    <t>Lance Thomas</t>
  </si>
  <si>
    <t>Wanamaker</t>
  </si>
  <si>
    <t>Kidd-Gilchrist</t>
  </si>
  <si>
    <t>Beal</t>
  </si>
  <si>
    <t>Dion Waiters</t>
  </si>
  <si>
    <t>Waiters</t>
  </si>
  <si>
    <t>Lillard</t>
  </si>
  <si>
    <t>Barnes</t>
  </si>
  <si>
    <t>Ross</t>
  </si>
  <si>
    <t>Drummond</t>
  </si>
  <si>
    <t>Rivers</t>
  </si>
  <si>
    <t>Lamb</t>
  </si>
  <si>
    <t>Henson</t>
  </si>
  <si>
    <t>Harkless</t>
  </si>
  <si>
    <t>Tyler Zeller</t>
  </si>
  <si>
    <t>Zeller</t>
  </si>
  <si>
    <t>Fournier</t>
  </si>
  <si>
    <t>John Jenkins</t>
  </si>
  <si>
    <t>Jenkins</t>
  </si>
  <si>
    <t>Miles Plumlee</t>
  </si>
  <si>
    <t>Plumlee</t>
  </si>
  <si>
    <t>Satoransky</t>
  </si>
  <si>
    <t>Crowder</t>
  </si>
  <si>
    <t>Middleton</t>
  </si>
  <si>
    <t>Barton</t>
  </si>
  <si>
    <t>Scott</t>
  </si>
  <si>
    <t>Darius Miller</t>
  </si>
  <si>
    <t>Miller</t>
  </si>
  <si>
    <t>O'Quinn</t>
  </si>
  <si>
    <t>Bazemore</t>
  </si>
  <si>
    <t>Hollis Thompson</t>
  </si>
  <si>
    <t>Baynes</t>
  </si>
  <si>
    <t>Anthony Bennett</t>
  </si>
  <si>
    <t>Bennett</t>
  </si>
  <si>
    <t>Victor Oladipo</t>
  </si>
  <si>
    <t>Oladipo</t>
  </si>
  <si>
    <t>Otto Porter Jr.</t>
  </si>
  <si>
    <t>Porter Jr.</t>
  </si>
  <si>
    <t>Len</t>
  </si>
  <si>
    <t>Noel</t>
  </si>
  <si>
    <t>McLemore</t>
  </si>
  <si>
    <t>Caldwell-Pope</t>
  </si>
  <si>
    <t>Burke</t>
  </si>
  <si>
    <t>CJ McCollum</t>
  </si>
  <si>
    <t>McCollum</t>
  </si>
  <si>
    <t>Carter-Williams</t>
  </si>
  <si>
    <t>Adams</t>
  </si>
  <si>
    <t>Olynyk</t>
  </si>
  <si>
    <t>Antetokounmpo</t>
  </si>
  <si>
    <t>Schroder</t>
  </si>
  <si>
    <t>Snell</t>
  </si>
  <si>
    <t>Dieng</t>
  </si>
  <si>
    <t>Hardaway Jr.</t>
  </si>
  <si>
    <t>Reggie Bullock</t>
  </si>
  <si>
    <t>Bullock</t>
  </si>
  <si>
    <t>Andre Roberson</t>
  </si>
  <si>
    <t>Roberson</t>
  </si>
  <si>
    <t>Gobert</t>
  </si>
  <si>
    <t>Crabbe</t>
  </si>
  <si>
    <t>Isaiah Canaan</t>
  </si>
  <si>
    <t>Canaan</t>
  </si>
  <si>
    <t>Muscala</t>
  </si>
  <si>
    <t>Neto</t>
  </si>
  <si>
    <t>James Ennis III</t>
  </si>
  <si>
    <t>Ennis III</t>
  </si>
  <si>
    <t>Dellavedova</t>
  </si>
  <si>
    <t>Covington</t>
  </si>
  <si>
    <t>Dedmon</t>
  </si>
  <si>
    <t>Kalin Lucas</t>
  </si>
  <si>
    <t>Lucas</t>
  </si>
  <si>
    <t>McGruder</t>
  </si>
  <si>
    <t>Daniels</t>
  </si>
  <si>
    <t>Abdul Gaddy</t>
  </si>
  <si>
    <t>Gaddy</t>
  </si>
  <si>
    <t>Wiggins</t>
  </si>
  <si>
    <t>Parker</t>
  </si>
  <si>
    <t>Embiid</t>
  </si>
  <si>
    <t>Dante Exum</t>
  </si>
  <si>
    <t>Exum</t>
  </si>
  <si>
    <t>Smart</t>
  </si>
  <si>
    <t>Randle</t>
  </si>
  <si>
    <t>Vonleh</t>
  </si>
  <si>
    <t>Payton</t>
  </si>
  <si>
    <t>McDermott</t>
  </si>
  <si>
    <t>Saric</t>
  </si>
  <si>
    <t>LaVine</t>
  </si>
  <si>
    <t>Warren</t>
  </si>
  <si>
    <t>Jusuf Nurkic</t>
  </si>
  <si>
    <t>Nurkic</t>
  </si>
  <si>
    <t>Caboclo</t>
  </si>
  <si>
    <t>Hood</t>
  </si>
  <si>
    <t>Napier</t>
  </si>
  <si>
    <t>Capela</t>
  </si>
  <si>
    <t>CJ Wilcox</t>
  </si>
  <si>
    <t>Wilcox</t>
  </si>
  <si>
    <t>Dinwiddie</t>
  </si>
  <si>
    <t>Grant</t>
  </si>
  <si>
    <t>Robinson III</t>
  </si>
  <si>
    <t>Jokic</t>
  </si>
  <si>
    <t>Markel Brown</t>
  </si>
  <si>
    <t>Brown</t>
  </si>
  <si>
    <t>Powell</t>
  </si>
  <si>
    <t>Clarkson</t>
  </si>
  <si>
    <t>Devyn Marble</t>
  </si>
  <si>
    <t>Marble</t>
  </si>
  <si>
    <t>McRae</t>
  </si>
  <si>
    <t>Eric Moreland</t>
  </si>
  <si>
    <t>Moreland</t>
  </si>
  <si>
    <t>Galloway</t>
  </si>
  <si>
    <t>Birch</t>
  </si>
  <si>
    <t>Ingles</t>
  </si>
  <si>
    <t>Frazier</t>
  </si>
  <si>
    <t>Jakarr Sampson</t>
  </si>
  <si>
    <t>Sampson</t>
  </si>
  <si>
    <t>David Stockton</t>
  </si>
  <si>
    <t>Stockton</t>
  </si>
  <si>
    <t>Richard Solomon</t>
  </si>
  <si>
    <t>Solomon</t>
  </si>
  <si>
    <t>Towns</t>
  </si>
  <si>
    <t>Russell</t>
  </si>
  <si>
    <t>Okafor</t>
  </si>
  <si>
    <t>Porzingis</t>
  </si>
  <si>
    <t>Hezonja</t>
  </si>
  <si>
    <t>Cauley-Stein</t>
  </si>
  <si>
    <t>Mudiay</t>
  </si>
  <si>
    <t>Kaminsky</t>
  </si>
  <si>
    <t>Winslow</t>
  </si>
  <si>
    <t>Lyles</t>
  </si>
  <si>
    <t>Cameron Payne</t>
  </si>
  <si>
    <t>Payne</t>
  </si>
  <si>
    <t>Oubre Jr.</t>
  </si>
  <si>
    <t>Rozier</t>
  </si>
  <si>
    <t>Jerian Grant</t>
  </si>
  <si>
    <t>Wright</t>
  </si>
  <si>
    <t>Justin Anderson</t>
  </si>
  <si>
    <t>Portis</t>
  </si>
  <si>
    <t>Hollis-Jefferson</t>
  </si>
  <si>
    <t>Jones</t>
  </si>
  <si>
    <t>Jarell Martin</t>
  </si>
  <si>
    <t>Martin</t>
  </si>
  <si>
    <t>Nance Jr.</t>
  </si>
  <si>
    <t>Looney</t>
  </si>
  <si>
    <t>Osman</t>
  </si>
  <si>
    <t>Harrell</t>
  </si>
  <si>
    <t>Hernangomez</t>
  </si>
  <si>
    <t>Holmes</t>
  </si>
  <si>
    <t>Richardson</t>
  </si>
  <si>
    <t>Connaughton</t>
  </si>
  <si>
    <t>Andrew Harrison</t>
  </si>
  <si>
    <t>Harrison</t>
  </si>
  <si>
    <t>Cristiano Felicio</t>
  </si>
  <si>
    <t>Felicio</t>
  </si>
  <si>
    <t>Marjanovic</t>
  </si>
  <si>
    <t>Jonathon Simmons</t>
  </si>
  <si>
    <t>Simmons</t>
  </si>
  <si>
    <t>Salah Mejri</t>
  </si>
  <si>
    <t>Mejri</t>
  </si>
  <si>
    <t>Graham</t>
  </si>
  <si>
    <t>Michael Frazier</t>
  </si>
  <si>
    <t>Jordan Sibert</t>
  </si>
  <si>
    <t>Sibert</t>
  </si>
  <si>
    <t>Levi Randolph</t>
  </si>
  <si>
    <t>Randolph</t>
  </si>
  <si>
    <t>McConnell</t>
  </si>
  <si>
    <t>Wood</t>
  </si>
  <si>
    <t>Cook</t>
  </si>
  <si>
    <t>Julian Washburn</t>
  </si>
  <si>
    <t>Washburn</t>
  </si>
  <si>
    <t>Ingram</t>
  </si>
  <si>
    <t>Dragan Bender</t>
  </si>
  <si>
    <t>Bender</t>
  </si>
  <si>
    <t>Dunn</t>
  </si>
  <si>
    <t>Hield</t>
  </si>
  <si>
    <t>Murray</t>
  </si>
  <si>
    <t>Chriss</t>
  </si>
  <si>
    <t>Poeltl</t>
  </si>
  <si>
    <t>Maker</t>
  </si>
  <si>
    <t>Sabonis</t>
  </si>
  <si>
    <t>Prince</t>
  </si>
  <si>
    <t>Valentine</t>
  </si>
  <si>
    <t>Juancho Hernangomez</t>
  </si>
  <si>
    <t>Guerschon Yabusele</t>
  </si>
  <si>
    <t>Yabusele</t>
  </si>
  <si>
    <t>Henry Ellenson</t>
  </si>
  <si>
    <t>Ellenson</t>
  </si>
  <si>
    <t>LeVert</t>
  </si>
  <si>
    <t>Bembry</t>
  </si>
  <si>
    <t>Malachi Richardson</t>
  </si>
  <si>
    <t>Zizic</t>
  </si>
  <si>
    <t>Timothe Luwawu-Cabarrot</t>
  </si>
  <si>
    <t>Luwawu-Cabarrot</t>
  </si>
  <si>
    <t>Korkmaz</t>
  </si>
  <si>
    <t>Siakam</t>
  </si>
  <si>
    <t>Labissiere</t>
  </si>
  <si>
    <t>Deyonta Davis</t>
  </si>
  <si>
    <t>Zubac</t>
  </si>
  <si>
    <t>Diallo</t>
  </si>
  <si>
    <t>Tyler Ulis</t>
  </si>
  <si>
    <t>Ulis</t>
  </si>
  <si>
    <t>Brogdon</t>
  </si>
  <si>
    <t>McCaw</t>
  </si>
  <si>
    <t>Isaiah Whitehead</t>
  </si>
  <si>
    <t>Whitehead</t>
  </si>
  <si>
    <t>Zhou Qi</t>
  </si>
  <si>
    <t>Qi</t>
  </si>
  <si>
    <t>Demetrius Jackson</t>
  </si>
  <si>
    <t>Layman</t>
  </si>
  <si>
    <t>Niang</t>
  </si>
  <si>
    <t>Daniel Hamilton</t>
  </si>
  <si>
    <t>Hamilton</t>
  </si>
  <si>
    <t>Nader</t>
  </si>
  <si>
    <t>Tyrone Wallace</t>
  </si>
  <si>
    <t>Wallace</t>
  </si>
  <si>
    <t>Marshall Plumlee</t>
  </si>
  <si>
    <t>Finney-Smith</t>
  </si>
  <si>
    <t>Arcidiacono</t>
  </si>
  <si>
    <t>Malcolm Delaney</t>
  </si>
  <si>
    <t>Delaney</t>
  </si>
  <si>
    <t>Okaro White</t>
  </si>
  <si>
    <t>White</t>
  </si>
  <si>
    <t>Jonathan Gibson</t>
  </si>
  <si>
    <t>Kyle Collinsworth</t>
  </si>
  <si>
    <t>Collinsworth</t>
  </si>
  <si>
    <t>Jarrod Uthoff</t>
  </si>
  <si>
    <t>Uthoff</t>
  </si>
  <si>
    <t>Chasson Randle</t>
  </si>
  <si>
    <t>Wayne Selden Jr.</t>
  </si>
  <si>
    <t>Selden Jr.</t>
  </si>
  <si>
    <t>Troy Williams</t>
  </si>
  <si>
    <t>Alex Poythress</t>
  </si>
  <si>
    <t>Poythress</t>
  </si>
  <si>
    <t>Y</t>
  </si>
  <si>
    <t>Ferrell</t>
  </si>
  <si>
    <t>Forbes</t>
  </si>
  <si>
    <t>VanVleet</t>
  </si>
  <si>
    <t>Danuel House Jr.</t>
  </si>
  <si>
    <t>House Jr.</t>
  </si>
  <si>
    <t>Jalen Jones</t>
  </si>
  <si>
    <t>C.J. Williams</t>
  </si>
  <si>
    <t>Gary Payton II</t>
  </si>
  <si>
    <t>Payton II</t>
  </si>
  <si>
    <t>Isaiah Taylor</t>
  </si>
  <si>
    <t>Taylor</t>
  </si>
  <si>
    <t>Shaquille Harrison</t>
  </si>
  <si>
    <t>Derrick Jones Jr.</t>
  </si>
  <si>
    <t>Jones Jr.</t>
  </si>
  <si>
    <t>Marcus Georges-Hunt</t>
  </si>
  <si>
    <t>Georges-Hunt</t>
  </si>
  <si>
    <t>Caruso</t>
  </si>
  <si>
    <t>Magette</t>
  </si>
  <si>
    <t>Nwaba</t>
  </si>
  <si>
    <t>Fultz</t>
  </si>
  <si>
    <t>Ball</t>
  </si>
  <si>
    <t>Tatum</t>
  </si>
  <si>
    <t>Josh Jackson</t>
  </si>
  <si>
    <t>Fox</t>
  </si>
  <si>
    <t>Isaac</t>
  </si>
  <si>
    <t>Markkanen</t>
  </si>
  <si>
    <t>Ntilikina</t>
  </si>
  <si>
    <t>Smith Jr.</t>
  </si>
  <si>
    <t>Collins</t>
  </si>
  <si>
    <t>Monk</t>
  </si>
  <si>
    <t>Kennard</t>
  </si>
  <si>
    <t>Mitchell</t>
  </si>
  <si>
    <t>Adebayo</t>
  </si>
  <si>
    <t>Patton</t>
  </si>
  <si>
    <t>Wilson</t>
  </si>
  <si>
    <t>TJ Leaf</t>
  </si>
  <si>
    <t>Leaf</t>
  </si>
  <si>
    <t>Giles</t>
  </si>
  <si>
    <t>Ferguson</t>
  </si>
  <si>
    <t>Allen</t>
  </si>
  <si>
    <t>OG Anunoby</t>
  </si>
  <si>
    <t>Anunoby</t>
  </si>
  <si>
    <t>Tyler Lydon</t>
  </si>
  <si>
    <t>Lydon</t>
  </si>
  <si>
    <t>Anzejs Pasecniks</t>
  </si>
  <si>
    <t>Pasecniks</t>
  </si>
  <si>
    <t>Swanigan</t>
  </si>
  <si>
    <t>Kuzma</t>
  </si>
  <si>
    <t>Hart</t>
  </si>
  <si>
    <t>Davon Reed</t>
  </si>
  <si>
    <t>Reed</t>
  </si>
  <si>
    <t>Wes Iwundu</t>
  </si>
  <si>
    <t>Iwundu</t>
  </si>
  <si>
    <t>Frank Mason III</t>
  </si>
  <si>
    <t>Mason III</t>
  </si>
  <si>
    <t>Ivan Rabb</t>
  </si>
  <si>
    <t>Rabb</t>
  </si>
  <si>
    <t>Bolden</t>
  </si>
  <si>
    <t>Ojeleye</t>
  </si>
  <si>
    <t>Bell</t>
  </si>
  <si>
    <t>Jawun Evans</t>
  </si>
  <si>
    <t>Evans</t>
  </si>
  <si>
    <t>Bacon</t>
  </si>
  <si>
    <t>Tyler Dorsey</t>
  </si>
  <si>
    <t>Dorsey</t>
  </si>
  <si>
    <t>Bryant</t>
  </si>
  <si>
    <t>Hartenstein</t>
  </si>
  <si>
    <t>Dotson</t>
  </si>
  <si>
    <t>Brooks</t>
  </si>
  <si>
    <t>Ike Anigbogu</t>
  </si>
  <si>
    <t>Anigbogu</t>
  </si>
  <si>
    <t>Sindarius Thornwell</t>
  </si>
  <si>
    <t>Thornwell</t>
  </si>
  <si>
    <t>Cancar</t>
  </si>
  <si>
    <t>Mathias Lessort</t>
  </si>
  <si>
    <t>Lessort</t>
  </si>
  <si>
    <t>Sumner</t>
  </si>
  <si>
    <t>Kadeem Allen</t>
  </si>
  <si>
    <t>Williams-Goss</t>
  </si>
  <si>
    <t>Jaron Blossomgame</t>
  </si>
  <si>
    <t>Blossomgame</t>
  </si>
  <si>
    <t>Antonio Blakeney</t>
  </si>
  <si>
    <t>Blakeney</t>
  </si>
  <si>
    <t>Theis</t>
  </si>
  <si>
    <t>Devin Robinson</t>
  </si>
  <si>
    <t>Robinson</t>
  </si>
  <si>
    <t>Motley</t>
  </si>
  <si>
    <t>Milton Doyle</t>
  </si>
  <si>
    <t>Doyle</t>
  </si>
  <si>
    <t>PJ Dozier</t>
  </si>
  <si>
    <t>Dozier</t>
  </si>
  <si>
    <t>Ben Moore</t>
  </si>
  <si>
    <t>Kleber</t>
  </si>
  <si>
    <t>Craig</t>
  </si>
  <si>
    <t>Boucher</t>
  </si>
  <si>
    <t>Kobi Simmons</t>
  </si>
  <si>
    <t>Walton Jr.</t>
  </si>
  <si>
    <t>Kornet</t>
  </si>
  <si>
    <t>McKinnie</t>
  </si>
  <si>
    <t>O'Neale</t>
  </si>
  <si>
    <t>London Perrantes</t>
  </si>
  <si>
    <t>Perrantes</t>
  </si>
  <si>
    <t>Troy Caupain</t>
  </si>
  <si>
    <t>Caupain</t>
  </si>
  <si>
    <t>Naz Mitrou-Long</t>
  </si>
  <si>
    <t>Mitrou-Long</t>
  </si>
  <si>
    <t>Isaiah Briscoe</t>
  </si>
  <si>
    <t>Briscoe</t>
  </si>
  <si>
    <t>Jefferson</t>
  </si>
  <si>
    <t>Antonius Cleveland</t>
  </si>
  <si>
    <t>Cleveland</t>
  </si>
  <si>
    <t>Amida Brimah</t>
  </si>
  <si>
    <t>Brimah</t>
  </si>
  <si>
    <t>Reggie Hearn</t>
  </si>
  <si>
    <t>Hearn</t>
  </si>
  <si>
    <t>Tahjere McCall</t>
  </si>
  <si>
    <t>McCall</t>
  </si>
  <si>
    <t>Myke Henry</t>
  </si>
  <si>
    <t>Henry</t>
  </si>
  <si>
    <t>Josh Gray</t>
  </si>
  <si>
    <t>Gray</t>
  </si>
  <si>
    <t>Walt Lemon Jr.</t>
  </si>
  <si>
    <t>Lemon Jr.</t>
  </si>
  <si>
    <t>Jaylen Morris</t>
  </si>
  <si>
    <t>Andre Ingram</t>
  </si>
  <si>
    <t>Ayton</t>
  </si>
  <si>
    <t>Bagley III</t>
  </si>
  <si>
    <t>Doncic</t>
  </si>
  <si>
    <t>Jackson Jr.</t>
  </si>
  <si>
    <t>Bamba</t>
  </si>
  <si>
    <t>Carter Jr.</t>
  </si>
  <si>
    <t>Sexton</t>
  </si>
  <si>
    <t>Knox</t>
  </si>
  <si>
    <t>Bridges</t>
  </si>
  <si>
    <t>Gilgeous-Alexander</t>
  </si>
  <si>
    <t>Troy Brown</t>
  </si>
  <si>
    <t>Zhaire Smith</t>
  </si>
  <si>
    <t>DiVincenzo</t>
  </si>
  <si>
    <t>Walker IV</t>
  </si>
  <si>
    <t>Huerter</t>
  </si>
  <si>
    <t>Okogie</t>
  </si>
  <si>
    <t>Hutchison</t>
  </si>
  <si>
    <t>Simons</t>
  </si>
  <si>
    <t>Wagner</t>
  </si>
  <si>
    <t>Shamet</t>
  </si>
  <si>
    <t>Jacob Evans III</t>
  </si>
  <si>
    <t>Evans III</t>
  </si>
  <si>
    <t>Musa</t>
  </si>
  <si>
    <t>Spellman</t>
  </si>
  <si>
    <t>Okobo</t>
  </si>
  <si>
    <t>Brunson</t>
  </si>
  <si>
    <t>Trent Jr.</t>
  </si>
  <si>
    <t>Bonga</t>
  </si>
  <si>
    <t>Kurucs</t>
  </si>
  <si>
    <t>Vanderbilt</t>
  </si>
  <si>
    <t>Bruce Brown Jr.</t>
  </si>
  <si>
    <t>Brown Jr.</t>
  </si>
  <si>
    <t>Issuf Sanon</t>
  </si>
  <si>
    <t>Sanon</t>
  </si>
  <si>
    <t>Melton</t>
  </si>
  <si>
    <t>Svi Mykhailiuk</t>
  </si>
  <si>
    <t>Mykhailiuk</t>
  </si>
  <si>
    <t>Bates-Diop</t>
  </si>
  <si>
    <t>Metu</t>
  </si>
  <si>
    <t>Tony Carr</t>
  </si>
  <si>
    <t>Carr</t>
  </si>
  <si>
    <t>Vincent Edwards</t>
  </si>
  <si>
    <t>Edwards</t>
  </si>
  <si>
    <t>Hall</t>
  </si>
  <si>
    <t>Milton</t>
  </si>
  <si>
    <t>Arnoldas Kulboka</t>
  </si>
  <si>
    <t>Kulboka</t>
  </si>
  <si>
    <t>Ray Spalding</t>
  </si>
  <si>
    <t>Spalding</t>
  </si>
  <si>
    <t>Kevin Hervey</t>
  </si>
  <si>
    <t>Hervey</t>
  </si>
  <si>
    <t>Thomas Welsh</t>
  </si>
  <si>
    <t>Welsh</t>
  </si>
  <si>
    <t>George King</t>
  </si>
  <si>
    <t>King</t>
  </si>
  <si>
    <t>Burton</t>
  </si>
  <si>
    <t>Rawle Alkins</t>
  </si>
  <si>
    <t>Alkins</t>
  </si>
  <si>
    <t>Trevon Duval</t>
  </si>
  <si>
    <t>Duval</t>
  </si>
  <si>
    <t>Garlon Green</t>
  </si>
  <si>
    <t>Terry Larrier</t>
  </si>
  <si>
    <t>Larrier</t>
  </si>
  <si>
    <t>Rob Gray</t>
  </si>
  <si>
    <t>DeVaughn Akoon-Purcell</t>
  </si>
  <si>
    <t>Akoon-Purcell</t>
  </si>
  <si>
    <t>Jordan Loyd</t>
  </si>
  <si>
    <t>Loyd</t>
  </si>
  <si>
    <t>Malik Newman</t>
  </si>
  <si>
    <t>Newman</t>
  </si>
  <si>
    <t>Pinson</t>
  </si>
  <si>
    <t>Broekhoff</t>
  </si>
  <si>
    <t>Brandon McCoy</t>
  </si>
  <si>
    <t>McCoy</t>
  </si>
  <si>
    <t>Marcus Lee</t>
  </si>
  <si>
    <t>Isaac Haas</t>
  </si>
  <si>
    <t>Haas</t>
  </si>
  <si>
    <t>Donte Grantham</t>
  </si>
  <si>
    <t>Grantham</t>
  </si>
  <si>
    <t>Trey Lewis</t>
  </si>
  <si>
    <t>Lewis</t>
  </si>
  <si>
    <t>Joel Berry II</t>
  </si>
  <si>
    <t>Berry II</t>
  </si>
  <si>
    <t>Jeffrey Carroll</t>
  </si>
  <si>
    <t>Gabriel</t>
  </si>
  <si>
    <t>Doral Moore</t>
  </si>
  <si>
    <t>Deng Adel</t>
  </si>
  <si>
    <t>Adel</t>
  </si>
  <si>
    <t>Tyler Davis</t>
  </si>
  <si>
    <t>Marcus Derrickson</t>
  </si>
  <si>
    <t>Derrickson</t>
  </si>
  <si>
    <t>Zach Lofton</t>
  </si>
  <si>
    <t>Lofton</t>
  </si>
  <si>
    <t>Markel Crawford</t>
  </si>
  <si>
    <t>Jordan Barnett</t>
  </si>
  <si>
    <t>Barnett</t>
  </si>
  <si>
    <t>Norvel Pelle</t>
  </si>
  <si>
    <t>Pelle</t>
  </si>
  <si>
    <t>Codi Miller-McIntyre</t>
  </si>
  <si>
    <t>Miller-McIntyre</t>
  </si>
  <si>
    <t>Brandon Goodwin</t>
  </si>
  <si>
    <t>Goodwin</t>
  </si>
  <si>
    <t>Gabe York</t>
  </si>
  <si>
    <t>York</t>
  </si>
  <si>
    <t>B.J. Johnson</t>
  </si>
  <si>
    <t>Desi Rodriguez</t>
  </si>
  <si>
    <t>Rodriguez</t>
  </si>
  <si>
    <t>Tiwian Kendley</t>
  </si>
  <si>
    <t>Kendley</t>
  </si>
  <si>
    <t>Scoochie Smith</t>
  </si>
  <si>
    <t>Kaiser Gates</t>
  </si>
  <si>
    <t>Gates</t>
  </si>
  <si>
    <t>Eubanks</t>
  </si>
  <si>
    <t>Robert Johnson</t>
  </si>
  <si>
    <t>Elijah Stewart</t>
  </si>
  <si>
    <t>Stewart</t>
  </si>
  <si>
    <t>Macon</t>
  </si>
  <si>
    <t>Braian Angola-Rodas</t>
  </si>
  <si>
    <t>Angola-Rodas</t>
  </si>
  <si>
    <t>Nunn</t>
  </si>
  <si>
    <t>Johnathan Williams</t>
  </si>
  <si>
    <t>Yante Maten</t>
  </si>
  <si>
    <t>Maten</t>
  </si>
  <si>
    <t>Trevon Bluiett</t>
  </si>
  <si>
    <t>Bluiett</t>
  </si>
  <si>
    <t>Jaylen Adams</t>
  </si>
  <si>
    <t>Chiozza</t>
  </si>
  <si>
    <t>Jairus Lyles</t>
  </si>
  <si>
    <t>Clark</t>
  </si>
  <si>
    <t>Jaylen Barford</t>
  </si>
  <si>
    <t>Barford</t>
  </si>
  <si>
    <t>Joe Chealey</t>
  </si>
  <si>
    <t>Chealey</t>
  </si>
  <si>
    <t>J.P. Macura</t>
  </si>
  <si>
    <t>Macura</t>
  </si>
  <si>
    <t>Zach Smith</t>
  </si>
  <si>
    <t>Isaiah Wilkins</t>
  </si>
  <si>
    <t>Wilkins</t>
  </si>
  <si>
    <t>Bonzie Colson</t>
  </si>
  <si>
    <t>Colson</t>
  </si>
  <si>
    <t>Billy Preston</t>
  </si>
  <si>
    <t>Preston</t>
  </si>
  <si>
    <t>Jonathan Stark</t>
  </si>
  <si>
    <t>Stark</t>
  </si>
  <si>
    <t>Jared Terrell</t>
  </si>
  <si>
    <t>Terrell</t>
  </si>
  <si>
    <t>Angel Delgado</t>
  </si>
  <si>
    <t>Delgado</t>
  </si>
  <si>
    <t>Watanabe</t>
  </si>
  <si>
    <t>McLaughlin</t>
  </si>
  <si>
    <t>Nuni Omot</t>
  </si>
  <si>
    <t>Omot</t>
  </si>
  <si>
    <t>Johnny Hamilton</t>
  </si>
  <si>
    <t>Keenan Evans</t>
  </si>
  <si>
    <t>Justin Bibbs</t>
  </si>
  <si>
    <t>Bibbs</t>
  </si>
  <si>
    <t>Nick King</t>
  </si>
  <si>
    <t>Jeff Roberson</t>
  </si>
  <si>
    <t>Trier</t>
  </si>
  <si>
    <t>Tyrius Walker</t>
  </si>
  <si>
    <t>Devin Davis</t>
  </si>
  <si>
    <t>Mitch Creek</t>
  </si>
  <si>
    <t>Creek</t>
  </si>
  <si>
    <t>Emanuel Terry</t>
  </si>
  <si>
    <t>Terry</t>
  </si>
  <si>
    <t>Ding Yanyuhang</t>
  </si>
  <si>
    <t>Yanyuhang</t>
  </si>
  <si>
    <t>Ismaila Kane</t>
  </si>
  <si>
    <t>Kane</t>
  </si>
  <si>
    <t>Phillip Carr</t>
  </si>
  <si>
    <t>Cameron Reynolds</t>
  </si>
  <si>
    <t>Reynolds</t>
  </si>
  <si>
    <t>Paul Watson</t>
  </si>
  <si>
    <t>Watson</t>
  </si>
  <si>
    <t>Isaac Humphries</t>
  </si>
  <si>
    <t>Humphries</t>
  </si>
  <si>
    <t>Brandon Sampson</t>
  </si>
  <si>
    <t>Angel Rodriguez</t>
  </si>
  <si>
    <t>Raphiael Putney</t>
  </si>
  <si>
    <t>Putney</t>
  </si>
  <si>
    <t>Tim Bond</t>
  </si>
  <si>
    <t>Bond</t>
  </si>
  <si>
    <t>Haywood Highsmith</t>
  </si>
  <si>
    <t>Highsmith</t>
  </si>
  <si>
    <t>Stephan Hicks</t>
  </si>
  <si>
    <t>Hicks</t>
  </si>
  <si>
    <t>Dairis Bertans</t>
  </si>
  <si>
    <t>Cody Demps</t>
  </si>
  <si>
    <t>Demps</t>
  </si>
  <si>
    <t>Dusty Hannahs</t>
  </si>
  <si>
    <t>Hannahs</t>
  </si>
  <si>
    <t>Jemerrio Jones</t>
  </si>
  <si>
    <t>Billy Garrett Jr.</t>
  </si>
  <si>
    <t>Garrett Jr.</t>
  </si>
  <si>
    <t>Tarik Phillip</t>
  </si>
  <si>
    <t>Phillip</t>
  </si>
  <si>
    <t>Zion Williamson</t>
  </si>
  <si>
    <t>Williamson</t>
  </si>
  <si>
    <t>Morant</t>
  </si>
  <si>
    <t>RJ Barrett</t>
  </si>
  <si>
    <t>Barrett</t>
  </si>
  <si>
    <t>Hunter</t>
  </si>
  <si>
    <t>Garland</t>
  </si>
  <si>
    <t>Culver</t>
  </si>
  <si>
    <t>Hayes</t>
  </si>
  <si>
    <t>Hachimura</t>
  </si>
  <si>
    <t>Reddish</t>
  </si>
  <si>
    <t>Washington</t>
  </si>
  <si>
    <t>Herro</t>
  </si>
  <si>
    <t>Langford</t>
  </si>
  <si>
    <t>Sekou Doumbouya</t>
  </si>
  <si>
    <t>Doumbouya</t>
  </si>
  <si>
    <t>Chuma Okeke</t>
  </si>
  <si>
    <t>Okeke</t>
  </si>
  <si>
    <t>Alexander-Walker</t>
  </si>
  <si>
    <t>Bitadze</t>
  </si>
  <si>
    <t>Luka Samanic</t>
  </si>
  <si>
    <t>Samanic</t>
  </si>
  <si>
    <t>Thybulle</t>
  </si>
  <si>
    <t>Clarke</t>
  </si>
  <si>
    <t>Bazley</t>
  </si>
  <si>
    <t>Ty Jerome</t>
  </si>
  <si>
    <t>Jerome</t>
  </si>
  <si>
    <t>Little</t>
  </si>
  <si>
    <t>Dylan Windler</t>
  </si>
  <si>
    <t>Windler</t>
  </si>
  <si>
    <t>Kabengele</t>
  </si>
  <si>
    <t>Poole</t>
  </si>
  <si>
    <t>Keldon Johnson</t>
  </si>
  <si>
    <t>Kevin Porter Jr.</t>
  </si>
  <si>
    <t>Claxton</t>
  </si>
  <si>
    <t>Okpala</t>
  </si>
  <si>
    <t>Fernando</t>
  </si>
  <si>
    <t>Didi Louzada Silva</t>
  </si>
  <si>
    <t>Louzada Silva</t>
  </si>
  <si>
    <t>Deividas Sirvydis</t>
  </si>
  <si>
    <t>Sirvydis</t>
  </si>
  <si>
    <t>Gafford</t>
  </si>
  <si>
    <t>Alen Smailagic</t>
  </si>
  <si>
    <t>Smailagic</t>
  </si>
  <si>
    <t>Paschall</t>
  </si>
  <si>
    <t>Schofield</t>
  </si>
  <si>
    <t>Nowell</t>
  </si>
  <si>
    <t>Bol Bol</t>
  </si>
  <si>
    <t>Bol</t>
  </si>
  <si>
    <t>Isaiah Roby</t>
  </si>
  <si>
    <t>Roby</t>
  </si>
  <si>
    <t>Talen Horton-Tucker</t>
  </si>
  <si>
    <t>Horton-Tucker</t>
  </si>
  <si>
    <t>Brazdeikis</t>
  </si>
  <si>
    <t>Mann</t>
  </si>
  <si>
    <t>Quinndary Weatherspoon</t>
  </si>
  <si>
    <t>Weatherspoon</t>
  </si>
  <si>
    <t>Brantley</t>
  </si>
  <si>
    <t>Tremont Waters</t>
  </si>
  <si>
    <t>Waters</t>
  </si>
  <si>
    <t>McDaniels</t>
  </si>
  <si>
    <t>Justin Wright-Foreman</t>
  </si>
  <si>
    <t>Wright-Foreman</t>
  </si>
  <si>
    <t>Marial Shayok</t>
  </si>
  <si>
    <t>Shayok</t>
  </si>
  <si>
    <t>Kyle Guy</t>
  </si>
  <si>
    <t>Guy</t>
  </si>
  <si>
    <t>Jaylen Hands</t>
  </si>
  <si>
    <t>Hands</t>
  </si>
  <si>
    <t>Bone</t>
  </si>
  <si>
    <t>Oni</t>
  </si>
  <si>
    <t>Dewan Hernandez</t>
  </si>
  <si>
    <t>Hernandez</t>
  </si>
  <si>
    <t>Vanja Marinkovic</t>
  </si>
  <si>
    <t>Marinkovic</t>
  </si>
  <si>
    <t>Hoard</t>
  </si>
  <si>
    <t>Norvell Jr.</t>
  </si>
  <si>
    <t>Jalen Lecque</t>
  </si>
  <si>
    <t>Lecque</t>
  </si>
  <si>
    <t>Adam Mokoka</t>
  </si>
  <si>
    <t>Mokoka</t>
  </si>
  <si>
    <t>Naz Reid</t>
  </si>
  <si>
    <t>Reid</t>
  </si>
  <si>
    <t>Luguentz Dort</t>
  </si>
  <si>
    <t>Dort</t>
  </si>
  <si>
    <t>Konchar</t>
  </si>
  <si>
    <t>Dean Wade</t>
  </si>
  <si>
    <t>Wade</t>
  </si>
  <si>
    <t>Jeremiah Martin</t>
  </si>
  <si>
    <t>Silva</t>
  </si>
  <si>
    <t>Mathews</t>
  </si>
  <si>
    <t>Poirier</t>
  </si>
  <si>
    <t>Kyle Alexander</t>
  </si>
  <si>
    <t>Alexander</t>
  </si>
  <si>
    <t>William Howard</t>
  </si>
  <si>
    <t>Kidd</t>
  </si>
  <si>
    <t>Jordan Caroline</t>
  </si>
  <si>
    <t>Caroline</t>
  </si>
  <si>
    <t>Cheatham</t>
  </si>
  <si>
    <t>Max Strus</t>
  </si>
  <si>
    <t>Strus</t>
  </si>
  <si>
    <t>Fall</t>
  </si>
  <si>
    <t>Melli</t>
  </si>
  <si>
    <t>Dakota Mathias</t>
  </si>
  <si>
    <t>Mathias</t>
  </si>
  <si>
    <t>Luke Maye</t>
  </si>
  <si>
    <t>Maye</t>
  </si>
  <si>
    <t>Josh Reaves</t>
  </si>
  <si>
    <t>Reaves</t>
  </si>
  <si>
    <t>Isaiah Pineiro</t>
  </si>
  <si>
    <t>Pineiro</t>
  </si>
  <si>
    <t>Jeffries</t>
  </si>
  <si>
    <t>Vic Law</t>
  </si>
  <si>
    <t>Law</t>
  </si>
  <si>
    <t>Guduric</t>
  </si>
  <si>
    <t>Hassani Gravett</t>
  </si>
  <si>
    <t>Gravett</t>
  </si>
  <si>
    <t>Juwan Morgan</t>
  </si>
  <si>
    <t>Morgan</t>
  </si>
  <si>
    <t>Armoni Brooks</t>
  </si>
  <si>
    <t>Aric Holman</t>
  </si>
  <si>
    <t>Holman</t>
  </si>
  <si>
    <t>Lindell Wigginton</t>
  </si>
  <si>
    <t>Wigginton</t>
  </si>
  <si>
    <t>Matt Mooney</t>
  </si>
  <si>
    <t>Mooney</t>
  </si>
  <si>
    <t>Oshae Brissett</t>
  </si>
  <si>
    <t>Brissett</t>
  </si>
  <si>
    <t>Sagaba Konate</t>
  </si>
  <si>
    <t>Konate</t>
  </si>
  <si>
    <t>Devontae Cacok</t>
  </si>
  <si>
    <t>Cacok</t>
  </si>
  <si>
    <t>Bowen II</t>
  </si>
  <si>
    <t>Jakeenan Gant</t>
  </si>
  <si>
    <t>Gant</t>
  </si>
  <si>
    <t>Eric Mika</t>
  </si>
  <si>
    <t>Mika</t>
  </si>
  <si>
    <t>Jalen Adams</t>
  </si>
  <si>
    <t>Kavell Bigby-Williams</t>
  </si>
  <si>
    <t>Bigby-Williams</t>
  </si>
  <si>
    <t>Aubrey Dawkins</t>
  </si>
  <si>
    <t>Dawkins</t>
  </si>
  <si>
    <t>Amir Hinton</t>
  </si>
  <si>
    <t>Hinton</t>
  </si>
  <si>
    <t>V.J. King</t>
  </si>
  <si>
    <t>Lamar Peters</t>
  </si>
  <si>
    <t>Peters</t>
  </si>
  <si>
    <t>Kenny Wooten</t>
  </si>
  <si>
    <t>Wooten</t>
  </si>
  <si>
    <t>Jordan Murphy</t>
  </si>
  <si>
    <t>Murphy</t>
  </si>
  <si>
    <t>Yudai Baba</t>
  </si>
  <si>
    <t>Baba</t>
  </si>
  <si>
    <t>Javon Bess</t>
  </si>
  <si>
    <t>Bess</t>
  </si>
  <si>
    <t>Mychal Mulder</t>
  </si>
  <si>
    <t>Mulder</t>
  </si>
  <si>
    <t>Robert Franks</t>
  </si>
  <si>
    <t>Franks</t>
  </si>
  <si>
    <t>Ahmed Hill</t>
  </si>
  <si>
    <t>Josh Perkins</t>
  </si>
  <si>
    <t>Perkins</t>
  </si>
  <si>
    <t>Bowman</t>
  </si>
  <si>
    <t>Clemons</t>
  </si>
  <si>
    <t>William McDowell-White</t>
  </si>
  <si>
    <t>McDowell-White</t>
  </si>
  <si>
    <t>Shamorie Ponds</t>
  </si>
  <si>
    <t>Ponds</t>
  </si>
  <si>
    <t>Amir Coffey</t>
  </si>
  <si>
    <t>Coffey</t>
  </si>
  <si>
    <t>Christ Koumadje</t>
  </si>
  <si>
    <t>Koumadje</t>
  </si>
  <si>
    <t>Isaiah Miles</t>
  </si>
  <si>
    <t>Bryce Brown</t>
  </si>
  <si>
    <t>Simi Shittu</t>
  </si>
  <si>
    <t>Shittu</t>
  </si>
  <si>
    <t>John Egbunu</t>
  </si>
  <si>
    <t>Egbunu</t>
  </si>
  <si>
    <t>Phil Booth</t>
  </si>
  <si>
    <t>Booth</t>
  </si>
  <si>
    <t>Harper</t>
  </si>
  <si>
    <t>David Kramer</t>
  </si>
  <si>
    <t>Kramer</t>
  </si>
  <si>
    <t>Norense Odiase</t>
  </si>
  <si>
    <t>Odiase</t>
  </si>
  <si>
    <t>Tariq Owens</t>
  </si>
  <si>
    <t>Owens</t>
  </si>
  <si>
    <t>Marques Bolden</t>
  </si>
  <si>
    <t>Daulton Hommes</t>
  </si>
  <si>
    <t>Hommes</t>
  </si>
  <si>
    <t>Dedric Lawson</t>
  </si>
  <si>
    <t>Lawson</t>
  </si>
  <si>
    <t>Juan Toscano-Anderson</t>
  </si>
  <si>
    <t>Toscano-Anderson</t>
  </si>
  <si>
    <t>Keljin Blevins</t>
  </si>
  <si>
    <t>Blevins</t>
  </si>
  <si>
    <t>Justin Simon</t>
  </si>
  <si>
    <t>Simon</t>
  </si>
  <si>
    <t>Perrion Callandret</t>
  </si>
  <si>
    <t>Callandret</t>
  </si>
  <si>
    <t>James Palmer Jr.</t>
  </si>
  <si>
    <t>Palmer Jr.</t>
  </si>
  <si>
    <t>Donta Hall</t>
  </si>
  <si>
    <t>Louis King</t>
  </si>
  <si>
    <t>Todd Withers</t>
  </si>
  <si>
    <t>Withers</t>
  </si>
  <si>
    <t>Rayjon Tucker</t>
  </si>
  <si>
    <t>Jon Davis</t>
  </si>
  <si>
    <t>Kavion Pippen</t>
  </si>
  <si>
    <t>Pippen</t>
  </si>
  <si>
    <t>Tyus Battle</t>
  </si>
  <si>
    <t>Battle</t>
  </si>
  <si>
    <t>Barry Brown Jr.</t>
  </si>
  <si>
    <t>Devin Cannady</t>
  </si>
  <si>
    <t>Cannady</t>
  </si>
  <si>
    <t>CJ Massinburg</t>
  </si>
  <si>
    <t>Massinburg</t>
  </si>
  <si>
    <t>BJ Taylor</t>
  </si>
  <si>
    <t>Skyler Flatten</t>
  </si>
  <si>
    <t>Flatten</t>
  </si>
  <si>
    <t>Bubu Palo</t>
  </si>
  <si>
    <t>Palo</t>
  </si>
  <si>
    <t>Bennie Boatwright</t>
  </si>
  <si>
    <t>Boatwright</t>
  </si>
  <si>
    <t>Trevor Lacey</t>
  </si>
  <si>
    <t>Lacey</t>
  </si>
  <si>
    <t>Matur Maker</t>
  </si>
  <si>
    <t>Kenny Gabriel</t>
  </si>
  <si>
    <t>Marcus Allen</t>
  </si>
  <si>
    <t>Matched Name</t>
  </si>
  <si>
    <t>Season</t>
  </si>
  <si>
    <t>5 Game</t>
  </si>
  <si>
    <t>10 Game</t>
  </si>
  <si>
    <t>Proj</t>
  </si>
  <si>
    <t>FG%</t>
  </si>
  <si>
    <t>FT%</t>
  </si>
  <si>
    <t>FGM</t>
  </si>
  <si>
    <t>FGA</t>
  </si>
  <si>
    <t>FTM</t>
  </si>
  <si>
    <t>FTA</t>
  </si>
  <si>
    <t>3PTM</t>
  </si>
  <si>
    <t>PTS</t>
  </si>
  <si>
    <t>REB</t>
  </si>
  <si>
    <t>AST</t>
  </si>
  <si>
    <t>ST</t>
  </si>
  <si>
    <t>BLK</t>
  </si>
  <si>
    <t>TO</t>
  </si>
  <si>
    <t>Roster</t>
  </si>
  <si>
    <t>YID</t>
  </si>
  <si>
    <t>Projections</t>
  </si>
  <si>
    <t>Rem.</t>
  </si>
  <si>
    <t>fantasy_team</t>
  </si>
  <si>
    <t>Fear the Beard</t>
  </si>
  <si>
    <t>date</t>
  </si>
  <si>
    <t>selected</t>
  </si>
  <si>
    <t>BN</t>
  </si>
  <si>
    <t>Util</t>
  </si>
  <si>
    <t>Yahoo</t>
  </si>
  <si>
    <t>BballMonster</t>
  </si>
  <si>
    <t>Trust The Process</t>
  </si>
  <si>
    <t>BGCP3TVinHD</t>
  </si>
  <si>
    <t>DP3</t>
  </si>
  <si>
    <t>RJ Carrot</t>
  </si>
  <si>
    <t>Antetojimbo</t>
  </si>
  <si>
    <t>Mediocritty</t>
  </si>
  <si>
    <t>KAT wrestlers</t>
  </si>
  <si>
    <t>C-Dow Slicks</t>
  </si>
  <si>
    <t>The Zion King</t>
  </si>
  <si>
    <t>Out - back spasms (1g) - 11/23/2019</t>
  </si>
  <si>
    <t>Injured - broken hand (36g) - 2/8/2020</t>
  </si>
  <si>
    <t>Injured - left thumb fracture (4g) - 12/1/2019</t>
  </si>
  <si>
    <t>Suspended - 25 games (13g) - 12/17/2019</t>
  </si>
  <si>
    <t>Questionable - lower back</t>
  </si>
  <si>
    <t>Doubtful - ankle sprain (1g) - 11/25/2019</t>
  </si>
  <si>
    <t>Injured - thumb sprain (6g) - 12/4/2019</t>
  </si>
  <si>
    <t>Suspended - 25 games (16g) - 12/23/2019</t>
  </si>
  <si>
    <t>Doubtful - back (1g) - 11/23/2019</t>
  </si>
  <si>
    <t>Probable - hamstring</t>
  </si>
  <si>
    <t>Injured - thigh contusion (8g) - 12/6/2019</t>
  </si>
  <si>
    <t>Injured - hand surgery (12g) - 12/22/2019</t>
  </si>
  <si>
    <t>Questionable - hip</t>
  </si>
  <si>
    <t>Out - knee/ankle (1g) - 11/23/2019</t>
  </si>
  <si>
    <t>Injured - sore hamstring (5g) - 12/2/2019</t>
  </si>
  <si>
    <t>Doubtful - shoulder (1g) - 11/24/2019</t>
  </si>
  <si>
    <t>Questionable - right heel soreness</t>
  </si>
  <si>
    <t>Probable - rest</t>
  </si>
  <si>
    <t>Injured - ankle sprain (11g) - 12/13/2019</t>
  </si>
  <si>
    <t>Probable - knee contusion</t>
  </si>
  <si>
    <t>Out - r hip contusion (1g) - 11/23/2019</t>
  </si>
  <si>
    <t>Doubtful - ankle (1g) - 11/25/2019</t>
  </si>
  <si>
    <t>Injured - right thumb (14g) - 12/21/2019</t>
  </si>
  <si>
    <t>Injured - foot bone bruise (8g) - 12/8/2019</t>
  </si>
  <si>
    <t>Injured - shoulder (16g) - 12/23/2019</t>
  </si>
  <si>
    <t>Questionable - foot soreness</t>
  </si>
  <si>
    <t>Injured - hand fracture (6g) - 12/4/2019</t>
  </si>
  <si>
    <t>Injured - shoulder surgery (50g) - 3/10/2020</t>
  </si>
  <si>
    <t>Out - back (1g) - 11/23/2019</t>
  </si>
  <si>
    <t>Injured - right thumb (5g) - 12/2/2019</t>
  </si>
  <si>
    <t>Injured - leg contusion (2g) - 11/25/2019</t>
  </si>
  <si>
    <t>Probable - knee soreness</t>
  </si>
  <si>
    <t>Injured - ankle (13g) - 12/17/2019</t>
  </si>
  <si>
    <t>Probable - eye</t>
  </si>
  <si>
    <t>Probable - hip</t>
  </si>
  <si>
    <t>Injured - knee surgery (13g) - 12/21/2019</t>
  </si>
  <si>
    <t>Injured - right hand fracture (0g) - 11/23/2019</t>
  </si>
  <si>
    <t>Injured - strained hip (4g) - 12/1/2019</t>
  </si>
  <si>
    <t>Injured - knee surgery (7g) - 12/8/2019</t>
  </si>
  <si>
    <t>Injured - hamstring tightness (1g) - 11/25/2019</t>
  </si>
  <si>
    <t>Questionable - right groin; soreness</t>
  </si>
  <si>
    <t>Injured - left ankle (1g) - 11/25/2019</t>
  </si>
  <si>
    <t>Injured - shins (1g) - 11/23/2019</t>
  </si>
  <si>
    <t>Injured - lower back (6g) - 12/3/2019</t>
  </si>
  <si>
    <t>Injured - adductor strain (6g) - 12/4/2019</t>
  </si>
  <si>
    <t>FA</t>
  </si>
  <si>
    <t>Injured - sinus surgery (3g) - 11/27/2019</t>
  </si>
  <si>
    <t>Injured - fractured fibula (7g) - 12/4/2019</t>
  </si>
  <si>
    <t>Injured - groin (5g) - 12/3/2019</t>
  </si>
  <si>
    <t>OShae Brissett</t>
  </si>
  <si>
    <t>Injured - calf strain (6g) - 12/4/2019</t>
  </si>
  <si>
    <t>Injured - right foot surgery (14g) - 12/20/2019</t>
  </si>
  <si>
    <t>Injured - hamstring (4g) - 11/29/2019</t>
  </si>
  <si>
    <t>Yahoo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</si>
</sst>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##0"/>
    <numFmt numFmtId="166" formatCode="###"/>
    <numFmt numFmtId="167" formatCode="##0.0"/>
    <numFmt numFmtId="168" formatCode="ddd"/>
    <numFmt numFmtId="169" formatCode="0.0"/>
    <numFmt numFmtId="172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1" applyNumberFormat="1" applyFont="1" applyFill="1" applyBorder="1" applyAlignment="1" applyProtection="1"/>
    <xf numFmtId="0" fontId="1" fillId="0" borderId="0" xfId="0" applyFont="1"/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0" fillId="0" borderId="0" xfId="0" applyAlignment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0" borderId="0" xfId="0" applyNumberFormat="1" applyFont="1"/>
    <xf numFmtId="0" fontId="0" fillId="0" borderId="4" xfId="0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3" borderId="5" xfId="0" applyNumberFormat="1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168" fontId="1" fillId="5" borderId="2" xfId="0" applyNumberFormat="1" applyFont="1" applyFill="1" applyBorder="1" applyAlignment="1">
      <alignment horizontal="center"/>
    </xf>
    <xf numFmtId="168" fontId="1" fillId="5" borderId="7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16" fontId="1" fillId="5" borderId="8" xfId="0" applyNumberFormat="1" applyFont="1" applyFill="1" applyBorder="1" applyAlignment="1">
      <alignment horizontal="center"/>
    </xf>
    <xf numFmtId="9" fontId="0" fillId="0" borderId="0" xfId="3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16" fontId="1" fillId="8" borderId="9" xfId="0" applyNumberFormat="1" applyFont="1" applyFill="1" applyBorder="1" applyAlignment="1">
      <alignment horizontal="center"/>
    </xf>
    <xf numFmtId="16" fontId="1" fillId="8" borderId="1" xfId="0" applyNumberFormat="1" applyFont="1" applyFill="1" applyBorder="1" applyAlignment="1">
      <alignment horizontal="center"/>
    </xf>
    <xf numFmtId="16" fontId="1" fillId="8" borderId="5" xfId="0" applyNumberFormat="1" applyFont="1" applyFill="1" applyBorder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2" applyNumberFormat="1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16" fontId="1" fillId="5" borderId="15" xfId="0" applyNumberFormat="1" applyFont="1" applyFill="1" applyBorder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7" borderId="5" xfId="0" applyFont="1" applyFill="1" applyBorder="1" applyAlignment="1">
      <alignment horizontal="center" vertical="center" textRotation="90"/>
    </xf>
    <xf numFmtId="16" fontId="1" fillId="8" borderId="10" xfId="0" applyNumberFormat="1" applyFont="1" applyFill="1" applyBorder="1" applyAlignment="1">
      <alignment horizontal="center"/>
    </xf>
    <xf numFmtId="1" fontId="1" fillId="8" borderId="2" xfId="0" applyNumberFormat="1" applyFont="1" applyFill="1" applyBorder="1" applyAlignment="1">
      <alignment horizontal="center"/>
    </xf>
    <xf numFmtId="9" fontId="1" fillId="8" borderId="2" xfId="3" applyFont="1" applyFill="1" applyBorder="1" applyAlignment="1">
      <alignment horizontal="center"/>
    </xf>
    <xf numFmtId="169" fontId="0" fillId="0" borderId="25" xfId="0" applyNumberFormat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9" fontId="0" fillId="0" borderId="26" xfId="3" applyFont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169" fontId="0" fillId="0" borderId="28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9" fontId="0" fillId="0" borderId="0" xfId="3" applyFont="1" applyBorder="1" applyAlignment="1">
      <alignment horizontal="center"/>
    </xf>
    <xf numFmtId="169" fontId="0" fillId="0" borderId="29" xfId="0" applyNumberFormat="1" applyBorder="1" applyAlignment="1">
      <alignment horizontal="center"/>
    </xf>
    <xf numFmtId="169" fontId="0" fillId="0" borderId="30" xfId="0" applyNumberFormat="1" applyBorder="1" applyAlignment="1">
      <alignment horizontal="center"/>
    </xf>
    <xf numFmtId="169" fontId="0" fillId="0" borderId="31" xfId="0" applyNumberFormat="1" applyBorder="1" applyAlignment="1">
      <alignment horizontal="center"/>
    </xf>
    <xf numFmtId="9" fontId="0" fillId="0" borderId="31" xfId="3" applyFont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" fillId="5" borderId="8" xfId="0" applyNumberFormat="1" applyFont="1" applyFill="1" applyBorder="1" applyAlignment="1">
      <alignment horizontal="center"/>
    </xf>
    <xf numFmtId="172" fontId="0" fillId="0" borderId="0" xfId="3" applyNumberFormat="1" applyFont="1" applyAlignment="1">
      <alignment horizontal="center"/>
    </xf>
  </cellXfs>
  <cellStyles count="4">
    <cellStyle name="Comma" xfId="2" builtinId="3"/>
    <cellStyle name="Normal" xfId="0" builtinId="0"/>
    <cellStyle name="Normal 2" xfId="1" xr:uid="{00000000-0005-0000-0000-000002000000}"/>
    <cellStyle name="Per cent" xfId="3" builtinId="5"/>
  </cellStyles>
  <dxfs count="85"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0" tint="-4.9989318521683403E-2"/>
      </font>
    </dxf>
    <dxf>
      <fill>
        <patternFill>
          <bgColor rgb="FFFF0000"/>
        </patternFill>
      </fill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0" tint="-4.9989318521683403E-2"/>
      </font>
    </dxf>
    <dxf>
      <fill>
        <patternFill>
          <bgColor rgb="FFFF0000"/>
        </patternFill>
      </fill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ont>
        <color theme="0" tint="-0.14996795556505021"/>
      </font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m" refreshOnLoad="1" fillFormulas="1" connectionId="4" xr16:uid="{EC991290-693C-C146-B828-1179A851D18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ter" refreshOnLoad="1" connectionId="2" xr16:uid="{D608FCE9-863C-9247-861E-782C3D7CDD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refreshOnLoad="1" fillFormulas="1" connectionId="1" xr16:uid="{00000000-0016-0000-01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3" xr16:uid="{00000000-0016-0000-04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2:AU69"/>
  <sheetViews>
    <sheetView tabSelected="1" topLeftCell="A25" workbookViewId="0">
      <selection activeCell="B65" sqref="B65"/>
    </sheetView>
  </sheetViews>
  <sheetFormatPr baseColWidth="10" defaultColWidth="8.83203125" defaultRowHeight="15" outlineLevelCol="1" x14ac:dyDescent="0.2"/>
  <cols>
    <col min="1" max="1" width="3" style="5" bestFit="1" customWidth="1"/>
    <col min="2" max="2" width="5.1640625" style="5" bestFit="1" customWidth="1"/>
    <col min="3" max="3" width="16.5" bestFit="1" customWidth="1"/>
    <col min="4" max="5" width="5.6640625" style="5" bestFit="1" customWidth="1"/>
    <col min="6" max="7" width="5.6640625" style="5" customWidth="1"/>
    <col min="8" max="10" width="7.1640625" customWidth="1"/>
    <col min="11" max="11" width="3.5" bestFit="1" customWidth="1" collapsed="1"/>
    <col min="12" max="19" width="7.83203125" hidden="1" customWidth="1" outlineLevel="1"/>
    <col min="20" max="20" width="3.5" bestFit="1" customWidth="1" collapsed="1"/>
    <col min="21" max="27" width="7.83203125" style="5" hidden="1" customWidth="1" outlineLevel="1"/>
    <col min="28" max="28" width="3.5" bestFit="1" customWidth="1"/>
    <col min="29" max="42" width="5.5" customWidth="1" outlineLevel="1"/>
  </cols>
  <sheetData>
    <row r="2" spans="12:21" x14ac:dyDescent="0.2">
      <c r="L2" s="5"/>
      <c r="M2" s="39" t="s">
        <v>1635</v>
      </c>
      <c r="N2" s="39" t="s">
        <v>363</v>
      </c>
      <c r="O2" s="39"/>
      <c r="Q2" s="39" t="s">
        <v>363</v>
      </c>
      <c r="R2" s="39" t="s">
        <v>1635</v>
      </c>
      <c r="S2" s="39"/>
      <c r="U2"/>
    </row>
    <row r="3" spans="12:21" x14ac:dyDescent="0.2">
      <c r="M3" s="40">
        <f ca="1">AD24</f>
        <v>136.1</v>
      </c>
      <c r="N3" s="40">
        <f ca="1">SUM(M3:M3)</f>
        <v>136.1</v>
      </c>
      <c r="O3" s="40"/>
      <c r="P3" s="41" t="s">
        <v>1638</v>
      </c>
      <c r="Q3" s="40">
        <f ca="1">SUM(R3:S3)</f>
        <v>117.29999999999998</v>
      </c>
      <c r="R3" s="40">
        <f ca="1">AD48</f>
        <v>117.29999999999998</v>
      </c>
      <c r="U3"/>
    </row>
    <row r="4" spans="12:21" x14ac:dyDescent="0.2">
      <c r="M4" s="40">
        <f ca="1">AE24</f>
        <v>289.5</v>
      </c>
      <c r="N4" s="40">
        <f ca="1">SUM(M4:M4)</f>
        <v>289.5</v>
      </c>
      <c r="O4" s="40"/>
      <c r="P4" s="41" t="s">
        <v>1639</v>
      </c>
      <c r="Q4" s="40">
        <f ca="1">SUM(R4:S4)</f>
        <v>248.09999999999997</v>
      </c>
      <c r="R4" s="40">
        <f ca="1">AE48</f>
        <v>248.09999999999997</v>
      </c>
      <c r="U4"/>
    </row>
    <row r="5" spans="12:21" x14ac:dyDescent="0.2">
      <c r="M5" s="33">
        <f ca="1">M3/M4</f>
        <v>0.47012089810017271</v>
      </c>
      <c r="N5" s="85">
        <f ca="1">N3/N4</f>
        <v>0.47012089810017271</v>
      </c>
      <c r="O5" s="42">
        <f ca="1">IF(N5&gt;Q5,1,0)</f>
        <v>0</v>
      </c>
      <c r="P5" s="39" t="s">
        <v>1636</v>
      </c>
      <c r="Q5" s="85">
        <f t="shared" ref="Q5:R5" ca="1" si="0">Q3/Q4</f>
        <v>0.47279322853688027</v>
      </c>
      <c r="R5" s="33">
        <f t="shared" ca="1" si="0"/>
        <v>0.47279322853688027</v>
      </c>
      <c r="U5"/>
    </row>
    <row r="6" spans="12:21" x14ac:dyDescent="0.2">
      <c r="M6" s="40">
        <f ca="1">AG24</f>
        <v>70</v>
      </c>
      <c r="N6" s="40">
        <f ca="1">SUM(M6:M6)</f>
        <v>70</v>
      </c>
      <c r="O6" s="40"/>
      <c r="P6" s="41" t="s">
        <v>1640</v>
      </c>
      <c r="Q6" s="40">
        <f t="shared" ref="Q6:Q7" ca="1" si="1">SUM(R6:S6)</f>
        <v>57.2</v>
      </c>
      <c r="R6" s="40">
        <f ca="1">AG48</f>
        <v>57.2</v>
      </c>
      <c r="U6"/>
    </row>
    <row r="7" spans="12:21" x14ac:dyDescent="0.2">
      <c r="M7" s="40">
        <f ca="1">AH24</f>
        <v>88.200000000000017</v>
      </c>
      <c r="N7" s="40">
        <f ca="1">SUM(M7:M7)</f>
        <v>88.200000000000017</v>
      </c>
      <c r="O7" s="40"/>
      <c r="P7" s="41" t="s">
        <v>1641</v>
      </c>
      <c r="Q7" s="40">
        <f t="shared" ca="1" si="1"/>
        <v>71.100000000000009</v>
      </c>
      <c r="R7" s="40">
        <f ca="1">AH48</f>
        <v>71.100000000000009</v>
      </c>
      <c r="U7"/>
    </row>
    <row r="8" spans="12:21" x14ac:dyDescent="0.2">
      <c r="M8" s="33">
        <f ca="1">M6/M7</f>
        <v>0.7936507936507935</v>
      </c>
      <c r="N8" s="85">
        <f ca="1">N6/N7</f>
        <v>0.7936507936507935</v>
      </c>
      <c r="O8" s="42">
        <f t="shared" ref="O8:O14" ca="1" si="2">IF(N8&gt;Q8,1,0)</f>
        <v>0</v>
      </c>
      <c r="P8" s="39" t="s">
        <v>1637</v>
      </c>
      <c r="Q8" s="85">
        <f t="shared" ref="Q8:R8" ca="1" si="3">Q6/Q7</f>
        <v>0.80450070323488043</v>
      </c>
      <c r="R8" s="33">
        <f t="shared" ca="1" si="3"/>
        <v>0.80450070323488043</v>
      </c>
      <c r="U8"/>
    </row>
    <row r="9" spans="12:21" x14ac:dyDescent="0.2">
      <c r="M9" s="15">
        <f ca="1">AJ24</f>
        <v>43.8</v>
      </c>
      <c r="N9" s="15">
        <f t="shared" ref="N9:N15" ca="1" si="4">SUM(M9:M9)</f>
        <v>43.8</v>
      </c>
      <c r="O9" s="42">
        <f t="shared" ca="1" si="2"/>
        <v>1</v>
      </c>
      <c r="P9" s="39" t="s">
        <v>1642</v>
      </c>
      <c r="Q9" s="40">
        <f t="shared" ref="Q9:Q15" ca="1" si="5">SUM(R9:S9)</f>
        <v>31.099999999999998</v>
      </c>
      <c r="R9" s="15">
        <f ca="1">AJ48</f>
        <v>31.099999999999998</v>
      </c>
      <c r="U9"/>
    </row>
    <row r="10" spans="12:21" x14ac:dyDescent="0.2">
      <c r="M10" s="15">
        <f ca="1">AK24</f>
        <v>386</v>
      </c>
      <c r="N10" s="15">
        <f t="shared" ca="1" si="4"/>
        <v>386</v>
      </c>
      <c r="O10" s="42">
        <f t="shared" ca="1" si="2"/>
        <v>1</v>
      </c>
      <c r="P10" s="39" t="s">
        <v>1643</v>
      </c>
      <c r="Q10" s="40">
        <f t="shared" ca="1" si="5"/>
        <v>322.89999999999998</v>
      </c>
      <c r="R10" s="15">
        <f ca="1">AK48</f>
        <v>322.89999999999998</v>
      </c>
      <c r="U10"/>
    </row>
    <row r="11" spans="12:21" x14ac:dyDescent="0.2">
      <c r="M11" s="15">
        <f ca="1">AL24</f>
        <v>148.30000000000001</v>
      </c>
      <c r="N11" s="15">
        <f t="shared" ca="1" si="4"/>
        <v>148.30000000000001</v>
      </c>
      <c r="O11" s="42">
        <f t="shared" ca="1" si="2"/>
        <v>1</v>
      </c>
      <c r="P11" s="39" t="s">
        <v>1644</v>
      </c>
      <c r="Q11" s="40">
        <f t="shared" ca="1" si="5"/>
        <v>134.80000000000001</v>
      </c>
      <c r="R11" s="15">
        <f ca="1">AL48</f>
        <v>134.80000000000001</v>
      </c>
      <c r="U11"/>
    </row>
    <row r="12" spans="12:21" x14ac:dyDescent="0.2">
      <c r="M12" s="15">
        <f ca="1">AM24</f>
        <v>81.7</v>
      </c>
      <c r="N12" s="15">
        <f t="shared" ca="1" si="4"/>
        <v>81.7</v>
      </c>
      <c r="O12" s="42">
        <f t="shared" ca="1" si="2"/>
        <v>1</v>
      </c>
      <c r="P12" s="39" t="s">
        <v>1645</v>
      </c>
      <c r="Q12" s="40">
        <f t="shared" ca="1" si="5"/>
        <v>48.599999999999994</v>
      </c>
      <c r="R12" s="15">
        <f ca="1">AM48</f>
        <v>48.599999999999994</v>
      </c>
      <c r="U12"/>
    </row>
    <row r="13" spans="12:21" x14ac:dyDescent="0.2">
      <c r="M13" s="15">
        <f ca="1">AN24</f>
        <v>27.799999999999997</v>
      </c>
      <c r="N13" s="15">
        <f t="shared" ca="1" si="4"/>
        <v>27.799999999999997</v>
      </c>
      <c r="O13" s="42">
        <f t="shared" ca="1" si="2"/>
        <v>1</v>
      </c>
      <c r="P13" s="39" t="s">
        <v>1646</v>
      </c>
      <c r="Q13" s="40">
        <f t="shared" ca="1" si="5"/>
        <v>15.500000000000002</v>
      </c>
      <c r="R13" s="15">
        <f ca="1">AN48</f>
        <v>15.500000000000002</v>
      </c>
      <c r="U13"/>
    </row>
    <row r="14" spans="12:21" x14ac:dyDescent="0.2">
      <c r="M14" s="15">
        <f ca="1">AO24</f>
        <v>21.1</v>
      </c>
      <c r="N14" s="15">
        <f t="shared" ca="1" si="4"/>
        <v>21.1</v>
      </c>
      <c r="O14" s="42">
        <f t="shared" ca="1" si="2"/>
        <v>1</v>
      </c>
      <c r="P14" s="39" t="s">
        <v>1647</v>
      </c>
      <c r="Q14" s="40">
        <f t="shared" ca="1" si="5"/>
        <v>13.399999999999999</v>
      </c>
      <c r="R14" s="15">
        <f ca="1">AO48</f>
        <v>13.399999999999999</v>
      </c>
      <c r="U14"/>
    </row>
    <row r="15" spans="12:21" x14ac:dyDescent="0.2">
      <c r="M15" s="15">
        <f ca="1">AP24</f>
        <v>48.4</v>
      </c>
      <c r="N15" s="15">
        <f t="shared" ca="1" si="4"/>
        <v>48.4</v>
      </c>
      <c r="O15" s="42">
        <f ca="1">IF(N15&lt;Q15,1,0)</f>
        <v>0</v>
      </c>
      <c r="P15" s="39" t="s">
        <v>1648</v>
      </c>
      <c r="Q15" s="40">
        <f t="shared" ca="1" si="5"/>
        <v>37.200000000000003</v>
      </c>
      <c r="R15" s="15">
        <f ca="1">AP48</f>
        <v>37.200000000000003</v>
      </c>
      <c r="U15"/>
    </row>
    <row r="16" spans="12:21" x14ac:dyDescent="0.2">
      <c r="M16" s="5"/>
      <c r="N16" s="5"/>
      <c r="O16" s="15">
        <f ca="1">SUM(O5:O15)</f>
        <v>6</v>
      </c>
      <c r="P16" s="5"/>
    </row>
    <row r="20" spans="1:42" x14ac:dyDescent="0.2">
      <c r="C20" s="7">
        <f ca="1">TODAY()</f>
        <v>43790</v>
      </c>
    </row>
    <row r="21" spans="1:42" x14ac:dyDescent="0.2">
      <c r="C21" s="7">
        <f ca="1">C20-1</f>
        <v>43789</v>
      </c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</row>
    <row r="22" spans="1:42" x14ac:dyDescent="0.2">
      <c r="C22" s="7">
        <f ca="1">VLOOKUP(C21,'Fantasy Schedule'!$F$2:$F$21,1,TRUE)</f>
        <v>43787</v>
      </c>
      <c r="K22" s="44" t="s">
        <v>1649</v>
      </c>
      <c r="L22" s="45" t="s">
        <v>362</v>
      </c>
      <c r="M22" s="45"/>
      <c r="N22" s="45"/>
      <c r="O22" s="45"/>
      <c r="P22" s="45"/>
      <c r="Q22" s="45"/>
      <c r="R22" s="46"/>
      <c r="S22" s="34"/>
      <c r="T22" s="47" t="s">
        <v>359</v>
      </c>
      <c r="U22" s="48" t="s">
        <v>359</v>
      </c>
      <c r="V22" s="49"/>
      <c r="W22" s="49"/>
      <c r="X22" s="49"/>
      <c r="Y22" s="49"/>
      <c r="Z22" s="49"/>
      <c r="AA22" s="49"/>
      <c r="AB22" s="50" t="s">
        <v>1651</v>
      </c>
      <c r="AC22" s="52" t="s">
        <v>1651</v>
      </c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4"/>
    </row>
    <row r="23" spans="1:42" ht="14.5" customHeight="1" x14ac:dyDescent="0.2">
      <c r="F23" s="51" t="s">
        <v>360</v>
      </c>
      <c r="G23" s="51" t="s">
        <v>1723</v>
      </c>
      <c r="H23" s="51" t="s">
        <v>266</v>
      </c>
      <c r="I23" s="51" t="s">
        <v>365</v>
      </c>
      <c r="J23" s="51" t="s">
        <v>366</v>
      </c>
      <c r="K23" s="44"/>
      <c r="L23" s="29">
        <f>L24</f>
        <v>43787</v>
      </c>
      <c r="M23" s="29">
        <f t="shared" ref="M23:R23" si="6">M24</f>
        <v>43788</v>
      </c>
      <c r="N23" s="29">
        <f t="shared" si="6"/>
        <v>43789</v>
      </c>
      <c r="O23" s="29">
        <f t="shared" si="6"/>
        <v>43790</v>
      </c>
      <c r="P23" s="29">
        <f t="shared" si="6"/>
        <v>43791</v>
      </c>
      <c r="Q23" s="29">
        <f t="shared" si="6"/>
        <v>43792</v>
      </c>
      <c r="R23" s="30">
        <f t="shared" si="6"/>
        <v>43793</v>
      </c>
      <c r="S23" s="30" t="s">
        <v>1652</v>
      </c>
      <c r="T23" s="47"/>
      <c r="U23" s="14">
        <f>L24</f>
        <v>43787</v>
      </c>
      <c r="V23" s="12">
        <f>M24</f>
        <v>43788</v>
      </c>
      <c r="W23" s="12">
        <f>N24</f>
        <v>43789</v>
      </c>
      <c r="X23" s="12">
        <f>O24</f>
        <v>43790</v>
      </c>
      <c r="Y23" s="12">
        <f>P24</f>
        <v>43791</v>
      </c>
      <c r="Z23" s="12">
        <f>Q24</f>
        <v>43792</v>
      </c>
      <c r="AA23" s="13">
        <f>R24</f>
        <v>43793</v>
      </c>
      <c r="AB23" s="50"/>
      <c r="AC23" s="35" t="s">
        <v>44</v>
      </c>
      <c r="AD23" s="36" t="s">
        <v>1638</v>
      </c>
      <c r="AE23" s="36" t="s">
        <v>1639</v>
      </c>
      <c r="AF23" s="36" t="s">
        <v>1636</v>
      </c>
      <c r="AG23" s="36" t="s">
        <v>1640</v>
      </c>
      <c r="AH23" s="36" t="s">
        <v>1641</v>
      </c>
      <c r="AI23" s="37" t="s">
        <v>1637</v>
      </c>
      <c r="AJ23" s="37" t="s">
        <v>1642</v>
      </c>
      <c r="AK23" s="37" t="s">
        <v>1643</v>
      </c>
      <c r="AL23" s="36" t="s">
        <v>1644</v>
      </c>
      <c r="AM23" s="36" t="s">
        <v>1645</v>
      </c>
      <c r="AN23" s="36" t="s">
        <v>1646</v>
      </c>
      <c r="AO23" s="36" t="s">
        <v>1647</v>
      </c>
      <c r="AP23" s="36" t="s">
        <v>1648</v>
      </c>
    </row>
    <row r="24" spans="1:42" x14ac:dyDescent="0.2">
      <c r="A24" s="8" t="s">
        <v>265</v>
      </c>
      <c r="B24" s="28" t="s">
        <v>1650</v>
      </c>
      <c r="C24" s="9" t="s">
        <v>1654</v>
      </c>
      <c r="D24" s="8" t="s">
        <v>7</v>
      </c>
      <c r="E24" s="8" t="s">
        <v>8</v>
      </c>
      <c r="F24" s="51"/>
      <c r="G24" s="51"/>
      <c r="H24" s="51"/>
      <c r="I24" s="51"/>
      <c r="J24" s="51"/>
      <c r="K24" s="44"/>
      <c r="L24" s="57">
        <f>INDEX('Fantasy Schedule'!$F$2:$F$21,MATCH($L$22,'Fantasy Schedule'!$A$2:$A$21,0))</f>
        <v>43787</v>
      </c>
      <c r="M24" s="57">
        <f>L24+1</f>
        <v>43788</v>
      </c>
      <c r="N24" s="57">
        <f t="shared" ref="N24:R24" si="7">M24+1</f>
        <v>43789</v>
      </c>
      <c r="O24" s="57">
        <f t="shared" si="7"/>
        <v>43790</v>
      </c>
      <c r="P24" s="57">
        <f t="shared" si="7"/>
        <v>43791</v>
      </c>
      <c r="Q24" s="57">
        <f t="shared" si="7"/>
        <v>43792</v>
      </c>
      <c r="R24" s="58">
        <f t="shared" si="7"/>
        <v>43793</v>
      </c>
      <c r="S24" s="84">
        <f ca="1">SUM(S25:S44)</f>
        <v>24</v>
      </c>
      <c r="T24" s="47"/>
      <c r="U24" s="24">
        <f t="shared" ref="U24:AA24" ca="1" si="8">SUM(U25:U44)</f>
        <v>8</v>
      </c>
      <c r="V24" s="24">
        <f t="shared" ca="1" si="8"/>
        <v>3</v>
      </c>
      <c r="W24" s="24">
        <f t="shared" ca="1" si="8"/>
        <v>13</v>
      </c>
      <c r="X24" s="24">
        <f t="shared" ca="1" si="8"/>
        <v>1</v>
      </c>
      <c r="Y24" s="24">
        <f t="shared" ca="1" si="8"/>
        <v>10</v>
      </c>
      <c r="Z24" s="24">
        <f t="shared" ca="1" si="8"/>
        <v>11</v>
      </c>
      <c r="AA24" s="24">
        <f t="shared" ca="1" si="8"/>
        <v>7</v>
      </c>
      <c r="AB24" s="50"/>
      <c r="AC24" s="69"/>
      <c r="AD24" s="70">
        <f ca="1">SUMPRODUCT(AD25:AD44,$S$25:$S$44)</f>
        <v>136.1</v>
      </c>
      <c r="AE24" s="70">
        <f ca="1">SUMPRODUCT(AE25:AE44,$S$25:$S$44)</f>
        <v>289.5</v>
      </c>
      <c r="AF24" s="71">
        <f ca="1">IFERROR(AD24/AE24,0)</f>
        <v>0.47012089810017271</v>
      </c>
      <c r="AG24" s="70">
        <f ca="1">SUMPRODUCT(AG25:AG44,$S$25:$S$44)</f>
        <v>70</v>
      </c>
      <c r="AH24" s="70">
        <f ca="1">SUMPRODUCT(AH25:AH44,$S$25:$S$44)</f>
        <v>88.200000000000017</v>
      </c>
      <c r="AI24" s="71">
        <f ca="1">IFERROR(AG24/AH24,0)</f>
        <v>0.7936507936507935</v>
      </c>
      <c r="AJ24" s="70">
        <f ca="1">SUMPRODUCT(AJ25:AJ44,$S$25:$S$44)</f>
        <v>43.8</v>
      </c>
      <c r="AK24" s="70">
        <f ca="1">SUMPRODUCT(AK25:AK44,$S$25:$S$44)</f>
        <v>386</v>
      </c>
      <c r="AL24" s="70">
        <f ca="1">SUMPRODUCT(AL25:AL44,$S$25:$S$44)</f>
        <v>148.30000000000001</v>
      </c>
      <c r="AM24" s="70">
        <f ca="1">SUMPRODUCT(AM25:AM44,$S$25:$S$44)</f>
        <v>81.7</v>
      </c>
      <c r="AN24" s="70">
        <f ca="1">SUMPRODUCT(AN25:AN44,$S$25:$S$44)</f>
        <v>27.799999999999997</v>
      </c>
      <c r="AO24" s="70">
        <f ca="1">SUMPRODUCT(AO25:AO44,$S$25:$S$44)</f>
        <v>21.1</v>
      </c>
      <c r="AP24" s="70">
        <f ca="1">SUMPRODUCT(AP25:AP44,$S$25:$S$44)</f>
        <v>48.4</v>
      </c>
    </row>
    <row r="25" spans="1:42" x14ac:dyDescent="0.2">
      <c r="A25" s="5">
        <v>1</v>
      </c>
      <c r="B25" s="5">
        <f ca="1">IFERROR(INDEX(OFFSET(Team!$B$1,MATCH($C$24,Team!$A:$A,0)-1,0,COUNTIF(Team!$A:$A,Sheet2!$C$24),1),MATCH($A25,OFFSET(Team!$K$1,MATCH($C$24,Team!$A:$A,0)-1,0,COUNTIF(Team!$A:$A,Sheet2!$C$24),1),0)),"")</f>
        <v>4563</v>
      </c>
      <c r="C25" s="3" t="str">
        <f ca="1">IFERROR(INDEX(OFFSET(Team!$H$1,MATCH($C$24,Team!$A:$A,0)-1,0,COUNTIF(Team!$A:$A,Sheet2!$C$24),1),MATCH($A25,OFFSET(Team!$K$1,MATCH($C$24,Team!$A:$A,0)-1,0,COUNTIF(Team!$A:$A,Sheet2!$C$24),1),0)),"")</f>
        <v>James Harden</v>
      </c>
      <c r="D25" s="6" t="str">
        <f ca="1">IFERROR(INDEX(Team!I:I,MATCH($C25,Team!$H:$H,0)),"")</f>
        <v>HOU</v>
      </c>
      <c r="E25" s="6" t="str">
        <f ca="1">IFERROR(INDEX(Team!F:F,MATCH($C25,Team!$H:$H,0)),"")</f>
        <v>G</v>
      </c>
      <c r="F25" s="15">
        <f ca="1">IFERROR(INDEX(PUNT_SeasonAVG!C:C,MATCH(Sheet2!$C25,PUNT_SeasonAVG!$I:$I,0)),"")</f>
        <v>3.4</v>
      </c>
      <c r="G25" s="5">
        <f ca="1">IFERROR(INDEX(PUNT_SeasonAVG!D:D,MATCH(Sheet2!$C25,PUNT_SeasonAVG!$I:$I,0)),"")</f>
        <v>4</v>
      </c>
      <c r="H25" s="5">
        <f ca="1">IFERROR(INDEX(PUNT_SeasonAVG!B:B,MATCH(Sheet2!$C25,PUNT_SeasonAVG!$I:$I,0)),"")</f>
        <v>1</v>
      </c>
      <c r="I25" s="5">
        <f ca="1">IFERROR(INDEX(PUNT_L10gamesAVG!B:B,MATCH(Sheet2!$C25,PUNT_L10gamesAVG!$I:$I,0)),"")</f>
        <v>1</v>
      </c>
      <c r="J25" s="5">
        <f ca="1">IFERROR(INDEX(PUNT_L5gamesAVG!B:B,MATCH(Sheet2!$C25,PUNT_L5gamesAVG!$I:$I,0)),"")</f>
        <v>1</v>
      </c>
      <c r="K25" s="55"/>
      <c r="L25" s="60" t="str">
        <f t="array" aca="1" ref="L25" ca="1">IFERROR(INDEX(Roster!$K$1:$K$1500,MATCH(1,(Sheet2!$B25=Roster!$C$1:$C$1500)*(Sheet2!L$24=Roster!$B$1:$B$1500),0)),"x")</f>
        <v>G</v>
      </c>
      <c r="M25" s="61" t="str">
        <f t="array" aca="1" ref="M25" ca="1">IFERROR(INDEX(Roster!$K$1:$K$1500,MATCH(1,(Sheet2!$B25=Roster!$C$1:$C$1500)*(Sheet2!M$24=Roster!$B$1:$B$1500),0)),"x")</f>
        <v>G</v>
      </c>
      <c r="N25" s="61" t="str">
        <f t="array" aca="1" ref="N25" ca="1">IFERROR(INDEX(Roster!$K$1:$K$1500,MATCH(1,(Sheet2!$B25=Roster!$C$1:$C$1500)*(Sheet2!N$24=Roster!$B$1:$B$1500),0)),"x")</f>
        <v>G</v>
      </c>
      <c r="O25" s="61" t="str">
        <f t="array" aca="1" ref="O25" ca="1">IFERROR(INDEX(Roster!$K$1:$K$1500,MATCH(1,(Sheet2!$B25=Roster!$C$1:$C$1500)*(Sheet2!O$24=Roster!$B$1:$B$1500),0)),"x")</f>
        <v>BN</v>
      </c>
      <c r="P25" s="61" t="str">
        <f t="array" aca="1" ref="P25" ca="1">IFERROR(INDEX(Roster!$K$1:$K$1500,MATCH(1,(Sheet2!$B25=Roster!$C$1:$C$1500)*(Sheet2!P$24=Roster!$B$1:$B$1500),0)),"x")</f>
        <v>G</v>
      </c>
      <c r="Q25" s="61" t="str">
        <f t="array" aca="1" ref="Q25" ca="1">IFERROR(INDEX(Roster!$K$1:$K$1500,MATCH(1,(Sheet2!$B25=Roster!$C$1:$C$1500)*(Sheet2!Q$24=Roster!$B$1:$B$1500),0)),"x")</f>
        <v>BN</v>
      </c>
      <c r="R25" s="61" t="str">
        <f t="array" aca="1" ref="R25" ca="1">IFERROR(INDEX(Roster!$K$1:$K$1500,MATCH(1,(Sheet2!$B25=Roster!$C$1:$C$1500)*(Sheet2!R$24=Roster!$B$1:$B$1500),0)),"x")</f>
        <v>Util</v>
      </c>
      <c r="S25" s="62">
        <f ca="1">SUMIFS($U25:$AA25,$U$23:$AA$23,"&gt;"&amp;$C$21,$L25:$R25,"&lt;&gt;BN",$L25:$R25,"&lt;&gt;IL",$L25:$R25,"&lt;&gt;x")</f>
        <v>2</v>
      </c>
      <c r="T25" s="56"/>
      <c r="U25" s="16">
        <f ca="1">COUNTIFS('NBA Schedule'!$D:$D,Sheet2!$D25,'NBA Schedule'!$B:$B,Sheet2!U$23)+COUNTIFS('NBA Schedule'!$F:$F,Sheet2!$D25,'NBA Schedule'!$B:$B,Sheet2!U$23)</f>
        <v>1</v>
      </c>
      <c r="V25" s="17">
        <f ca="1">COUNTIFS('NBA Schedule'!$D:$D,Sheet2!$D25,'NBA Schedule'!$B:$B,Sheet2!V$23)+COUNTIFS('NBA Schedule'!$F:$F,Sheet2!$D25,'NBA Schedule'!$B:$B,Sheet2!V$23)</f>
        <v>0</v>
      </c>
      <c r="W25" s="17">
        <f ca="1">COUNTIFS('NBA Schedule'!$D:$D,Sheet2!$D25,'NBA Schedule'!$B:$B,Sheet2!W$23)+COUNTIFS('NBA Schedule'!$F:$F,Sheet2!$D25,'NBA Schedule'!$B:$B,Sheet2!W$23)</f>
        <v>1</v>
      </c>
      <c r="X25" s="17">
        <f ca="1">COUNTIFS('NBA Schedule'!$D:$D,Sheet2!$D25,'NBA Schedule'!$B:$B,Sheet2!X$23)+COUNTIFS('NBA Schedule'!$F:$F,Sheet2!$D25,'NBA Schedule'!$B:$B,Sheet2!X$23)</f>
        <v>0</v>
      </c>
      <c r="Y25" s="17">
        <f ca="1">COUNTIFS('NBA Schedule'!$D:$D,Sheet2!$D25,'NBA Schedule'!$B:$B,Sheet2!Y$23)+COUNTIFS('NBA Schedule'!$F:$F,Sheet2!$D25,'NBA Schedule'!$B:$B,Sheet2!Y$23)</f>
        <v>1</v>
      </c>
      <c r="Z25" s="17">
        <f ca="1">COUNTIFS('NBA Schedule'!$D:$D,Sheet2!$D25,'NBA Schedule'!$B:$B,Sheet2!Z$23)+COUNTIFS('NBA Schedule'!$F:$F,Sheet2!$D25,'NBA Schedule'!$B:$B,Sheet2!Z$23)</f>
        <v>0</v>
      </c>
      <c r="AA25" s="18">
        <f ca="1">COUNTIFS('NBA Schedule'!$D:$D,Sheet2!$D25,'NBA Schedule'!$B:$B,Sheet2!AA$23)+COUNTIFS('NBA Schedule'!$F:$F,Sheet2!$D25,'NBA Schedule'!$B:$B,Sheet2!AA$23)</f>
        <v>1</v>
      </c>
      <c r="AB25" s="68"/>
      <c r="AC25" s="72">
        <f ca="1">IFERROR(INDEX(PUNT_L10gamesAVG!O:O,MATCH($C25,PUNT_L10gamesAVG!$I:$I,0)),"")</f>
        <v>36.685000000000002</v>
      </c>
      <c r="AD25" s="73">
        <f ca="1">IFERROR(AE25*AF25,"")</f>
        <v>11.299999999999999</v>
      </c>
      <c r="AE25" s="73">
        <f ca="1">IFERROR(INDEX(PUNT_L10gamesAVG!W:W,MATCH($C25,PUNT_L10gamesAVG!$I:$I,0)),"")</f>
        <v>24.5</v>
      </c>
      <c r="AF25" s="74">
        <f ca="1">IFERROR(INDEX(PUNT_L10gamesAVG!V:V,MATCH($C25,PUNT_L10gamesAVG!$I:$I,0)),"")</f>
        <v>0.46122448979591835</v>
      </c>
      <c r="AG25" s="73">
        <f ca="1">IFERROR(AH25*AI25,"")</f>
        <v>10.9</v>
      </c>
      <c r="AH25" s="73">
        <f ca="1">IFERROR(INDEX(PUNT_L10gamesAVG!Y:Y,MATCH($C25,PUNT_L10gamesAVG!$I:$I,0)),"")</f>
        <v>13.2</v>
      </c>
      <c r="AI25" s="74">
        <f ca="1">IFERROR(INDEX(PUNT_L10gamesAVG!X:X,MATCH($C25,PUNT_L10gamesAVG!$I:$I,0)),"")</f>
        <v>0.8257575757575758</v>
      </c>
      <c r="AJ25" s="73">
        <f ca="1">IFERROR(INDEX(PUNT_L10gamesAVG!Q:Q,MATCH($C25,PUNT_L10gamesAVG!$I:$I,0)),"")</f>
        <v>5.8</v>
      </c>
      <c r="AK25" s="73">
        <f ca="1">IFERROR(INDEX(PUNT_L10gamesAVG!P:P,MATCH($C25,PUNT_L10gamesAVG!$I:$I,0)),"")</f>
        <v>39.299999999999997</v>
      </c>
      <c r="AL25" s="73">
        <f ca="1">IFERROR(INDEX(PUNT_L10gamesAVG!R:R,MATCH($C25,PUNT_L10gamesAVG!$I:$I,0)),"")</f>
        <v>6.4</v>
      </c>
      <c r="AM25" s="73">
        <f ca="1">IFERROR(INDEX(PUNT_L10gamesAVG!S:S,MATCH($C25,PUNT_L10gamesAVG!$I:$I,0)),"")</f>
        <v>7</v>
      </c>
      <c r="AN25" s="73">
        <f ca="1">IFERROR(INDEX(PUNT_L10gamesAVG!T:T,MATCH($C25,PUNT_L10gamesAVG!$I:$I,0)),"")</f>
        <v>2.1</v>
      </c>
      <c r="AO25" s="73">
        <f ca="1">IFERROR(INDEX(PUNT_L10gamesAVG!U:U,MATCH($C25,PUNT_L10gamesAVG!$I:$I,0)),"")</f>
        <v>0.6</v>
      </c>
      <c r="AP25" s="75">
        <f ca="1">IFERROR(INDEX(PUNT_L10gamesAVG!Z:Z,MATCH($C25,PUNT_L10gamesAVG!$I:$I,0)),"")</f>
        <v>5.4</v>
      </c>
    </row>
    <row r="26" spans="1:42" x14ac:dyDescent="0.2">
      <c r="A26" s="5">
        <v>2</v>
      </c>
      <c r="B26" s="5">
        <f ca="1">IFERROR(INDEX(OFFSET(Team!$B$1,MATCH($C$24,Team!$A:$A,0)-1,0,COUNTIF(Team!$A:$A,Sheet2!$C$24),1),MATCH($A26,OFFSET(Team!$K$1,MATCH($C$24,Team!$A:$A,0)-1,0,COUNTIF(Team!$A:$A,Sheet2!$C$24),1),0)),"")</f>
        <v>5015</v>
      </c>
      <c r="C26" s="3" t="str">
        <f ca="1">IFERROR(INDEX(OFFSET(Team!$H$1,MATCH($C$24,Team!$A:$A,0)-1,0,COUNTIF(Team!$A:$A,Sheet2!$C$24),1),MATCH($A26,OFFSET(Team!$K$1,MATCH($C$24,Team!$A:$A,0)-1,0,COUNTIF(Team!$A:$A,Sheet2!$C$24),1),0)),"")</f>
        <v>Andre Drummond</v>
      </c>
      <c r="D26" s="6" t="str">
        <f ca="1">IFERROR(INDEX(Team!I:I,MATCH($C26,Team!$H:$H,0)),"")</f>
        <v>DET</v>
      </c>
      <c r="E26" s="6" t="str">
        <f ca="1">IFERROR(INDEX(Team!F:F,MATCH($C26,Team!$H:$H,0)),"")</f>
        <v>F,C</v>
      </c>
      <c r="F26" s="15">
        <f ca="1">IFERROR(INDEX(PUNT_SeasonAVG!C:C,MATCH(Sheet2!$C26,PUNT_SeasonAVG!$I:$I,0)),"")</f>
        <v>20.6</v>
      </c>
      <c r="G26" s="5">
        <f ca="1">IFERROR(INDEX(PUNT_SeasonAVG!D:D,MATCH(Sheet2!$C26,PUNT_SeasonAVG!$I:$I,0)),"")</f>
        <v>23</v>
      </c>
      <c r="H26" s="5">
        <f ca="1">IFERROR(INDEX(PUNT_SeasonAVG!B:B,MATCH(Sheet2!$C26,PUNT_SeasonAVG!$I:$I,0)),"")</f>
        <v>13</v>
      </c>
      <c r="I26" s="5">
        <f ca="1">IFERROR(INDEX(PUNT_L10gamesAVG!B:B,MATCH(Sheet2!$C26,PUNT_L10gamesAVG!$I:$I,0)),"")</f>
        <v>10</v>
      </c>
      <c r="J26" s="5">
        <f ca="1">IFERROR(INDEX(PUNT_L5gamesAVG!B:B,MATCH(Sheet2!$C26,PUNT_L5gamesAVG!$I:$I,0)),"")</f>
        <v>26</v>
      </c>
      <c r="K26" s="55"/>
      <c r="L26" s="63" t="str">
        <f t="array" aca="1" ref="L26" ca="1">IFERROR(INDEX(Roster!$K$1:$K$1500,MATCH(1,(Sheet2!$B26=Roster!$C$1:$C$1500)*(Sheet2!L$24=Roster!$B$1:$B$1500),0)),"x")</f>
        <v>F</v>
      </c>
      <c r="M26" s="59" t="str">
        <f t="array" aca="1" ref="M26" ca="1">IFERROR(INDEX(Roster!$K$1:$K$1500,MATCH(1,(Sheet2!$B26=Roster!$C$1:$C$1500)*(Sheet2!M$24=Roster!$B$1:$B$1500),0)),"x")</f>
        <v>F</v>
      </c>
      <c r="N26" s="59" t="str">
        <f t="array" aca="1" ref="N26" ca="1">IFERROR(INDEX(Roster!$K$1:$K$1500,MATCH(1,(Sheet2!$B26=Roster!$C$1:$C$1500)*(Sheet2!N$24=Roster!$B$1:$B$1500),0)),"x")</f>
        <v>F</v>
      </c>
      <c r="O26" s="59" t="str">
        <f t="array" aca="1" ref="O26" ca="1">IFERROR(INDEX(Roster!$K$1:$K$1500,MATCH(1,(Sheet2!$B26=Roster!$C$1:$C$1500)*(Sheet2!O$24=Roster!$B$1:$B$1500),0)),"x")</f>
        <v>F</v>
      </c>
      <c r="P26" s="59" t="str">
        <f t="array" aca="1" ref="P26" ca="1">IFERROR(INDEX(Roster!$K$1:$K$1500,MATCH(1,(Sheet2!$B26=Roster!$C$1:$C$1500)*(Sheet2!P$24=Roster!$B$1:$B$1500),0)),"x")</f>
        <v>F</v>
      </c>
      <c r="Q26" s="59" t="str">
        <f t="array" aca="1" ref="Q26" ca="1">IFERROR(INDEX(Roster!$K$1:$K$1500,MATCH(1,(Sheet2!$B26=Roster!$C$1:$C$1500)*(Sheet2!Q$24=Roster!$B$1:$B$1500),0)),"x")</f>
        <v>F</v>
      </c>
      <c r="R26" s="59" t="str">
        <f t="array" aca="1" ref="R26" ca="1">IFERROR(INDEX(Roster!$K$1:$K$1500,MATCH(1,(Sheet2!$B26=Roster!$C$1:$C$1500)*(Sheet2!R$24=Roster!$B$1:$B$1500),0)),"x")</f>
        <v>BN</v>
      </c>
      <c r="S26" s="64">
        <f ca="1">SUMIFS($U26:$AA26,$U$23:$AA$23,"&gt;"&amp;$C$21,$L26:$R26,"&lt;&gt;BN",$L26:$R26,"&lt;&gt;IL",$L26:$R26,"&lt;&gt;x")</f>
        <v>2</v>
      </c>
      <c r="T26" s="56"/>
      <c r="U26" s="11">
        <f ca="1">COUNTIFS('NBA Schedule'!$D:$D,Sheet2!$D26,'NBA Schedule'!$B:$B,Sheet2!U$23)+COUNTIFS('NBA Schedule'!$F:$F,Sheet2!$D26,'NBA Schedule'!$B:$B,Sheet2!U$23)</f>
        <v>0</v>
      </c>
      <c r="V26" s="19">
        <f ca="1">COUNTIFS('NBA Schedule'!$D:$D,Sheet2!$D26,'NBA Schedule'!$B:$B,Sheet2!V$23)+COUNTIFS('NBA Schedule'!$F:$F,Sheet2!$D26,'NBA Schedule'!$B:$B,Sheet2!V$23)</f>
        <v>0</v>
      </c>
      <c r="W26" s="19">
        <f ca="1">COUNTIFS('NBA Schedule'!$D:$D,Sheet2!$D26,'NBA Schedule'!$B:$B,Sheet2!W$23)+COUNTIFS('NBA Schedule'!$F:$F,Sheet2!$D26,'NBA Schedule'!$B:$B,Sheet2!W$23)</f>
        <v>1</v>
      </c>
      <c r="X26" s="19">
        <f ca="1">COUNTIFS('NBA Schedule'!$D:$D,Sheet2!$D26,'NBA Schedule'!$B:$B,Sheet2!X$23)+COUNTIFS('NBA Schedule'!$F:$F,Sheet2!$D26,'NBA Schedule'!$B:$B,Sheet2!X$23)</f>
        <v>0</v>
      </c>
      <c r="Y26" s="19">
        <f ca="1">COUNTIFS('NBA Schedule'!$D:$D,Sheet2!$D26,'NBA Schedule'!$B:$B,Sheet2!Y$23)+COUNTIFS('NBA Schedule'!$F:$F,Sheet2!$D26,'NBA Schedule'!$B:$B,Sheet2!Y$23)</f>
        <v>1</v>
      </c>
      <c r="Z26" s="19">
        <f ca="1">COUNTIFS('NBA Schedule'!$D:$D,Sheet2!$D26,'NBA Schedule'!$B:$B,Sheet2!Z$23)+COUNTIFS('NBA Schedule'!$F:$F,Sheet2!$D26,'NBA Schedule'!$B:$B,Sheet2!Z$23)</f>
        <v>1</v>
      </c>
      <c r="AA26" s="20">
        <f ca="1">COUNTIFS('NBA Schedule'!$D:$D,Sheet2!$D26,'NBA Schedule'!$B:$B,Sheet2!AA$23)+COUNTIFS('NBA Schedule'!$F:$F,Sheet2!$D26,'NBA Schedule'!$B:$B,Sheet2!AA$23)</f>
        <v>0</v>
      </c>
      <c r="AB26" s="68"/>
      <c r="AC26" s="76">
        <f ca="1">IFERROR(INDEX(PUNT_L10gamesAVG!O:O,MATCH($C26,PUNT_L10gamesAVG!$I:$I,0)),"")</f>
        <v>34.491666666666667</v>
      </c>
      <c r="AD26" s="77">
        <f t="shared" ref="AD26:AD44" ca="1" si="9">IFERROR(AE26*AF26,"")</f>
        <v>7.6</v>
      </c>
      <c r="AE26" s="77">
        <f ca="1">IFERROR(INDEX(PUNT_L10gamesAVG!W:W,MATCH($C26,PUNT_L10gamesAVG!$I:$I,0)),"")</f>
        <v>14.7</v>
      </c>
      <c r="AF26" s="78">
        <f ca="1">IFERROR(INDEX(PUNT_L10gamesAVG!V:V,MATCH($C26,PUNT_L10gamesAVG!$I:$I,0)),"")</f>
        <v>0.51700680272108845</v>
      </c>
      <c r="AG26" s="77">
        <f t="shared" ref="AG26:AG44" ca="1" si="10">IFERROR(AH26*AI26,"")</f>
        <v>2.5</v>
      </c>
      <c r="AH26" s="77">
        <f ca="1">IFERROR(INDEX(PUNT_L10gamesAVG!Y:Y,MATCH($C26,PUNT_L10gamesAVG!$I:$I,0)),"")</f>
        <v>3.3</v>
      </c>
      <c r="AI26" s="78">
        <f ca="1">IFERROR(INDEX(PUNT_L10gamesAVG!X:X,MATCH($C26,PUNT_L10gamesAVG!$I:$I,0)),"")</f>
        <v>0.75757575757575757</v>
      </c>
      <c r="AJ26" s="77">
        <f ca="1">IFERROR(INDEX(PUNT_L10gamesAVG!Q:Q,MATCH($C26,PUNT_L10gamesAVG!$I:$I,0)),"")</f>
        <v>0</v>
      </c>
      <c r="AK26" s="77">
        <f ca="1">IFERROR(INDEX(PUNT_L10gamesAVG!P:P,MATCH($C26,PUNT_L10gamesAVG!$I:$I,0)),"")</f>
        <v>17.7</v>
      </c>
      <c r="AL26" s="77">
        <f ca="1">IFERROR(INDEX(PUNT_L10gamesAVG!R:R,MATCH($C26,PUNT_L10gamesAVG!$I:$I,0)),"")</f>
        <v>17</v>
      </c>
      <c r="AM26" s="77">
        <f ca="1">IFERROR(INDEX(PUNT_L10gamesAVG!S:S,MATCH($C26,PUNT_L10gamesAVG!$I:$I,0)),"")</f>
        <v>3.7</v>
      </c>
      <c r="AN26" s="77">
        <f ca="1">IFERROR(INDEX(PUNT_L10gamesAVG!T:T,MATCH($C26,PUNT_L10gamesAVG!$I:$I,0)),"")</f>
        <v>1.6</v>
      </c>
      <c r="AO26" s="77">
        <f ca="1">IFERROR(INDEX(PUNT_L10gamesAVG!U:U,MATCH($C26,PUNT_L10gamesAVG!$I:$I,0)),"")</f>
        <v>2</v>
      </c>
      <c r="AP26" s="79">
        <f ca="1">IFERROR(INDEX(PUNT_L10gamesAVG!Z:Z,MATCH($C26,PUNT_L10gamesAVG!$I:$I,0)),"")</f>
        <v>4.0999999999999996</v>
      </c>
    </row>
    <row r="27" spans="1:42" x14ac:dyDescent="0.2">
      <c r="A27" s="5">
        <v>3</v>
      </c>
      <c r="B27" s="5">
        <f ca="1">IFERROR(INDEX(OFFSET(Team!$B$1,MATCH($C$24,Team!$A:$A,0)-1,0,COUNTIF(Team!$A:$A,Sheet2!$C$24),1),MATCH($A27,OFFSET(Team!$K$1,MATCH($C$24,Team!$A:$A,0)-1,0,COUNTIF(Team!$A:$A,Sheet2!$C$24),1),0)),"")</f>
        <v>5727</v>
      </c>
      <c r="C27" s="3" t="str">
        <f ca="1">IFERROR(INDEX(OFFSET(Team!$H$1,MATCH($C$24,Team!$A:$A,0)-1,0,COUNTIF(Team!$A:$A,Sheet2!$C$24),1),MATCH($A27,OFFSET(Team!$K$1,MATCH($C$24,Team!$A:$A,0)-1,0,COUNTIF(Team!$A:$A,Sheet2!$C$24),1),0)),"")</f>
        <v>Fred VanVleet</v>
      </c>
      <c r="D27" s="6" t="str">
        <f ca="1">IFERROR(INDEX(Team!I:I,MATCH($C27,Team!$H:$H,0)),"")</f>
        <v>TOR</v>
      </c>
      <c r="E27" s="6" t="str">
        <f ca="1">IFERROR(INDEX(Team!F:F,MATCH($C27,Team!$H:$H,0)),"")</f>
        <v>G</v>
      </c>
      <c r="F27" s="15">
        <f ca="1">IFERROR(INDEX(PUNT_SeasonAVG!C:C,MATCH(Sheet2!$C27,PUNT_SeasonAVG!$I:$I,0)),"")</f>
        <v>88.7</v>
      </c>
      <c r="G27" s="5">
        <f ca="1">IFERROR(INDEX(PUNT_SeasonAVG!D:D,MATCH(Sheet2!$C27,PUNT_SeasonAVG!$I:$I,0)),"")</f>
        <v>85</v>
      </c>
      <c r="H27" s="5">
        <f ca="1">IFERROR(INDEX(PUNT_SeasonAVG!B:B,MATCH(Sheet2!$C27,PUNT_SeasonAVG!$I:$I,0)),"")</f>
        <v>17</v>
      </c>
      <c r="I27" s="5">
        <f ca="1">IFERROR(INDEX(PUNT_L10gamesAVG!B:B,MATCH(Sheet2!$C27,PUNT_L10gamesAVG!$I:$I,0)),"")</f>
        <v>19</v>
      </c>
      <c r="J27" s="5">
        <f ca="1">IFERROR(INDEX(PUNT_L5gamesAVG!B:B,MATCH(Sheet2!$C27,PUNT_L5gamesAVG!$I:$I,0)),"")</f>
        <v>14</v>
      </c>
      <c r="K27" s="55"/>
      <c r="L27" s="63" t="str">
        <f t="array" aca="1" ref="L27" ca="1">IFERROR(INDEX(Roster!$K$1:$K$1500,MATCH(1,(Sheet2!$B27=Roster!$C$1:$C$1500)*(Sheet2!L$24=Roster!$B$1:$B$1500),0)),"x")</f>
        <v>Util</v>
      </c>
      <c r="M27" s="59" t="str">
        <f t="array" aca="1" ref="M27" ca="1">IFERROR(INDEX(Roster!$K$1:$K$1500,MATCH(1,(Sheet2!$B27=Roster!$C$1:$C$1500)*(Sheet2!M$24=Roster!$B$1:$B$1500),0)),"x")</f>
        <v>Util</v>
      </c>
      <c r="N27" s="59" t="str">
        <f t="array" aca="1" ref="N27" ca="1">IFERROR(INDEX(Roster!$K$1:$K$1500,MATCH(1,(Sheet2!$B27=Roster!$C$1:$C$1500)*(Sheet2!N$24=Roster!$B$1:$B$1500),0)),"x")</f>
        <v>Util</v>
      </c>
      <c r="O27" s="59" t="str">
        <f t="array" aca="1" ref="O27" ca="1">IFERROR(INDEX(Roster!$K$1:$K$1500,MATCH(1,(Sheet2!$B27=Roster!$C$1:$C$1500)*(Sheet2!O$24=Roster!$B$1:$B$1500),0)),"x")</f>
        <v>Util</v>
      </c>
      <c r="P27" s="59" t="str">
        <f t="array" aca="1" ref="P27" ca="1">IFERROR(INDEX(Roster!$K$1:$K$1500,MATCH(1,(Sheet2!$B27=Roster!$C$1:$C$1500)*(Sheet2!P$24=Roster!$B$1:$B$1500),0)),"x")</f>
        <v>Util</v>
      </c>
      <c r="Q27" s="59" t="str">
        <f t="array" aca="1" ref="Q27" ca="1">IFERROR(INDEX(Roster!$K$1:$K$1500,MATCH(1,(Sheet2!$B27=Roster!$C$1:$C$1500)*(Sheet2!Q$24=Roster!$B$1:$B$1500),0)),"x")</f>
        <v>Util</v>
      </c>
      <c r="R27" s="59" t="str">
        <f t="array" aca="1" ref="R27" ca="1">IFERROR(INDEX(Roster!$K$1:$K$1500,MATCH(1,(Sheet2!$B27=Roster!$C$1:$C$1500)*(Sheet2!R$24=Roster!$B$1:$B$1500),0)),"x")</f>
        <v>Util</v>
      </c>
      <c r="S27" s="64">
        <f ca="1">SUMIFS($U27:$AA27,$U$23:$AA$23,"&gt;"&amp;$C$21,$L27:$R27,"&lt;&gt;BN",$L27:$R27,"&lt;&gt;IL",$L27:$R27,"&lt;&gt;x")</f>
        <v>1</v>
      </c>
      <c r="T27" s="56"/>
      <c r="U27" s="11">
        <f ca="1">COUNTIFS('NBA Schedule'!$D:$D,Sheet2!$D27,'NBA Schedule'!$B:$B,Sheet2!U$23)+COUNTIFS('NBA Schedule'!$F:$F,Sheet2!$D27,'NBA Schedule'!$B:$B,Sheet2!U$23)</f>
        <v>1</v>
      </c>
      <c r="V27" s="19">
        <f ca="1">COUNTIFS('NBA Schedule'!$D:$D,Sheet2!$D27,'NBA Schedule'!$B:$B,Sheet2!V$23)+COUNTIFS('NBA Schedule'!$F:$F,Sheet2!$D27,'NBA Schedule'!$B:$B,Sheet2!V$23)</f>
        <v>0</v>
      </c>
      <c r="W27" s="19">
        <f ca="1">COUNTIFS('NBA Schedule'!$D:$D,Sheet2!$D27,'NBA Schedule'!$B:$B,Sheet2!W$23)+COUNTIFS('NBA Schedule'!$F:$F,Sheet2!$D27,'NBA Schedule'!$B:$B,Sheet2!W$23)</f>
        <v>1</v>
      </c>
      <c r="X27" s="19">
        <f ca="1">COUNTIFS('NBA Schedule'!$D:$D,Sheet2!$D27,'NBA Schedule'!$B:$B,Sheet2!X$23)+COUNTIFS('NBA Schedule'!$F:$F,Sheet2!$D27,'NBA Schedule'!$B:$B,Sheet2!X$23)</f>
        <v>0</v>
      </c>
      <c r="Y27" s="19">
        <f ca="1">COUNTIFS('NBA Schedule'!$D:$D,Sheet2!$D27,'NBA Schedule'!$B:$B,Sheet2!Y$23)+COUNTIFS('NBA Schedule'!$F:$F,Sheet2!$D27,'NBA Schedule'!$B:$B,Sheet2!Y$23)</f>
        <v>0</v>
      </c>
      <c r="Z27" s="19">
        <f ca="1">COUNTIFS('NBA Schedule'!$D:$D,Sheet2!$D27,'NBA Schedule'!$B:$B,Sheet2!Z$23)+COUNTIFS('NBA Schedule'!$F:$F,Sheet2!$D27,'NBA Schedule'!$B:$B,Sheet2!Z$23)</f>
        <v>1</v>
      </c>
      <c r="AA27" s="20">
        <f ca="1">COUNTIFS('NBA Schedule'!$D:$D,Sheet2!$D27,'NBA Schedule'!$B:$B,Sheet2!AA$23)+COUNTIFS('NBA Schedule'!$F:$F,Sheet2!$D27,'NBA Schedule'!$B:$B,Sheet2!AA$23)</f>
        <v>0</v>
      </c>
      <c r="AB27" s="68"/>
      <c r="AC27" s="76">
        <f ca="1">IFERROR(INDEX(PUNT_L10gamesAVG!O:O,MATCH($C27,PUNT_L10gamesAVG!$I:$I,0)),"")</f>
        <v>37.161666666666676</v>
      </c>
      <c r="AD27" s="77">
        <f t="shared" ca="1" si="9"/>
        <v>5.8</v>
      </c>
      <c r="AE27" s="77">
        <f ca="1">IFERROR(INDEX(PUNT_L10gamesAVG!W:W,MATCH($C27,PUNT_L10gamesAVG!$I:$I,0)),"")</f>
        <v>14.6</v>
      </c>
      <c r="AF27" s="78">
        <f ca="1">IFERROR(INDEX(PUNT_L10gamesAVG!V:V,MATCH($C27,PUNT_L10gamesAVG!$I:$I,0)),"")</f>
        <v>0.39726027397260272</v>
      </c>
      <c r="AG27" s="77">
        <f t="shared" ca="1" si="10"/>
        <v>3.5</v>
      </c>
      <c r="AH27" s="77">
        <f ca="1">IFERROR(INDEX(PUNT_L10gamesAVG!Y:Y,MATCH($C27,PUNT_L10gamesAVG!$I:$I,0)),"")</f>
        <v>4</v>
      </c>
      <c r="AI27" s="78">
        <f ca="1">IFERROR(INDEX(PUNT_L10gamesAVG!X:X,MATCH($C27,PUNT_L10gamesAVG!$I:$I,0)),"")</f>
        <v>0.875</v>
      </c>
      <c r="AJ27" s="77">
        <f ca="1">IFERROR(INDEX(PUNT_L10gamesAVG!Q:Q,MATCH($C27,PUNT_L10gamesAVG!$I:$I,0)),"")</f>
        <v>2.4</v>
      </c>
      <c r="AK27" s="77">
        <f ca="1">IFERROR(INDEX(PUNT_L10gamesAVG!P:P,MATCH($C27,PUNT_L10gamesAVG!$I:$I,0)),"")</f>
        <v>17.5</v>
      </c>
      <c r="AL27" s="77">
        <f ca="1">IFERROR(INDEX(PUNT_L10gamesAVG!R:R,MATCH($C27,PUNT_L10gamesAVG!$I:$I,0)),"")</f>
        <v>3.7</v>
      </c>
      <c r="AM27" s="77">
        <f ca="1">IFERROR(INDEX(PUNT_L10gamesAVG!S:S,MATCH($C27,PUNT_L10gamesAVG!$I:$I,0)),"")</f>
        <v>8.1</v>
      </c>
      <c r="AN27" s="77">
        <f ca="1">IFERROR(INDEX(PUNT_L10gamesAVG!T:T,MATCH($C27,PUNT_L10gamesAVG!$I:$I,0)),"")</f>
        <v>1.9</v>
      </c>
      <c r="AO27" s="77">
        <f ca="1">IFERROR(INDEX(PUNT_L10gamesAVG!U:U,MATCH($C27,PUNT_L10gamesAVG!$I:$I,0)),"")</f>
        <v>0.1</v>
      </c>
      <c r="AP27" s="79">
        <f ca="1">IFERROR(INDEX(PUNT_L10gamesAVG!Z:Z,MATCH($C27,PUNT_L10gamesAVG!$I:$I,0)),"")</f>
        <v>2.2000000000000002</v>
      </c>
    </row>
    <row r="28" spans="1:42" x14ac:dyDescent="0.2">
      <c r="A28" s="5">
        <v>4</v>
      </c>
      <c r="B28" s="5">
        <f ca="1">IFERROR(INDEX(OFFSET(Team!$B$1,MATCH($C$24,Team!$A:$A,0)-1,0,COUNTIF(Team!$A:$A,Sheet2!$C$24),1),MATCH($A28,OFFSET(Team!$K$1,MATCH($C$24,Team!$A:$A,0)-1,0,COUNTIF(Team!$A:$A,Sheet2!$C$24),1),0)),"")</f>
        <v>4897</v>
      </c>
      <c r="C28" s="3" t="str">
        <f ca="1">IFERROR(INDEX(OFFSET(Team!$H$1,MATCH($C$24,Team!$A:$A,0)-1,0,COUNTIF(Team!$A:$A,Sheet2!$C$24),1),MATCH($A28,OFFSET(Team!$K$1,MATCH($C$24,Team!$A:$A,0)-1,0,COUNTIF(Team!$A:$A,Sheet2!$C$24),1),0)),"")</f>
        <v>Nikola Vucevic</v>
      </c>
      <c r="D28" s="6" t="str">
        <f ca="1">IFERROR(INDEX(Team!I:I,MATCH($C28,Team!$H:$H,0)),"")</f>
        <v>ORL</v>
      </c>
      <c r="E28" s="6" t="str">
        <f ca="1">IFERROR(INDEX(Team!F:F,MATCH($C28,Team!$H:$H,0)),"")</f>
        <v>F,C</v>
      </c>
      <c r="F28" s="15">
        <f ca="1">IFERROR(INDEX(PUNT_SeasonAVG!C:C,MATCH(Sheet2!$C28,PUNT_SeasonAVG!$I:$I,0)),"")</f>
        <v>23.3</v>
      </c>
      <c r="G28" s="5">
        <f ca="1">IFERROR(INDEX(PUNT_SeasonAVG!D:D,MATCH(Sheet2!$C28,PUNT_SeasonAVG!$I:$I,0)),"")</f>
        <v>21</v>
      </c>
      <c r="H28" s="5">
        <f ca="1">IFERROR(INDEX(PUNT_SeasonAVG!B:B,MATCH(Sheet2!$C28,PUNT_SeasonAVG!$I:$I,0)),"")</f>
        <v>33</v>
      </c>
      <c r="I28" s="5">
        <f ca="1">IFERROR(INDEX(PUNT_L10gamesAVG!B:B,MATCH(Sheet2!$C28,PUNT_L10gamesAVG!$I:$I,0)),"")</f>
        <v>30</v>
      </c>
      <c r="J28" s="5">
        <f ca="1">IFERROR(INDEX(PUNT_L5gamesAVG!B:B,MATCH(Sheet2!$C28,PUNT_L5gamesAVG!$I:$I,0)),"")</f>
        <v>35</v>
      </c>
      <c r="K28" s="55"/>
      <c r="L28" s="63" t="str">
        <f t="array" aca="1" ref="L28" ca="1">IFERROR(INDEX(Roster!$K$1:$K$1500,MATCH(1,(Sheet2!$B28=Roster!$C$1:$C$1500)*(Sheet2!L$24=Roster!$B$1:$B$1500),0)),"x")</f>
        <v>C</v>
      </c>
      <c r="M28" s="59" t="str">
        <f t="array" aca="1" ref="M28" ca="1">IFERROR(INDEX(Roster!$K$1:$K$1500,MATCH(1,(Sheet2!$B28=Roster!$C$1:$C$1500)*(Sheet2!M$24=Roster!$B$1:$B$1500),0)),"x")</f>
        <v>BN</v>
      </c>
      <c r="N28" s="59" t="str">
        <f t="array" aca="1" ref="N28" ca="1">IFERROR(INDEX(Roster!$K$1:$K$1500,MATCH(1,(Sheet2!$B28=Roster!$C$1:$C$1500)*(Sheet2!N$24=Roster!$B$1:$B$1500),0)),"x")</f>
        <v>F</v>
      </c>
      <c r="O28" s="59" t="str">
        <f t="array" aca="1" ref="O28" ca="1">IFERROR(INDEX(Roster!$K$1:$K$1500,MATCH(1,(Sheet2!$B28=Roster!$C$1:$C$1500)*(Sheet2!O$24=Roster!$B$1:$B$1500),0)),"x")</f>
        <v>F</v>
      </c>
      <c r="P28" s="59" t="str">
        <f t="array" aca="1" ref="P28" ca="1">IFERROR(INDEX(Roster!$K$1:$K$1500,MATCH(1,(Sheet2!$B28=Roster!$C$1:$C$1500)*(Sheet2!P$24=Roster!$B$1:$B$1500),0)),"x")</f>
        <v>BN</v>
      </c>
      <c r="Q28" s="59" t="str">
        <f t="array" aca="1" ref="Q28" ca="1">IFERROR(INDEX(Roster!$K$1:$K$1500,MATCH(1,(Sheet2!$B28=Roster!$C$1:$C$1500)*(Sheet2!Q$24=Roster!$B$1:$B$1500),0)),"x")</f>
        <v>F</v>
      </c>
      <c r="R28" s="59" t="str">
        <f t="array" aca="1" ref="R28" ca="1">IFERROR(INDEX(Roster!$K$1:$K$1500,MATCH(1,(Sheet2!$B28=Roster!$C$1:$C$1500)*(Sheet2!R$24=Roster!$B$1:$B$1500),0)),"x")</f>
        <v>F</v>
      </c>
      <c r="S28" s="64">
        <f ca="1">SUMIFS($U28:$AA28,$U$23:$AA$23,"&gt;"&amp;$C$21,$L28:$R28,"&lt;&gt;BN",$L28:$R28,"&lt;&gt;IL",$L28:$R28,"&lt;&gt;x")</f>
        <v>1</v>
      </c>
      <c r="T28" s="56"/>
      <c r="U28" s="11">
        <f ca="1">COUNTIFS('NBA Schedule'!$D:$D,Sheet2!$D28,'NBA Schedule'!$B:$B,Sheet2!U$23)+COUNTIFS('NBA Schedule'!$F:$F,Sheet2!$D28,'NBA Schedule'!$B:$B,Sheet2!U$23)</f>
        <v>0</v>
      </c>
      <c r="V28" s="19">
        <f ca="1">COUNTIFS('NBA Schedule'!$D:$D,Sheet2!$D28,'NBA Schedule'!$B:$B,Sheet2!V$23)+COUNTIFS('NBA Schedule'!$F:$F,Sheet2!$D28,'NBA Schedule'!$B:$B,Sheet2!V$23)</f>
        <v>0</v>
      </c>
      <c r="W28" s="19">
        <f ca="1">COUNTIFS('NBA Schedule'!$D:$D,Sheet2!$D28,'NBA Schedule'!$B:$B,Sheet2!W$23)+COUNTIFS('NBA Schedule'!$F:$F,Sheet2!$D28,'NBA Schedule'!$B:$B,Sheet2!W$23)</f>
        <v>1</v>
      </c>
      <c r="X28" s="19">
        <f ca="1">COUNTIFS('NBA Schedule'!$D:$D,Sheet2!$D28,'NBA Schedule'!$B:$B,Sheet2!X$23)+COUNTIFS('NBA Schedule'!$F:$F,Sheet2!$D28,'NBA Schedule'!$B:$B,Sheet2!X$23)</f>
        <v>0</v>
      </c>
      <c r="Y28" s="19">
        <f ca="1">COUNTIFS('NBA Schedule'!$D:$D,Sheet2!$D28,'NBA Schedule'!$B:$B,Sheet2!Y$23)+COUNTIFS('NBA Schedule'!$F:$F,Sheet2!$D28,'NBA Schedule'!$B:$B,Sheet2!Y$23)</f>
        <v>0</v>
      </c>
      <c r="Z28" s="19">
        <f ca="1">COUNTIFS('NBA Schedule'!$D:$D,Sheet2!$D28,'NBA Schedule'!$B:$B,Sheet2!Z$23)+COUNTIFS('NBA Schedule'!$F:$F,Sheet2!$D28,'NBA Schedule'!$B:$B,Sheet2!Z$23)</f>
        <v>1</v>
      </c>
      <c r="AA28" s="20">
        <f ca="1">COUNTIFS('NBA Schedule'!$D:$D,Sheet2!$D28,'NBA Schedule'!$B:$B,Sheet2!AA$23)+COUNTIFS('NBA Schedule'!$F:$F,Sheet2!$D28,'NBA Schedule'!$B:$B,Sheet2!AA$23)</f>
        <v>0</v>
      </c>
      <c r="AB28" s="68"/>
      <c r="AC28" s="76">
        <f ca="1">IFERROR(INDEX(PUNT_L10gamesAVG!O:O,MATCH($C28,PUNT_L10gamesAVG!$I:$I,0)),"")</f>
        <v>30.665000000000003</v>
      </c>
      <c r="AD28" s="77">
        <f t="shared" ca="1" si="9"/>
        <v>7.1</v>
      </c>
      <c r="AE28" s="77">
        <f ca="1">IFERROR(INDEX(PUNT_L10gamesAVG!W:W,MATCH($C28,PUNT_L10gamesAVG!$I:$I,0)),"")</f>
        <v>14.6</v>
      </c>
      <c r="AF28" s="78">
        <f ca="1">IFERROR(INDEX(PUNT_L10gamesAVG!V:V,MATCH($C28,PUNT_L10gamesAVG!$I:$I,0)),"")</f>
        <v>0.4863013698630137</v>
      </c>
      <c r="AG28" s="77">
        <f t="shared" ca="1" si="10"/>
        <v>2.2000000000000002</v>
      </c>
      <c r="AH28" s="77">
        <f ca="1">IFERROR(INDEX(PUNT_L10gamesAVG!Y:Y,MATCH($C28,PUNT_L10gamesAVG!$I:$I,0)),"")</f>
        <v>2.6</v>
      </c>
      <c r="AI28" s="78">
        <f ca="1">IFERROR(INDEX(PUNT_L10gamesAVG!X:X,MATCH($C28,PUNT_L10gamesAVG!$I:$I,0)),"")</f>
        <v>0.84615384615384615</v>
      </c>
      <c r="AJ28" s="77">
        <f ca="1">IFERROR(INDEX(PUNT_L10gamesAVG!Q:Q,MATCH($C28,PUNT_L10gamesAVG!$I:$I,0)),"")</f>
        <v>1.2</v>
      </c>
      <c r="AK28" s="77">
        <f ca="1">IFERROR(INDEX(PUNT_L10gamesAVG!P:P,MATCH($C28,PUNT_L10gamesAVG!$I:$I,0)),"")</f>
        <v>17.600000000000001</v>
      </c>
      <c r="AL28" s="77">
        <f ca="1">IFERROR(INDEX(PUNT_L10gamesAVG!R:R,MATCH($C28,PUNT_L10gamesAVG!$I:$I,0)),"")</f>
        <v>11.7</v>
      </c>
      <c r="AM28" s="77">
        <f ca="1">IFERROR(INDEX(PUNT_L10gamesAVG!S:S,MATCH($C28,PUNT_L10gamesAVG!$I:$I,0)),"")</f>
        <v>3.9</v>
      </c>
      <c r="AN28" s="77">
        <f ca="1">IFERROR(INDEX(PUNT_L10gamesAVG!T:T,MATCH($C28,PUNT_L10gamesAVG!$I:$I,0)),"")</f>
        <v>0.6</v>
      </c>
      <c r="AO28" s="77">
        <f ca="1">IFERROR(INDEX(PUNT_L10gamesAVG!U:U,MATCH($C28,PUNT_L10gamesAVG!$I:$I,0)),"")</f>
        <v>1.3</v>
      </c>
      <c r="AP28" s="79">
        <f ca="1">IFERROR(INDEX(PUNT_L10gamesAVG!Z:Z,MATCH($C28,PUNT_L10gamesAVG!$I:$I,0)),"")</f>
        <v>1.6</v>
      </c>
    </row>
    <row r="29" spans="1:42" x14ac:dyDescent="0.2">
      <c r="A29" s="5">
        <v>5</v>
      </c>
      <c r="B29" s="5">
        <f ca="1">IFERROR(INDEX(OFFSET(Team!$B$1,MATCH($C$24,Team!$A:$A,0)-1,0,COUNTIF(Team!$A:$A,Sheet2!$C$24),1),MATCH($A29,OFFSET(Team!$K$1,MATCH($C$24,Team!$A:$A,0)-1,0,COUNTIF(Team!$A:$A,Sheet2!$C$24),1),0)),"")</f>
        <v>4724</v>
      </c>
      <c r="C29" s="3" t="str">
        <f ca="1">IFERROR(INDEX(OFFSET(Team!$H$1,MATCH($C$24,Team!$A:$A,0)-1,0,COUNTIF(Team!$A:$A,Sheet2!$C$24),1),MATCH($A29,OFFSET(Team!$K$1,MATCH($C$24,Team!$A:$A,0)-1,0,COUNTIF(Team!$A:$A,Sheet2!$C$24),1),0)),"")</f>
        <v>Gordon Hayward</v>
      </c>
      <c r="D29" s="6" t="str">
        <f ca="1">IFERROR(INDEX(Team!I:I,MATCH($C29,Team!$H:$H,0)),"")</f>
        <v>BOS</v>
      </c>
      <c r="E29" s="6" t="str">
        <f ca="1">IFERROR(INDEX(Team!F:F,MATCH($C29,Team!$H:$H,0)),"")</f>
        <v>G,F</v>
      </c>
      <c r="F29" s="15">
        <f ca="1">IFERROR(INDEX(PUNT_SeasonAVG!C:C,MATCH(Sheet2!$C29,PUNT_SeasonAVG!$I:$I,0)),"")</f>
        <v>76.5</v>
      </c>
      <c r="G29" s="5">
        <f ca="1">IFERROR(INDEX(PUNT_SeasonAVG!D:D,MATCH(Sheet2!$C29,PUNT_SeasonAVG!$I:$I,0)),"")</f>
        <v>75</v>
      </c>
      <c r="H29" s="5">
        <f ca="1">IFERROR(INDEX(PUNT_SeasonAVG!B:B,MATCH(Sheet2!$C29,PUNT_SeasonAVG!$I:$I,0)),"")</f>
        <v>60</v>
      </c>
      <c r="I29" s="5">
        <f ca="1">IFERROR(INDEX(PUNT_L10gamesAVG!B:B,MATCH(Sheet2!$C29,PUNT_L10gamesAVG!$I:$I,0)),"")</f>
        <v>58</v>
      </c>
      <c r="J29" s="5">
        <f ca="1">IFERROR(INDEX(PUNT_L5gamesAVG!B:B,MATCH(Sheet2!$C29,PUNT_L5gamesAVG!$I:$I,0)),"")</f>
        <v>39</v>
      </c>
      <c r="K29" s="55"/>
      <c r="L29" s="63" t="str">
        <f t="array" aca="1" ref="L29" ca="1">IFERROR(INDEX(Roster!$K$1:$K$1500,MATCH(1,(Sheet2!$B29=Roster!$C$1:$C$1500)*(Sheet2!L$24=Roster!$B$1:$B$1500),0)),"x")</f>
        <v>IL</v>
      </c>
      <c r="M29" s="59" t="str">
        <f t="array" aca="1" ref="M29" ca="1">IFERROR(INDEX(Roster!$K$1:$K$1500,MATCH(1,(Sheet2!$B29=Roster!$C$1:$C$1500)*(Sheet2!M$24=Roster!$B$1:$B$1500),0)),"x")</f>
        <v>IL</v>
      </c>
      <c r="N29" s="59" t="str">
        <f t="array" aca="1" ref="N29" ca="1">IFERROR(INDEX(Roster!$K$1:$K$1500,MATCH(1,(Sheet2!$B29=Roster!$C$1:$C$1500)*(Sheet2!N$24=Roster!$B$1:$B$1500),0)),"x")</f>
        <v>IL</v>
      </c>
      <c r="O29" s="59" t="str">
        <f t="array" aca="1" ref="O29" ca="1">IFERROR(INDEX(Roster!$K$1:$K$1500,MATCH(1,(Sheet2!$B29=Roster!$C$1:$C$1500)*(Sheet2!O$24=Roster!$B$1:$B$1500),0)),"x")</f>
        <v>IL</v>
      </c>
      <c r="P29" s="59" t="str">
        <f t="array" aca="1" ref="P29" ca="1">IFERROR(INDEX(Roster!$K$1:$K$1500,MATCH(1,(Sheet2!$B29=Roster!$C$1:$C$1500)*(Sheet2!P$24=Roster!$B$1:$B$1500),0)),"x")</f>
        <v>IL</v>
      </c>
      <c r="Q29" s="59" t="str">
        <f t="array" aca="1" ref="Q29" ca="1">IFERROR(INDEX(Roster!$K$1:$K$1500,MATCH(1,(Sheet2!$B29=Roster!$C$1:$C$1500)*(Sheet2!Q$24=Roster!$B$1:$B$1500),0)),"x")</f>
        <v>IL</v>
      </c>
      <c r="R29" s="59" t="str">
        <f t="array" aca="1" ref="R29" ca="1">IFERROR(INDEX(Roster!$K$1:$K$1500,MATCH(1,(Sheet2!$B29=Roster!$C$1:$C$1500)*(Sheet2!R$24=Roster!$B$1:$B$1500),0)),"x")</f>
        <v>IL</v>
      </c>
      <c r="S29" s="64">
        <f ca="1">SUMIFS($U29:$AA29,$U$23:$AA$23,"&gt;"&amp;$C$21,$L29:$R29,"&lt;&gt;BN",$L29:$R29,"&lt;&gt;IL",$L29:$R29,"&lt;&gt;x")</f>
        <v>0</v>
      </c>
      <c r="T29" s="56"/>
      <c r="U29" s="11">
        <f ca="1">COUNTIFS('NBA Schedule'!$D:$D,Sheet2!$D29,'NBA Schedule'!$B:$B,Sheet2!U$23)+COUNTIFS('NBA Schedule'!$F:$F,Sheet2!$D29,'NBA Schedule'!$B:$B,Sheet2!U$23)</f>
        <v>1</v>
      </c>
      <c r="V29" s="19">
        <f ca="1">COUNTIFS('NBA Schedule'!$D:$D,Sheet2!$D29,'NBA Schedule'!$B:$B,Sheet2!V$23)+COUNTIFS('NBA Schedule'!$F:$F,Sheet2!$D29,'NBA Schedule'!$B:$B,Sheet2!V$23)</f>
        <v>0</v>
      </c>
      <c r="W29" s="19">
        <f ca="1">COUNTIFS('NBA Schedule'!$D:$D,Sheet2!$D29,'NBA Schedule'!$B:$B,Sheet2!W$23)+COUNTIFS('NBA Schedule'!$F:$F,Sheet2!$D29,'NBA Schedule'!$B:$B,Sheet2!W$23)</f>
        <v>1</v>
      </c>
      <c r="X29" s="19">
        <f ca="1">COUNTIFS('NBA Schedule'!$D:$D,Sheet2!$D29,'NBA Schedule'!$B:$B,Sheet2!X$23)+COUNTIFS('NBA Schedule'!$F:$F,Sheet2!$D29,'NBA Schedule'!$B:$B,Sheet2!X$23)</f>
        <v>0</v>
      </c>
      <c r="Y29" s="19">
        <f ca="1">COUNTIFS('NBA Schedule'!$D:$D,Sheet2!$D29,'NBA Schedule'!$B:$B,Sheet2!Y$23)+COUNTIFS('NBA Schedule'!$F:$F,Sheet2!$D29,'NBA Schedule'!$B:$B,Sheet2!Y$23)</f>
        <v>1</v>
      </c>
      <c r="Z29" s="19">
        <f ca="1">COUNTIFS('NBA Schedule'!$D:$D,Sheet2!$D29,'NBA Schedule'!$B:$B,Sheet2!Z$23)+COUNTIFS('NBA Schedule'!$F:$F,Sheet2!$D29,'NBA Schedule'!$B:$B,Sheet2!Z$23)</f>
        <v>0</v>
      </c>
      <c r="AA29" s="20">
        <f ca="1">COUNTIFS('NBA Schedule'!$D:$D,Sheet2!$D29,'NBA Schedule'!$B:$B,Sheet2!AA$23)+COUNTIFS('NBA Schedule'!$F:$F,Sheet2!$D29,'NBA Schedule'!$B:$B,Sheet2!AA$23)</f>
        <v>1</v>
      </c>
      <c r="AB29" s="68"/>
      <c r="AC29" s="76">
        <f ca="1">IFERROR(INDEX(PUNT_L10gamesAVG!O:O,MATCH($C29,PUNT_L10gamesAVG!$I:$I,0)),"")</f>
        <v>31.175000000000001</v>
      </c>
      <c r="AD29" s="77">
        <f t="shared" ca="1" si="9"/>
        <v>7.625</v>
      </c>
      <c r="AE29" s="77">
        <f ca="1">IFERROR(INDEX(PUNT_L10gamesAVG!W:W,MATCH($C29,PUNT_L10gamesAVG!$I:$I,0)),"")</f>
        <v>13.75</v>
      </c>
      <c r="AF29" s="78">
        <f ca="1">IFERROR(INDEX(PUNT_L10gamesAVG!V:V,MATCH($C29,PUNT_L10gamesAVG!$I:$I,0)),"")</f>
        <v>0.55454545454545456</v>
      </c>
      <c r="AG29" s="77">
        <f t="shared" ca="1" si="10"/>
        <v>2</v>
      </c>
      <c r="AH29" s="77">
        <f ca="1">IFERROR(INDEX(PUNT_L10gamesAVG!Y:Y,MATCH($C29,PUNT_L10gamesAVG!$I:$I,0)),"")</f>
        <v>2.375</v>
      </c>
      <c r="AI29" s="78">
        <f ca="1">IFERROR(INDEX(PUNT_L10gamesAVG!X:X,MATCH($C29,PUNT_L10gamesAVG!$I:$I,0)),"")</f>
        <v>0.84210526315789469</v>
      </c>
      <c r="AJ29" s="77">
        <f ca="1">IFERROR(INDEX(PUNT_L10gamesAVG!Q:Q,MATCH($C29,PUNT_L10gamesAVG!$I:$I,0)),"")</f>
        <v>1.625</v>
      </c>
      <c r="AK29" s="77">
        <f ca="1">IFERROR(INDEX(PUNT_L10gamesAVG!P:P,MATCH($C29,PUNT_L10gamesAVG!$I:$I,0)),"")</f>
        <v>18.875</v>
      </c>
      <c r="AL29" s="77">
        <f ca="1">IFERROR(INDEX(PUNT_L10gamesAVG!R:R,MATCH($C29,PUNT_L10gamesAVG!$I:$I,0)),"")</f>
        <v>7.125</v>
      </c>
      <c r="AM29" s="77">
        <f ca="1">IFERROR(INDEX(PUNT_L10gamesAVG!S:S,MATCH($C29,PUNT_L10gamesAVG!$I:$I,0)),"")</f>
        <v>4.125</v>
      </c>
      <c r="AN29" s="77">
        <f ca="1">IFERROR(INDEX(PUNT_L10gamesAVG!T:T,MATCH($C29,PUNT_L10gamesAVG!$I:$I,0)),"")</f>
        <v>0.75</v>
      </c>
      <c r="AO29" s="77">
        <f ca="1">IFERROR(INDEX(PUNT_L10gamesAVG!U:U,MATCH($C29,PUNT_L10gamesAVG!$I:$I,0)),"")</f>
        <v>0.25</v>
      </c>
      <c r="AP29" s="79">
        <f ca="1">IFERROR(INDEX(PUNT_L10gamesAVG!Z:Z,MATCH($C29,PUNT_L10gamesAVG!$I:$I,0)),"")</f>
        <v>1.875</v>
      </c>
    </row>
    <row r="30" spans="1:42" x14ac:dyDescent="0.2">
      <c r="A30" s="5">
        <v>6</v>
      </c>
      <c r="B30" s="5">
        <f ca="1">IFERROR(INDEX(OFFSET(Team!$B$1,MATCH($C$24,Team!$A:$A,0)-1,0,COUNTIF(Team!$A:$A,Sheet2!$C$24),1),MATCH($A30,OFFSET(Team!$K$1,MATCH($C$24,Team!$A:$A,0)-1,0,COUNTIF(Team!$A:$A,Sheet2!$C$24),1),0)),"")</f>
        <v>4245</v>
      </c>
      <c r="C30" s="3" t="str">
        <f ca="1">IFERROR(INDEX(OFFSET(Team!$H$1,MATCH($C$24,Team!$A:$A,0)-1,0,COUNTIF(Team!$A:$A,Sheet2!$C$24),1),MATCH($A30,OFFSET(Team!$K$1,MATCH($C$24,Team!$A:$A,0)-1,0,COUNTIF(Team!$A:$A,Sheet2!$C$24),1),0)),"")</f>
        <v>Al Horford</v>
      </c>
      <c r="D30" s="6" t="str">
        <f ca="1">IFERROR(INDEX(Team!I:I,MATCH($C30,Team!$H:$H,0)),"")</f>
        <v>PHI</v>
      </c>
      <c r="E30" s="6" t="str">
        <f ca="1">IFERROR(INDEX(Team!F:F,MATCH($C30,Team!$H:$H,0)),"")</f>
        <v>F,C</v>
      </c>
      <c r="F30" s="15">
        <f ca="1">IFERROR(INDEX(PUNT_SeasonAVG!C:C,MATCH(Sheet2!$C30,PUNT_SeasonAVG!$I:$I,0)),"")</f>
        <v>62.2</v>
      </c>
      <c r="G30" s="5">
        <f ca="1">IFERROR(INDEX(PUNT_SeasonAVG!D:D,MATCH(Sheet2!$C30,PUNT_SeasonAVG!$I:$I,0)),"")</f>
        <v>61</v>
      </c>
      <c r="H30" s="5">
        <f ca="1">IFERROR(INDEX(PUNT_SeasonAVG!B:B,MATCH(Sheet2!$C30,PUNT_SeasonAVG!$I:$I,0)),"")</f>
        <v>61</v>
      </c>
      <c r="I30" s="5">
        <f ca="1">IFERROR(INDEX(PUNT_L10gamesAVG!B:B,MATCH(Sheet2!$C30,PUNT_L10gamesAVG!$I:$I,0)),"")</f>
        <v>59</v>
      </c>
      <c r="J30" s="5">
        <f ca="1">IFERROR(INDEX(PUNT_L5gamesAVG!B:B,MATCH(Sheet2!$C30,PUNT_L5gamesAVG!$I:$I,0)),"")</f>
        <v>100</v>
      </c>
      <c r="K30" s="55"/>
      <c r="L30" s="63" t="str">
        <f t="array" aca="1" ref="L30" ca="1">IFERROR(INDEX(Roster!$K$1:$K$1500,MATCH(1,(Sheet2!$B30=Roster!$C$1:$C$1500)*(Sheet2!L$24=Roster!$B$1:$B$1500),0)),"x")</f>
        <v>F</v>
      </c>
      <c r="M30" s="59" t="str">
        <f t="array" aca="1" ref="M30" ca="1">IFERROR(INDEX(Roster!$K$1:$K$1500,MATCH(1,(Sheet2!$B30=Roster!$C$1:$C$1500)*(Sheet2!M$24=Roster!$B$1:$B$1500),0)),"x")</f>
        <v>F</v>
      </c>
      <c r="N30" s="59" t="str">
        <f t="array" aca="1" ref="N30" ca="1">IFERROR(INDEX(Roster!$K$1:$K$1500,MATCH(1,(Sheet2!$B30=Roster!$C$1:$C$1500)*(Sheet2!N$24=Roster!$B$1:$B$1500),0)),"x")</f>
        <v>C</v>
      </c>
      <c r="O30" s="59" t="str">
        <f t="array" aca="1" ref="O30" ca="1">IFERROR(INDEX(Roster!$K$1:$K$1500,MATCH(1,(Sheet2!$B30=Roster!$C$1:$C$1500)*(Sheet2!O$24=Roster!$B$1:$B$1500),0)),"x")</f>
        <v>C</v>
      </c>
      <c r="P30" s="59" t="str">
        <f t="array" aca="1" ref="P30" ca="1">IFERROR(INDEX(Roster!$K$1:$K$1500,MATCH(1,(Sheet2!$B30=Roster!$C$1:$C$1500)*(Sheet2!P$24=Roster!$B$1:$B$1500),0)),"x")</f>
        <v>C</v>
      </c>
      <c r="Q30" s="59" t="str">
        <f t="array" aca="1" ref="Q30" ca="1">IFERROR(INDEX(Roster!$K$1:$K$1500,MATCH(1,(Sheet2!$B30=Roster!$C$1:$C$1500)*(Sheet2!Q$24=Roster!$B$1:$B$1500),0)),"x")</f>
        <v>C</v>
      </c>
      <c r="R30" s="59" t="str">
        <f t="array" aca="1" ref="R30" ca="1">IFERROR(INDEX(Roster!$K$1:$K$1500,MATCH(1,(Sheet2!$B30=Roster!$C$1:$C$1500)*(Sheet2!R$24=Roster!$B$1:$B$1500),0)),"x")</f>
        <v>C</v>
      </c>
      <c r="S30" s="64">
        <f ca="1">SUMIFS($U30:$AA30,$U$23:$AA$23,"&gt;"&amp;$C$21,$L30:$R30,"&lt;&gt;BN",$L30:$R30,"&lt;&gt;IL",$L30:$R30,"&lt;&gt;x")</f>
        <v>2</v>
      </c>
      <c r="T30" s="56"/>
      <c r="U30" s="11">
        <f ca="1">COUNTIFS('NBA Schedule'!$D:$D,Sheet2!$D30,'NBA Schedule'!$B:$B,Sheet2!U$23)+COUNTIFS('NBA Schedule'!$F:$F,Sheet2!$D30,'NBA Schedule'!$B:$B,Sheet2!U$23)</f>
        <v>0</v>
      </c>
      <c r="V30" s="19">
        <f ca="1">COUNTIFS('NBA Schedule'!$D:$D,Sheet2!$D30,'NBA Schedule'!$B:$B,Sheet2!V$23)+COUNTIFS('NBA Schedule'!$F:$F,Sheet2!$D30,'NBA Schedule'!$B:$B,Sheet2!V$23)</f>
        <v>0</v>
      </c>
      <c r="W30" s="19">
        <f ca="1">COUNTIFS('NBA Schedule'!$D:$D,Sheet2!$D30,'NBA Schedule'!$B:$B,Sheet2!W$23)+COUNTIFS('NBA Schedule'!$F:$F,Sheet2!$D30,'NBA Schedule'!$B:$B,Sheet2!W$23)</f>
        <v>1</v>
      </c>
      <c r="X30" s="19">
        <f ca="1">COUNTIFS('NBA Schedule'!$D:$D,Sheet2!$D30,'NBA Schedule'!$B:$B,Sheet2!X$23)+COUNTIFS('NBA Schedule'!$F:$F,Sheet2!$D30,'NBA Schedule'!$B:$B,Sheet2!X$23)</f>
        <v>0</v>
      </c>
      <c r="Y30" s="19">
        <f ca="1">COUNTIFS('NBA Schedule'!$D:$D,Sheet2!$D30,'NBA Schedule'!$B:$B,Sheet2!Y$23)+COUNTIFS('NBA Schedule'!$F:$F,Sheet2!$D30,'NBA Schedule'!$B:$B,Sheet2!Y$23)</f>
        <v>1</v>
      </c>
      <c r="Z30" s="19">
        <f ca="1">COUNTIFS('NBA Schedule'!$D:$D,Sheet2!$D30,'NBA Schedule'!$B:$B,Sheet2!Z$23)+COUNTIFS('NBA Schedule'!$F:$F,Sheet2!$D30,'NBA Schedule'!$B:$B,Sheet2!Z$23)</f>
        <v>1</v>
      </c>
      <c r="AA30" s="20">
        <f ca="1">COUNTIFS('NBA Schedule'!$D:$D,Sheet2!$D30,'NBA Schedule'!$B:$B,Sheet2!AA$23)+COUNTIFS('NBA Schedule'!$F:$F,Sheet2!$D30,'NBA Schedule'!$B:$B,Sheet2!AA$23)</f>
        <v>0</v>
      </c>
      <c r="AB30" s="68"/>
      <c r="AC30" s="76">
        <f ca="1">IFERROR(INDEX(PUNT_L10gamesAVG!O:O,MATCH($C30,PUNT_L10gamesAVG!$I:$I,0)),"")</f>
        <v>30.891666666666669</v>
      </c>
      <c r="AD30" s="77">
        <f t="shared" ca="1" si="9"/>
        <v>6</v>
      </c>
      <c r="AE30" s="77">
        <f ca="1">IFERROR(INDEX(PUNT_L10gamesAVG!W:W,MATCH($C30,PUNT_L10gamesAVG!$I:$I,0)),"")</f>
        <v>13.8</v>
      </c>
      <c r="AF30" s="78">
        <f ca="1">IFERROR(INDEX(PUNT_L10gamesAVG!V:V,MATCH($C30,PUNT_L10gamesAVG!$I:$I,0)),"")</f>
        <v>0.43478260869565216</v>
      </c>
      <c r="AG30" s="77">
        <f t="shared" ca="1" si="10"/>
        <v>0.8</v>
      </c>
      <c r="AH30" s="77">
        <f ca="1">IFERROR(INDEX(PUNT_L10gamesAVG!Y:Y,MATCH($C30,PUNT_L10gamesAVG!$I:$I,0)),"")</f>
        <v>1.6</v>
      </c>
      <c r="AI30" s="78">
        <f ca="1">IFERROR(INDEX(PUNT_L10gamesAVG!X:X,MATCH($C30,PUNT_L10gamesAVG!$I:$I,0)),"")</f>
        <v>0.5</v>
      </c>
      <c r="AJ30" s="77">
        <f ca="1">IFERROR(INDEX(PUNT_L10gamesAVG!Q:Q,MATCH($C30,PUNT_L10gamesAVG!$I:$I,0)),"")</f>
        <v>1.5</v>
      </c>
      <c r="AK30" s="77">
        <f ca="1">IFERROR(INDEX(PUNT_L10gamesAVG!P:P,MATCH($C30,PUNT_L10gamesAVG!$I:$I,0)),"")</f>
        <v>14.3</v>
      </c>
      <c r="AL30" s="77">
        <f ca="1">IFERROR(INDEX(PUNT_L10gamesAVG!R:R,MATCH($C30,PUNT_L10gamesAVG!$I:$I,0)),"")</f>
        <v>7.1</v>
      </c>
      <c r="AM30" s="77">
        <f ca="1">IFERROR(INDEX(PUNT_L10gamesAVG!S:S,MATCH($C30,PUNT_L10gamesAVG!$I:$I,0)),"")</f>
        <v>4.2</v>
      </c>
      <c r="AN30" s="77">
        <f ca="1">IFERROR(INDEX(PUNT_L10gamesAVG!T:T,MATCH($C30,PUNT_L10gamesAVG!$I:$I,0)),"")</f>
        <v>1.3</v>
      </c>
      <c r="AO30" s="77">
        <f ca="1">IFERROR(INDEX(PUNT_L10gamesAVG!U:U,MATCH($C30,PUNT_L10gamesAVG!$I:$I,0)),"")</f>
        <v>0.9</v>
      </c>
      <c r="AP30" s="79">
        <f ca="1">IFERROR(INDEX(PUNT_L10gamesAVG!Z:Z,MATCH($C30,PUNT_L10gamesAVG!$I:$I,0)),"")</f>
        <v>1.4</v>
      </c>
    </row>
    <row r="31" spans="1:42" x14ac:dyDescent="0.2">
      <c r="A31" s="5">
        <v>7</v>
      </c>
      <c r="B31" s="5">
        <f ca="1">IFERROR(INDEX(OFFSET(Team!$B$1,MATCH($C$24,Team!$A:$A,0)-1,0,COUNTIF(Team!$A:$A,Sheet2!$C$24),1),MATCH($A31,OFFSET(Team!$K$1,MATCH($C$24,Team!$A:$A,0)-1,0,COUNTIF(Team!$A:$A,Sheet2!$C$24),1),0)),"")</f>
        <v>5500</v>
      </c>
      <c r="C31" s="3" t="str">
        <f ca="1">IFERROR(INDEX(OFFSET(Team!$H$1,MATCH($C$24,Team!$A:$A,0)-1,0,COUNTIF(Team!$A:$A,Sheet2!$C$24),1),MATCH($A31,OFFSET(Team!$K$1,MATCH($C$24,Team!$A:$A,0)-1,0,COUNTIF(Team!$A:$A,Sheet2!$C$24),1),0)),"")</f>
        <v>Josh Richardson</v>
      </c>
      <c r="D31" s="6" t="str">
        <f ca="1">IFERROR(INDEX(Team!I:I,MATCH($C31,Team!$H:$H,0)),"")</f>
        <v>PHI</v>
      </c>
      <c r="E31" s="6" t="str">
        <f ca="1">IFERROR(INDEX(Team!F:F,MATCH($C31,Team!$H:$H,0)),"")</f>
        <v>G,F</v>
      </c>
      <c r="F31" s="15">
        <f ca="1">IFERROR(INDEX(PUNT_SeasonAVG!C:C,MATCH(Sheet2!$C31,PUNT_SeasonAVG!$I:$I,0)),"")</f>
        <v>68.2</v>
      </c>
      <c r="G31" s="5">
        <f ca="1">IFERROR(INDEX(PUNT_SeasonAVG!D:D,MATCH(Sheet2!$C31,PUNT_SeasonAVG!$I:$I,0)),"")</f>
        <v>65</v>
      </c>
      <c r="H31" s="5">
        <f ca="1">IFERROR(INDEX(PUNT_SeasonAVG!B:B,MATCH(Sheet2!$C31,PUNT_SeasonAVG!$I:$I,0)),"")</f>
        <v>63</v>
      </c>
      <c r="I31" s="5">
        <f ca="1">IFERROR(INDEX(PUNT_L10gamesAVG!B:B,MATCH(Sheet2!$C31,PUNT_L10gamesAVG!$I:$I,0)),"")</f>
        <v>77</v>
      </c>
      <c r="J31" s="5">
        <f ca="1">IFERROR(INDEX(PUNT_L5gamesAVG!B:B,MATCH(Sheet2!$C31,PUNT_L5gamesAVG!$I:$I,0)),"")</f>
        <v>97</v>
      </c>
      <c r="K31" s="55"/>
      <c r="L31" s="63" t="str">
        <f t="array" aca="1" ref="L31" ca="1">IFERROR(INDEX(Roster!$K$1:$K$1500,MATCH(1,(Sheet2!$B31=Roster!$C$1:$C$1500)*(Sheet2!L$24=Roster!$B$1:$B$1500),0)),"x")</f>
        <v>BN</v>
      </c>
      <c r="M31" s="59" t="str">
        <f t="array" aca="1" ref="M31" ca="1">IFERROR(INDEX(Roster!$K$1:$K$1500,MATCH(1,(Sheet2!$B31=Roster!$C$1:$C$1500)*(Sheet2!M$24=Roster!$B$1:$B$1500),0)),"x")</f>
        <v>BN</v>
      </c>
      <c r="N31" s="59" t="str">
        <f t="array" aca="1" ref="N31" ca="1">IFERROR(INDEX(Roster!$K$1:$K$1500,MATCH(1,(Sheet2!$B31=Roster!$C$1:$C$1500)*(Sheet2!N$24=Roster!$B$1:$B$1500),0)),"x")</f>
        <v>BN</v>
      </c>
      <c r="O31" s="59" t="str">
        <f t="array" aca="1" ref="O31" ca="1">IFERROR(INDEX(Roster!$K$1:$K$1500,MATCH(1,(Sheet2!$B31=Roster!$C$1:$C$1500)*(Sheet2!O$24=Roster!$B$1:$B$1500),0)),"x")</f>
        <v>BN</v>
      </c>
      <c r="P31" s="59" t="str">
        <f t="array" aca="1" ref="P31" ca="1">IFERROR(INDEX(Roster!$K$1:$K$1500,MATCH(1,(Sheet2!$B31=Roster!$C$1:$C$1500)*(Sheet2!P$24=Roster!$B$1:$B$1500),0)),"x")</f>
        <v>G</v>
      </c>
      <c r="Q31" s="59" t="str">
        <f t="array" aca="1" ref="Q31" ca="1">IFERROR(INDEX(Roster!$K$1:$K$1500,MATCH(1,(Sheet2!$B31=Roster!$C$1:$C$1500)*(Sheet2!Q$24=Roster!$B$1:$B$1500),0)),"x")</f>
        <v>G</v>
      </c>
      <c r="R31" s="59" t="str">
        <f t="array" aca="1" ref="R31" ca="1">IFERROR(INDEX(Roster!$K$1:$K$1500,MATCH(1,(Sheet2!$B31=Roster!$C$1:$C$1500)*(Sheet2!R$24=Roster!$B$1:$B$1500),0)),"x")</f>
        <v>BN</v>
      </c>
      <c r="S31" s="64">
        <f ca="1">SUMIFS($U31:$AA31,$U$23:$AA$23,"&gt;"&amp;$C$21,$L31:$R31,"&lt;&gt;BN",$L31:$R31,"&lt;&gt;IL",$L31:$R31,"&lt;&gt;x")</f>
        <v>2</v>
      </c>
      <c r="T31" s="56"/>
      <c r="U31" s="11">
        <f ca="1">COUNTIFS('NBA Schedule'!$D:$D,Sheet2!$D31,'NBA Schedule'!$B:$B,Sheet2!U$23)+COUNTIFS('NBA Schedule'!$F:$F,Sheet2!$D31,'NBA Schedule'!$B:$B,Sheet2!U$23)</f>
        <v>0</v>
      </c>
      <c r="V31" s="19">
        <f ca="1">COUNTIFS('NBA Schedule'!$D:$D,Sheet2!$D31,'NBA Schedule'!$B:$B,Sheet2!V$23)+COUNTIFS('NBA Schedule'!$F:$F,Sheet2!$D31,'NBA Schedule'!$B:$B,Sheet2!V$23)</f>
        <v>0</v>
      </c>
      <c r="W31" s="19">
        <f ca="1">COUNTIFS('NBA Schedule'!$D:$D,Sheet2!$D31,'NBA Schedule'!$B:$B,Sheet2!W$23)+COUNTIFS('NBA Schedule'!$F:$F,Sheet2!$D31,'NBA Schedule'!$B:$B,Sheet2!W$23)</f>
        <v>1</v>
      </c>
      <c r="X31" s="19">
        <f ca="1">COUNTIFS('NBA Schedule'!$D:$D,Sheet2!$D31,'NBA Schedule'!$B:$B,Sheet2!X$23)+COUNTIFS('NBA Schedule'!$F:$F,Sheet2!$D31,'NBA Schedule'!$B:$B,Sheet2!X$23)</f>
        <v>0</v>
      </c>
      <c r="Y31" s="19">
        <f ca="1">COUNTIFS('NBA Schedule'!$D:$D,Sheet2!$D31,'NBA Schedule'!$B:$B,Sheet2!Y$23)+COUNTIFS('NBA Schedule'!$F:$F,Sheet2!$D31,'NBA Schedule'!$B:$B,Sheet2!Y$23)</f>
        <v>1</v>
      </c>
      <c r="Z31" s="19">
        <f ca="1">COUNTIFS('NBA Schedule'!$D:$D,Sheet2!$D31,'NBA Schedule'!$B:$B,Sheet2!Z$23)+COUNTIFS('NBA Schedule'!$F:$F,Sheet2!$D31,'NBA Schedule'!$B:$B,Sheet2!Z$23)</f>
        <v>1</v>
      </c>
      <c r="AA31" s="20">
        <f ca="1">COUNTIFS('NBA Schedule'!$D:$D,Sheet2!$D31,'NBA Schedule'!$B:$B,Sheet2!AA$23)+COUNTIFS('NBA Schedule'!$F:$F,Sheet2!$D31,'NBA Schedule'!$B:$B,Sheet2!AA$23)</f>
        <v>0</v>
      </c>
      <c r="AB31" s="68"/>
      <c r="AC31" s="76">
        <f ca="1">IFERROR(INDEX(PUNT_L10gamesAVG!O:O,MATCH($C31,PUNT_L10gamesAVG!$I:$I,0)),"")</f>
        <v>33.155000000000001</v>
      </c>
      <c r="AD31" s="77">
        <f t="shared" ca="1" si="9"/>
        <v>5.5</v>
      </c>
      <c r="AE31" s="77">
        <f ca="1">IFERROR(INDEX(PUNT_L10gamesAVG!W:W,MATCH($C31,PUNT_L10gamesAVG!$I:$I,0)),"")</f>
        <v>12.6</v>
      </c>
      <c r="AF31" s="78">
        <f ca="1">IFERROR(INDEX(PUNT_L10gamesAVG!V:V,MATCH($C31,PUNT_L10gamesAVG!$I:$I,0)),"")</f>
        <v>0.43650793650793651</v>
      </c>
      <c r="AG31" s="77">
        <f t="shared" ca="1" si="10"/>
        <v>2.2999999999999998</v>
      </c>
      <c r="AH31" s="77">
        <f ca="1">IFERROR(INDEX(PUNT_L10gamesAVG!Y:Y,MATCH($C31,PUNT_L10gamesAVG!$I:$I,0)),"")</f>
        <v>2.9</v>
      </c>
      <c r="AI31" s="78">
        <f ca="1">IFERROR(INDEX(PUNT_L10gamesAVG!X:X,MATCH($C31,PUNT_L10gamesAVG!$I:$I,0)),"")</f>
        <v>0.7931034482758621</v>
      </c>
      <c r="AJ31" s="77">
        <f ca="1">IFERROR(INDEX(PUNT_L10gamesAVG!Q:Q,MATCH($C31,PUNT_L10gamesAVG!$I:$I,0)),"")</f>
        <v>1.8</v>
      </c>
      <c r="AK31" s="77">
        <f ca="1">IFERROR(INDEX(PUNT_L10gamesAVG!P:P,MATCH($C31,PUNT_L10gamesAVG!$I:$I,0)),"")</f>
        <v>15.1</v>
      </c>
      <c r="AL31" s="77">
        <f ca="1">IFERROR(INDEX(PUNT_L10gamesAVG!R:R,MATCH($C31,PUNT_L10gamesAVG!$I:$I,0)),"")</f>
        <v>3.6</v>
      </c>
      <c r="AM31" s="77">
        <f ca="1">IFERROR(INDEX(PUNT_L10gamesAVG!S:S,MATCH($C31,PUNT_L10gamesAVG!$I:$I,0)),"")</f>
        <v>3.9</v>
      </c>
      <c r="AN31" s="77">
        <f ca="1">IFERROR(INDEX(PUNT_L10gamesAVG!T:T,MATCH($C31,PUNT_L10gamesAVG!$I:$I,0)),"")</f>
        <v>1.4</v>
      </c>
      <c r="AO31" s="77">
        <f ca="1">IFERROR(INDEX(PUNT_L10gamesAVG!U:U,MATCH($C31,PUNT_L10gamesAVG!$I:$I,0)),"")</f>
        <v>0.3</v>
      </c>
      <c r="AP31" s="79">
        <f ca="1">IFERROR(INDEX(PUNT_L10gamesAVG!Z:Z,MATCH($C31,PUNT_L10gamesAVG!$I:$I,0)),"")</f>
        <v>2.7</v>
      </c>
    </row>
    <row r="32" spans="1:42" x14ac:dyDescent="0.2">
      <c r="A32" s="5">
        <v>8</v>
      </c>
      <c r="B32" s="5">
        <f ca="1">IFERROR(INDEX(OFFSET(Team!$B$1,MATCH($C$24,Team!$A:$A,0)-1,0,COUNTIF(Team!$A:$A,Sheet2!$C$24),1),MATCH($A32,OFFSET(Team!$K$1,MATCH($C$24,Team!$A:$A,0)-1,0,COUNTIF(Team!$A:$A,Sheet2!$C$24),1),0)),"")</f>
        <v>5349</v>
      </c>
      <c r="C32" s="3" t="str">
        <f ca="1">IFERROR(INDEX(OFFSET(Team!$H$1,MATCH($C$24,Team!$A:$A,0)-1,0,COUNTIF(Team!$A:$A,Sheet2!$C$24),1),MATCH($A32,OFFSET(Team!$K$1,MATCH($C$24,Team!$A:$A,0)-1,0,COUNTIF(Team!$A:$A,Sheet2!$C$24),1),0)),"")</f>
        <v>Spencer Dinwiddie</v>
      </c>
      <c r="D32" s="6" t="str">
        <f ca="1">IFERROR(INDEX(Team!I:I,MATCH($C32,Team!$H:$H,0)),"")</f>
        <v>BKN</v>
      </c>
      <c r="E32" s="6" t="str">
        <f ca="1">IFERROR(INDEX(Team!F:F,MATCH($C32,Team!$H:$H,0)),"")</f>
        <v>G</v>
      </c>
      <c r="F32" s="15">
        <f ca="1">IFERROR(INDEX(PUNT_SeasonAVG!C:C,MATCH(Sheet2!$C32,PUNT_SeasonAVG!$I:$I,0)),"")</f>
        <v>125.9</v>
      </c>
      <c r="G32" s="5">
        <f ca="1">IFERROR(INDEX(PUNT_SeasonAVG!D:D,MATCH(Sheet2!$C32,PUNT_SeasonAVG!$I:$I,0)),"")</f>
        <v>126</v>
      </c>
      <c r="H32" s="5">
        <f ca="1">IFERROR(INDEX(PUNT_SeasonAVG!B:B,MATCH(Sheet2!$C32,PUNT_SeasonAVG!$I:$I,0)),"")</f>
        <v>67</v>
      </c>
      <c r="I32" s="5">
        <f ca="1">IFERROR(INDEX(PUNT_L10gamesAVG!B:B,MATCH(Sheet2!$C32,PUNT_L10gamesAVG!$I:$I,0)),"")</f>
        <v>56</v>
      </c>
      <c r="J32" s="5">
        <f ca="1">IFERROR(INDEX(PUNT_L5gamesAVG!B:B,MATCH(Sheet2!$C32,PUNT_L5gamesAVG!$I:$I,0)),"")</f>
        <v>38</v>
      </c>
      <c r="K32" s="55"/>
      <c r="L32" s="63" t="str">
        <f t="array" aca="1" ref="L32" ca="1">IFERROR(INDEX(Roster!$K$1:$K$1500,MATCH(1,(Sheet2!$B32=Roster!$C$1:$C$1500)*(Sheet2!L$24=Roster!$B$1:$B$1500),0)),"x")</f>
        <v>G</v>
      </c>
      <c r="M32" s="59" t="str">
        <f t="array" aca="1" ref="M32" ca="1">IFERROR(INDEX(Roster!$K$1:$K$1500,MATCH(1,(Sheet2!$B32=Roster!$C$1:$C$1500)*(Sheet2!M$24=Roster!$B$1:$B$1500),0)),"x")</f>
        <v>BN</v>
      </c>
      <c r="N32" s="59" t="str">
        <f t="array" aca="1" ref="N32" ca="1">IFERROR(INDEX(Roster!$K$1:$K$1500,MATCH(1,(Sheet2!$B32=Roster!$C$1:$C$1500)*(Sheet2!N$24=Roster!$B$1:$B$1500),0)),"x")</f>
        <v>G</v>
      </c>
      <c r="O32" s="59" t="str">
        <f t="array" aca="1" ref="O32" ca="1">IFERROR(INDEX(Roster!$K$1:$K$1500,MATCH(1,(Sheet2!$B32=Roster!$C$1:$C$1500)*(Sheet2!O$24=Roster!$B$1:$B$1500),0)),"x")</f>
        <v>G</v>
      </c>
      <c r="P32" s="59" t="str">
        <f t="array" aca="1" ref="P32" ca="1">IFERROR(INDEX(Roster!$K$1:$K$1500,MATCH(1,(Sheet2!$B32=Roster!$C$1:$C$1500)*(Sheet2!P$24=Roster!$B$1:$B$1500),0)),"x")</f>
        <v>G</v>
      </c>
      <c r="Q32" s="59" t="str">
        <f t="array" aca="1" ref="Q32" ca="1">IFERROR(INDEX(Roster!$K$1:$K$1500,MATCH(1,(Sheet2!$B32=Roster!$C$1:$C$1500)*(Sheet2!Q$24=Roster!$B$1:$B$1500),0)),"x")</f>
        <v>BN</v>
      </c>
      <c r="R32" s="59" t="str">
        <f t="array" aca="1" ref="R32" ca="1">IFERROR(INDEX(Roster!$K$1:$K$1500,MATCH(1,(Sheet2!$B32=Roster!$C$1:$C$1500)*(Sheet2!R$24=Roster!$B$1:$B$1500),0)),"x")</f>
        <v>G</v>
      </c>
      <c r="S32" s="64">
        <f ca="1">SUMIFS($U32:$AA32,$U$23:$AA$23,"&gt;"&amp;$C$21,$L32:$R32,"&lt;&gt;BN",$L32:$R32,"&lt;&gt;IL",$L32:$R32,"&lt;&gt;x")</f>
        <v>1</v>
      </c>
      <c r="T32" s="56"/>
      <c r="U32" s="11">
        <f ca="1">COUNTIFS('NBA Schedule'!$D:$D,Sheet2!$D32,'NBA Schedule'!$B:$B,Sheet2!U$23)+COUNTIFS('NBA Schedule'!$F:$F,Sheet2!$D32,'NBA Schedule'!$B:$B,Sheet2!U$23)</f>
        <v>1</v>
      </c>
      <c r="V32" s="19">
        <f ca="1">COUNTIFS('NBA Schedule'!$D:$D,Sheet2!$D32,'NBA Schedule'!$B:$B,Sheet2!V$23)+COUNTIFS('NBA Schedule'!$F:$F,Sheet2!$D32,'NBA Schedule'!$B:$B,Sheet2!V$23)</f>
        <v>0</v>
      </c>
      <c r="W32" s="19">
        <f ca="1">COUNTIFS('NBA Schedule'!$D:$D,Sheet2!$D32,'NBA Schedule'!$B:$B,Sheet2!W$23)+COUNTIFS('NBA Schedule'!$F:$F,Sheet2!$D32,'NBA Schedule'!$B:$B,Sheet2!W$23)</f>
        <v>1</v>
      </c>
      <c r="X32" s="19">
        <f ca="1">COUNTIFS('NBA Schedule'!$D:$D,Sheet2!$D32,'NBA Schedule'!$B:$B,Sheet2!X$23)+COUNTIFS('NBA Schedule'!$F:$F,Sheet2!$D32,'NBA Schedule'!$B:$B,Sheet2!X$23)</f>
        <v>0</v>
      </c>
      <c r="Y32" s="19">
        <f ca="1">COUNTIFS('NBA Schedule'!$D:$D,Sheet2!$D32,'NBA Schedule'!$B:$B,Sheet2!Y$23)+COUNTIFS('NBA Schedule'!$F:$F,Sheet2!$D32,'NBA Schedule'!$B:$B,Sheet2!Y$23)</f>
        <v>1</v>
      </c>
      <c r="Z32" s="19">
        <f ca="1">COUNTIFS('NBA Schedule'!$D:$D,Sheet2!$D32,'NBA Schedule'!$B:$B,Sheet2!Z$23)+COUNTIFS('NBA Schedule'!$F:$F,Sheet2!$D32,'NBA Schedule'!$B:$B,Sheet2!Z$23)</f>
        <v>0</v>
      </c>
      <c r="AA32" s="20">
        <f ca="1">COUNTIFS('NBA Schedule'!$D:$D,Sheet2!$D32,'NBA Schedule'!$B:$B,Sheet2!AA$23)+COUNTIFS('NBA Schedule'!$F:$F,Sheet2!$D32,'NBA Schedule'!$B:$B,Sheet2!AA$23)</f>
        <v>0</v>
      </c>
      <c r="AB32" s="68"/>
      <c r="AC32" s="76">
        <f ca="1">IFERROR(INDEX(PUNT_L10gamesAVG!O:O,MATCH($C32,PUNT_L10gamesAVG!$I:$I,0)),"")</f>
        <v>28.538333333333334</v>
      </c>
      <c r="AD32" s="77">
        <f t="shared" ca="1" si="9"/>
        <v>6.1000000000000005</v>
      </c>
      <c r="AE32" s="77">
        <f ca="1">IFERROR(INDEX(PUNT_L10gamesAVG!W:W,MATCH($C32,PUNT_L10gamesAVG!$I:$I,0)),"")</f>
        <v>14.3</v>
      </c>
      <c r="AF32" s="78">
        <f ca="1">IFERROR(INDEX(PUNT_L10gamesAVG!V:V,MATCH($C32,PUNT_L10gamesAVG!$I:$I,0)),"")</f>
        <v>0.42657342657342656</v>
      </c>
      <c r="AG32" s="77">
        <f t="shared" ca="1" si="10"/>
        <v>4.9999999999999991</v>
      </c>
      <c r="AH32" s="77">
        <f ca="1">IFERROR(INDEX(PUNT_L10gamesAVG!Y:Y,MATCH($C32,PUNT_L10gamesAVG!$I:$I,0)),"")</f>
        <v>5.8</v>
      </c>
      <c r="AI32" s="78">
        <f ca="1">IFERROR(INDEX(PUNT_L10gamesAVG!X:X,MATCH($C32,PUNT_L10gamesAVG!$I:$I,0)),"")</f>
        <v>0.86206896551724133</v>
      </c>
      <c r="AJ32" s="77">
        <f ca="1">IFERROR(INDEX(PUNT_L10gamesAVG!Q:Q,MATCH($C32,PUNT_L10gamesAVG!$I:$I,0)),"")</f>
        <v>1.8</v>
      </c>
      <c r="AK32" s="77">
        <f ca="1">IFERROR(INDEX(PUNT_L10gamesAVG!P:P,MATCH($C32,PUNT_L10gamesAVG!$I:$I,0)),"")</f>
        <v>19</v>
      </c>
      <c r="AL32" s="77">
        <f ca="1">IFERROR(INDEX(PUNT_L10gamesAVG!R:R,MATCH($C32,PUNT_L10gamesAVG!$I:$I,0)),"")</f>
        <v>2.5</v>
      </c>
      <c r="AM32" s="77">
        <f ca="1">IFERROR(INDEX(PUNT_L10gamesAVG!S:S,MATCH($C32,PUNT_L10gamesAVG!$I:$I,0)),"")</f>
        <v>4.9000000000000004</v>
      </c>
      <c r="AN32" s="77">
        <f ca="1">IFERROR(INDEX(PUNT_L10gamesAVG!T:T,MATCH($C32,PUNT_L10gamesAVG!$I:$I,0)),"")</f>
        <v>0.9</v>
      </c>
      <c r="AO32" s="77">
        <f ca="1">IFERROR(INDEX(PUNT_L10gamesAVG!U:U,MATCH($C32,PUNT_L10gamesAVG!$I:$I,0)),"")</f>
        <v>0.4</v>
      </c>
      <c r="AP32" s="79">
        <f ca="1">IFERROR(INDEX(PUNT_L10gamesAVG!Z:Z,MATCH($C32,PUNT_L10gamesAVG!$I:$I,0)),"")</f>
        <v>2.2999999999999998</v>
      </c>
    </row>
    <row r="33" spans="1:42" x14ac:dyDescent="0.2">
      <c r="A33" s="5">
        <v>9</v>
      </c>
      <c r="B33" s="5">
        <f ca="1">IFERROR(INDEX(OFFSET(Team!$B$1,MATCH($C$24,Team!$A:$A,0)-1,0,COUNTIF(Team!$A:$A,Sheet2!$C$24),1),MATCH($A33,OFFSET(Team!$K$1,MATCH($C$24,Team!$A:$A,0)-1,0,COUNTIF(Team!$A:$A,Sheet2!$C$24),1),0)),"")</f>
        <v>5068</v>
      </c>
      <c r="C33" s="3" t="str">
        <f ca="1">IFERROR(INDEX(OFFSET(Team!$H$1,MATCH($C$24,Team!$A:$A,0)-1,0,COUNTIF(Team!$A:$A,Sheet2!$C$24),1),MATCH($A33,OFFSET(Team!$K$1,MATCH($C$24,Team!$A:$A,0)-1,0,COUNTIF(Team!$A:$A,Sheet2!$C$24),1),0)),"")</f>
        <v>Jae Crowder</v>
      </c>
      <c r="D33" s="6" t="str">
        <f ca="1">IFERROR(INDEX(Team!I:I,MATCH($C33,Team!$H:$H,0)),"")</f>
        <v>MEM</v>
      </c>
      <c r="E33" s="6" t="str">
        <f ca="1">IFERROR(INDEX(Team!F:F,MATCH($C33,Team!$H:$H,0)),"")</f>
        <v>F</v>
      </c>
      <c r="F33" s="15">
        <f ca="1">IFERROR(INDEX(PUNT_SeasonAVG!C:C,MATCH(Sheet2!$C33,PUNT_SeasonAVG!$I:$I,0)),"")</f>
        <v>143.80000000000001</v>
      </c>
      <c r="G33" s="5">
        <f ca="1">IFERROR(INDEX(PUNT_SeasonAVG!D:D,MATCH(Sheet2!$C33,PUNT_SeasonAVG!$I:$I,0)),"")</f>
        <v>168</v>
      </c>
      <c r="H33" s="5">
        <f ca="1">IFERROR(INDEX(PUNT_SeasonAVG!B:B,MATCH(Sheet2!$C33,PUNT_SeasonAVG!$I:$I,0)),"")</f>
        <v>98</v>
      </c>
      <c r="I33" s="5">
        <f ca="1">IFERROR(INDEX(PUNT_L10gamesAVG!B:B,MATCH(Sheet2!$C33,PUNT_L10gamesAVG!$I:$I,0)),"")</f>
        <v>96</v>
      </c>
      <c r="J33" s="5">
        <f ca="1">IFERROR(INDEX(PUNT_L5gamesAVG!B:B,MATCH(Sheet2!$C33,PUNT_L5gamesAVG!$I:$I,0)),"")</f>
        <v>136</v>
      </c>
      <c r="K33" s="55"/>
      <c r="L33" s="63" t="str">
        <f t="array" aca="1" ref="L33" ca="1">IFERROR(INDEX(Roster!$K$1:$K$1500,MATCH(1,(Sheet2!$B33=Roster!$C$1:$C$1500)*(Sheet2!L$24=Roster!$B$1:$B$1500),0)),"x")</f>
        <v>F</v>
      </c>
      <c r="M33" s="59" t="str">
        <f t="array" aca="1" ref="M33" ca="1">IFERROR(INDEX(Roster!$K$1:$K$1500,MATCH(1,(Sheet2!$B33=Roster!$C$1:$C$1500)*(Sheet2!M$24=Roster!$B$1:$B$1500),0)),"x")</f>
        <v>F</v>
      </c>
      <c r="N33" s="59" t="str">
        <f t="array" aca="1" ref="N33" ca="1">IFERROR(INDEX(Roster!$K$1:$K$1500,MATCH(1,(Sheet2!$B33=Roster!$C$1:$C$1500)*(Sheet2!N$24=Roster!$B$1:$B$1500),0)),"x")</f>
        <v>x</v>
      </c>
      <c r="O33" s="59" t="str">
        <f t="array" aca="1" ref="O33" ca="1">IFERROR(INDEX(Roster!$K$1:$K$1500,MATCH(1,(Sheet2!$B33=Roster!$C$1:$C$1500)*(Sheet2!O$24=Roster!$B$1:$B$1500),0)),"x")</f>
        <v>x</v>
      </c>
      <c r="P33" s="59" t="str">
        <f t="array" aca="1" ref="P33" ca="1">IFERROR(INDEX(Roster!$K$1:$K$1500,MATCH(1,(Sheet2!$B33=Roster!$C$1:$C$1500)*(Sheet2!P$24=Roster!$B$1:$B$1500),0)),"x")</f>
        <v>x</v>
      </c>
      <c r="Q33" s="59" t="str">
        <f t="array" aca="1" ref="Q33" ca="1">IFERROR(INDEX(Roster!$K$1:$K$1500,MATCH(1,(Sheet2!$B33=Roster!$C$1:$C$1500)*(Sheet2!Q$24=Roster!$B$1:$B$1500),0)),"x")</f>
        <v>x</v>
      </c>
      <c r="R33" s="59" t="str">
        <f t="array" aca="1" ref="R33" ca="1">IFERROR(INDEX(Roster!$K$1:$K$1500,MATCH(1,(Sheet2!$B33=Roster!$C$1:$C$1500)*(Sheet2!R$24=Roster!$B$1:$B$1500),0)),"x")</f>
        <v>x</v>
      </c>
      <c r="S33" s="64">
        <f ca="1">SUMIFS($U33:$AA33,$U$23:$AA$23,"&gt;"&amp;$C$21,$L33:$R33,"&lt;&gt;BN",$L33:$R33,"&lt;&gt;IL",$L33:$R33,"&lt;&gt;x")</f>
        <v>0</v>
      </c>
      <c r="T33" s="56"/>
      <c r="U33" s="11">
        <f ca="1">COUNTIFS('NBA Schedule'!$D:$D,Sheet2!$D33,'NBA Schedule'!$B:$B,Sheet2!U$23)+COUNTIFS('NBA Schedule'!$F:$F,Sheet2!$D33,'NBA Schedule'!$B:$B,Sheet2!U$23)</f>
        <v>0</v>
      </c>
      <c r="V33" s="19">
        <f ca="1">COUNTIFS('NBA Schedule'!$D:$D,Sheet2!$D33,'NBA Schedule'!$B:$B,Sheet2!V$23)+COUNTIFS('NBA Schedule'!$F:$F,Sheet2!$D33,'NBA Schedule'!$B:$B,Sheet2!V$23)</f>
        <v>1</v>
      </c>
      <c r="W33" s="19">
        <f ca="1">COUNTIFS('NBA Schedule'!$D:$D,Sheet2!$D33,'NBA Schedule'!$B:$B,Sheet2!W$23)+COUNTIFS('NBA Schedule'!$F:$F,Sheet2!$D33,'NBA Schedule'!$B:$B,Sheet2!W$23)</f>
        <v>0</v>
      </c>
      <c r="X33" s="19">
        <f ca="1">COUNTIFS('NBA Schedule'!$D:$D,Sheet2!$D33,'NBA Schedule'!$B:$B,Sheet2!X$23)+COUNTIFS('NBA Schedule'!$F:$F,Sheet2!$D33,'NBA Schedule'!$B:$B,Sheet2!X$23)</f>
        <v>0</v>
      </c>
      <c r="Y33" s="19">
        <f ca="1">COUNTIFS('NBA Schedule'!$D:$D,Sheet2!$D33,'NBA Schedule'!$B:$B,Sheet2!Y$23)+COUNTIFS('NBA Schedule'!$F:$F,Sheet2!$D33,'NBA Schedule'!$B:$B,Sheet2!Y$23)</f>
        <v>0</v>
      </c>
      <c r="Z33" s="19">
        <f ca="1">COUNTIFS('NBA Schedule'!$D:$D,Sheet2!$D33,'NBA Schedule'!$B:$B,Sheet2!Z$23)+COUNTIFS('NBA Schedule'!$F:$F,Sheet2!$D33,'NBA Schedule'!$B:$B,Sheet2!Z$23)</f>
        <v>1</v>
      </c>
      <c r="AA33" s="20">
        <f ca="1">COUNTIFS('NBA Schedule'!$D:$D,Sheet2!$D33,'NBA Schedule'!$B:$B,Sheet2!AA$23)+COUNTIFS('NBA Schedule'!$F:$F,Sheet2!$D33,'NBA Schedule'!$B:$B,Sheet2!AA$23)</f>
        <v>0</v>
      </c>
      <c r="AB33" s="68"/>
      <c r="AC33" s="76">
        <f ca="1">IFERROR(INDEX(PUNT_L10gamesAVG!O:O,MATCH($C33,PUNT_L10gamesAVG!$I:$I,0)),"")</f>
        <v>29.809999999999995</v>
      </c>
      <c r="AD33" s="77">
        <f t="shared" ca="1" si="9"/>
        <v>3.3</v>
      </c>
      <c r="AE33" s="77">
        <f ca="1">IFERROR(INDEX(PUNT_L10gamesAVG!W:W,MATCH($C33,PUNT_L10gamesAVG!$I:$I,0)),"")</f>
        <v>7.7</v>
      </c>
      <c r="AF33" s="78">
        <f ca="1">IFERROR(INDEX(PUNT_L10gamesAVG!V:V,MATCH($C33,PUNT_L10gamesAVG!$I:$I,0)),"")</f>
        <v>0.42857142857142855</v>
      </c>
      <c r="AG33" s="77">
        <f t="shared" ca="1" si="10"/>
        <v>0.9</v>
      </c>
      <c r="AH33" s="77">
        <f ca="1">IFERROR(INDEX(PUNT_L10gamesAVG!Y:Y,MATCH($C33,PUNT_L10gamesAVG!$I:$I,0)),"")</f>
        <v>1.4</v>
      </c>
      <c r="AI33" s="78">
        <f ca="1">IFERROR(INDEX(PUNT_L10gamesAVG!X:X,MATCH($C33,PUNT_L10gamesAVG!$I:$I,0)),"")</f>
        <v>0.6428571428571429</v>
      </c>
      <c r="AJ33" s="77">
        <f ca="1">IFERROR(INDEX(PUNT_L10gamesAVG!Q:Q,MATCH($C33,PUNT_L10gamesAVG!$I:$I,0)),"")</f>
        <v>2.2000000000000002</v>
      </c>
      <c r="AK33" s="77">
        <f ca="1">IFERROR(INDEX(PUNT_L10gamesAVG!P:P,MATCH($C33,PUNT_L10gamesAVG!$I:$I,0)),"")</f>
        <v>9.6999999999999993</v>
      </c>
      <c r="AL33" s="77">
        <f ca="1">IFERROR(INDEX(PUNT_L10gamesAVG!R:R,MATCH($C33,PUNT_L10gamesAVG!$I:$I,0)),"")</f>
        <v>5.9</v>
      </c>
      <c r="AM33" s="77">
        <f ca="1">IFERROR(INDEX(PUNT_L10gamesAVG!S:S,MATCH($C33,PUNT_L10gamesAVG!$I:$I,0)),"")</f>
        <v>3.1</v>
      </c>
      <c r="AN33" s="77">
        <f ca="1">IFERROR(INDEX(PUNT_L10gamesAVG!T:T,MATCH($C33,PUNT_L10gamesAVG!$I:$I,0)),"")</f>
        <v>1.2</v>
      </c>
      <c r="AO33" s="77">
        <f ca="1">IFERROR(INDEX(PUNT_L10gamesAVG!U:U,MATCH($C33,PUNT_L10gamesAVG!$I:$I,0)),"")</f>
        <v>0.4</v>
      </c>
      <c r="AP33" s="79">
        <f ca="1">IFERROR(INDEX(PUNT_L10gamesAVG!Z:Z,MATCH($C33,PUNT_L10gamesAVG!$I:$I,0)),"")</f>
        <v>1.7</v>
      </c>
    </row>
    <row r="34" spans="1:42" x14ac:dyDescent="0.2">
      <c r="A34" s="5">
        <v>10</v>
      </c>
      <c r="B34" s="5">
        <f ca="1">IFERROR(INDEX(OFFSET(Team!$B$1,MATCH($C$24,Team!$A:$A,0)-1,0,COUNTIF(Team!$A:$A,Sheet2!$C$24),1),MATCH($A34,OFFSET(Team!$K$1,MATCH($C$24,Team!$A:$A,0)-1,0,COUNTIF(Team!$A:$A,Sheet2!$C$24),1),0)),"")</f>
        <v>4246</v>
      </c>
      <c r="C34" s="3" t="str">
        <f ca="1">IFERROR(INDEX(OFFSET(Team!$H$1,MATCH($C$24,Team!$A:$A,0)-1,0,COUNTIF(Team!$A:$A,Sheet2!$C$24),1),MATCH($A34,OFFSET(Team!$K$1,MATCH($C$24,Team!$A:$A,0)-1,0,COUNTIF(Team!$A:$A,Sheet2!$C$24),1),0)),"")</f>
        <v>Mike Conley</v>
      </c>
      <c r="D34" s="6" t="str">
        <f ca="1">IFERROR(INDEX(Team!I:I,MATCH($C34,Team!$H:$H,0)),"")</f>
        <v>UTA</v>
      </c>
      <c r="E34" s="6" t="str">
        <f ca="1">IFERROR(INDEX(Team!F:F,MATCH($C34,Team!$H:$H,0)),"")</f>
        <v>G</v>
      </c>
      <c r="F34" s="15">
        <f ca="1">IFERROR(INDEX(PUNT_SeasonAVG!C:C,MATCH(Sheet2!$C34,PUNT_SeasonAVG!$I:$I,0)),"")</f>
        <v>43.8</v>
      </c>
      <c r="G34" s="5">
        <f ca="1">IFERROR(INDEX(PUNT_SeasonAVG!D:D,MATCH(Sheet2!$C34,PUNT_SeasonAVG!$I:$I,0)),"")</f>
        <v>37</v>
      </c>
      <c r="H34" s="5">
        <f ca="1">IFERROR(INDEX(PUNT_SeasonAVG!B:B,MATCH(Sheet2!$C34,PUNT_SeasonAVG!$I:$I,0)),"")</f>
        <v>110</v>
      </c>
      <c r="I34" s="5">
        <f ca="1">IFERROR(INDEX(PUNT_L10gamesAVG!B:B,MATCH(Sheet2!$C34,PUNT_L10gamesAVG!$I:$I,0)),"")</f>
        <v>85</v>
      </c>
      <c r="J34" s="5">
        <f ca="1">IFERROR(INDEX(PUNT_L5gamesAVG!B:B,MATCH(Sheet2!$C34,PUNT_L5gamesAVG!$I:$I,0)),"")</f>
        <v>124</v>
      </c>
      <c r="K34" s="55"/>
      <c r="L34" s="63" t="str">
        <f t="array" aca="1" ref="L34" ca="1">IFERROR(INDEX(Roster!$K$1:$K$1500,MATCH(1,(Sheet2!$B34=Roster!$C$1:$C$1500)*(Sheet2!L$24=Roster!$B$1:$B$1500),0)),"x")</f>
        <v>Util</v>
      </c>
      <c r="M34" s="59" t="str">
        <f t="array" aca="1" ref="M34" ca="1">IFERROR(INDEX(Roster!$K$1:$K$1500,MATCH(1,(Sheet2!$B34=Roster!$C$1:$C$1500)*(Sheet2!M$24=Roster!$B$1:$B$1500),0)),"x")</f>
        <v>Util</v>
      </c>
      <c r="N34" s="59" t="str">
        <f t="array" aca="1" ref="N34" ca="1">IFERROR(INDEX(Roster!$K$1:$K$1500,MATCH(1,(Sheet2!$B34=Roster!$C$1:$C$1500)*(Sheet2!N$24=Roster!$B$1:$B$1500),0)),"x")</f>
        <v>Util</v>
      </c>
      <c r="O34" s="59" t="str">
        <f t="array" aca="1" ref="O34" ca="1">IFERROR(INDEX(Roster!$K$1:$K$1500,MATCH(1,(Sheet2!$B34=Roster!$C$1:$C$1500)*(Sheet2!O$24=Roster!$B$1:$B$1500),0)),"x")</f>
        <v>Util</v>
      </c>
      <c r="P34" s="59" t="str">
        <f t="array" aca="1" ref="P34" ca="1">IFERROR(INDEX(Roster!$K$1:$K$1500,MATCH(1,(Sheet2!$B34=Roster!$C$1:$C$1500)*(Sheet2!P$24=Roster!$B$1:$B$1500),0)),"x")</f>
        <v>Util</v>
      </c>
      <c r="Q34" s="59" t="str">
        <f t="array" aca="1" ref="Q34" ca="1">IFERROR(INDEX(Roster!$K$1:$K$1500,MATCH(1,(Sheet2!$B34=Roster!$C$1:$C$1500)*(Sheet2!Q$24=Roster!$B$1:$B$1500),0)),"x")</f>
        <v>Util</v>
      </c>
      <c r="R34" s="59" t="str">
        <f t="array" aca="1" ref="R34" ca="1">IFERROR(INDEX(Roster!$K$1:$K$1500,MATCH(1,(Sheet2!$B34=Roster!$C$1:$C$1500)*(Sheet2!R$24=Roster!$B$1:$B$1500),0)),"x")</f>
        <v>BN</v>
      </c>
      <c r="S34" s="64">
        <f ca="1">SUMIFS($U34:$AA34,$U$23:$AA$23,"&gt;"&amp;$C$21,$L34:$R34,"&lt;&gt;BN",$L34:$R34,"&lt;&gt;IL",$L34:$R34,"&lt;&gt;x")</f>
        <v>2</v>
      </c>
      <c r="T34" s="56"/>
      <c r="U34" s="11">
        <f ca="1">COUNTIFS('NBA Schedule'!$D:$D,Sheet2!$D34,'NBA Schedule'!$B:$B,Sheet2!U$23)+COUNTIFS('NBA Schedule'!$F:$F,Sheet2!$D34,'NBA Schedule'!$B:$B,Sheet2!U$23)</f>
        <v>1</v>
      </c>
      <c r="V34" s="19">
        <f ca="1">COUNTIFS('NBA Schedule'!$D:$D,Sheet2!$D34,'NBA Schedule'!$B:$B,Sheet2!V$23)+COUNTIFS('NBA Schedule'!$F:$F,Sheet2!$D34,'NBA Schedule'!$B:$B,Sheet2!V$23)</f>
        <v>0</v>
      </c>
      <c r="W34" s="19">
        <f ca="1">COUNTIFS('NBA Schedule'!$D:$D,Sheet2!$D34,'NBA Schedule'!$B:$B,Sheet2!W$23)+COUNTIFS('NBA Schedule'!$F:$F,Sheet2!$D34,'NBA Schedule'!$B:$B,Sheet2!W$23)</f>
        <v>1</v>
      </c>
      <c r="X34" s="19">
        <f ca="1">COUNTIFS('NBA Schedule'!$D:$D,Sheet2!$D34,'NBA Schedule'!$B:$B,Sheet2!X$23)+COUNTIFS('NBA Schedule'!$F:$F,Sheet2!$D34,'NBA Schedule'!$B:$B,Sheet2!X$23)</f>
        <v>0</v>
      </c>
      <c r="Y34" s="19">
        <f ca="1">COUNTIFS('NBA Schedule'!$D:$D,Sheet2!$D34,'NBA Schedule'!$B:$B,Sheet2!Y$23)+COUNTIFS('NBA Schedule'!$F:$F,Sheet2!$D34,'NBA Schedule'!$B:$B,Sheet2!Y$23)</f>
        <v>1</v>
      </c>
      <c r="Z34" s="19">
        <f ca="1">COUNTIFS('NBA Schedule'!$D:$D,Sheet2!$D34,'NBA Schedule'!$B:$B,Sheet2!Z$23)+COUNTIFS('NBA Schedule'!$F:$F,Sheet2!$D34,'NBA Schedule'!$B:$B,Sheet2!Z$23)</f>
        <v>1</v>
      </c>
      <c r="AA34" s="20">
        <f ca="1">COUNTIFS('NBA Schedule'!$D:$D,Sheet2!$D34,'NBA Schedule'!$B:$B,Sheet2!AA$23)+COUNTIFS('NBA Schedule'!$F:$F,Sheet2!$D34,'NBA Schedule'!$B:$B,Sheet2!AA$23)</f>
        <v>0</v>
      </c>
      <c r="AB34" s="68"/>
      <c r="AC34" s="76">
        <f ca="1">IFERROR(INDEX(PUNT_L10gamesAVG!O:O,MATCH($C34,PUNT_L10gamesAVG!$I:$I,0)),"")</f>
        <v>32.765000000000001</v>
      </c>
      <c r="AD34" s="77">
        <f t="shared" ca="1" si="9"/>
        <v>6</v>
      </c>
      <c r="AE34" s="77">
        <f ca="1">IFERROR(INDEX(PUNT_L10gamesAVG!W:W,MATCH($C34,PUNT_L10gamesAVG!$I:$I,0)),"")</f>
        <v>14.2</v>
      </c>
      <c r="AF34" s="78">
        <f ca="1">IFERROR(INDEX(PUNT_L10gamesAVG!V:V,MATCH($C34,PUNT_L10gamesAVG!$I:$I,0)),"")</f>
        <v>0.42253521126760563</v>
      </c>
      <c r="AG34" s="77">
        <f t="shared" ca="1" si="10"/>
        <v>3.3000000000000003</v>
      </c>
      <c r="AH34" s="77">
        <f ca="1">IFERROR(INDEX(PUNT_L10gamesAVG!Y:Y,MATCH($C34,PUNT_L10gamesAVG!$I:$I,0)),"")</f>
        <v>4.4000000000000004</v>
      </c>
      <c r="AI34" s="78">
        <f ca="1">IFERROR(INDEX(PUNT_L10gamesAVG!X:X,MATCH($C34,PUNT_L10gamesAVG!$I:$I,0)),"")</f>
        <v>0.75</v>
      </c>
      <c r="AJ34" s="77">
        <f ca="1">IFERROR(INDEX(PUNT_L10gamesAVG!Q:Q,MATCH($C34,PUNT_L10gamesAVG!$I:$I,0)),"")</f>
        <v>2.4</v>
      </c>
      <c r="AK34" s="77">
        <f ca="1">IFERROR(INDEX(PUNT_L10gamesAVG!P:P,MATCH($C34,PUNT_L10gamesAVG!$I:$I,0)),"")</f>
        <v>17.7</v>
      </c>
      <c r="AL34" s="77">
        <f ca="1">IFERROR(INDEX(PUNT_L10gamesAVG!R:R,MATCH($C34,PUNT_L10gamesAVG!$I:$I,0)),"")</f>
        <v>3.6</v>
      </c>
      <c r="AM34" s="77">
        <f ca="1">IFERROR(INDEX(PUNT_L10gamesAVG!S:S,MATCH($C34,PUNT_L10gamesAVG!$I:$I,0)),"")</f>
        <v>4.4000000000000004</v>
      </c>
      <c r="AN34" s="77">
        <f ca="1">IFERROR(INDEX(PUNT_L10gamesAVG!T:T,MATCH($C34,PUNT_L10gamesAVG!$I:$I,0)),"")</f>
        <v>1</v>
      </c>
      <c r="AO34" s="77">
        <f ca="1">IFERROR(INDEX(PUNT_L10gamesAVG!U:U,MATCH($C34,PUNT_L10gamesAVG!$I:$I,0)),"")</f>
        <v>0.1</v>
      </c>
      <c r="AP34" s="79">
        <f ca="1">IFERROR(INDEX(PUNT_L10gamesAVG!Z:Z,MATCH($C34,PUNT_L10gamesAVG!$I:$I,0)),"")</f>
        <v>2.1</v>
      </c>
    </row>
    <row r="35" spans="1:42" x14ac:dyDescent="0.2">
      <c r="A35" s="5">
        <v>11</v>
      </c>
      <c r="B35" s="5">
        <f ca="1">IFERROR(INDEX(OFFSET(Team!$B$1,MATCH($C$24,Team!$A:$A,0)-1,0,COUNTIF(Team!$A:$A,Sheet2!$C$24),1),MATCH($A35,OFFSET(Team!$K$1,MATCH($C$24,Team!$A:$A,0)-1,0,COUNTIF(Team!$A:$A,Sheet2!$C$24),1),0)),"")</f>
        <v>5164</v>
      </c>
      <c r="C35" s="3" t="str">
        <f ca="1">IFERROR(INDEX(OFFSET(Team!$H$1,MATCH($C$24,Team!$A:$A,0)-1,0,COUNTIF(Team!$A:$A,Sheet2!$C$24),1),MATCH($A35,OFFSET(Team!$K$1,MATCH($C$24,Team!$A:$A,0)-1,0,COUNTIF(Team!$A:$A,Sheet2!$C$24),1),0)),"")</f>
        <v>Kelly Olynyk</v>
      </c>
      <c r="D35" s="6" t="str">
        <f ca="1">IFERROR(INDEX(Team!I:I,MATCH($C35,Team!$H:$H,0)),"")</f>
        <v>MIA</v>
      </c>
      <c r="E35" s="6" t="str">
        <f ca="1">IFERROR(INDEX(Team!F:F,MATCH($C35,Team!$H:$H,0)),"")</f>
        <v>F,C</v>
      </c>
      <c r="F35" s="15">
        <f ca="1">IFERROR(INDEX(PUNT_SeasonAVG!C:C,MATCH(Sheet2!$C35,PUNT_SeasonAVG!$I:$I,0)),"")</f>
        <v>127.9</v>
      </c>
      <c r="G35" s="5">
        <f ca="1">IFERROR(INDEX(PUNT_SeasonAVG!D:D,MATCH(Sheet2!$C35,PUNT_SeasonAVG!$I:$I,0)),"")</f>
        <v>125</v>
      </c>
      <c r="H35" s="5">
        <f ca="1">IFERROR(INDEX(PUNT_SeasonAVG!B:B,MATCH(Sheet2!$C35,PUNT_SeasonAVG!$I:$I,0)),"")</f>
        <v>120</v>
      </c>
      <c r="I35" s="5">
        <f ca="1">IFERROR(INDEX(PUNT_L10gamesAVG!B:B,MATCH(Sheet2!$C35,PUNT_L10gamesAVG!$I:$I,0)),"")</f>
        <v>126</v>
      </c>
      <c r="J35" s="5">
        <f ca="1">IFERROR(INDEX(PUNT_L5gamesAVG!B:B,MATCH(Sheet2!$C35,PUNT_L5gamesAVG!$I:$I,0)),"")</f>
        <v>132</v>
      </c>
      <c r="K35" s="55"/>
      <c r="L35" s="63" t="str">
        <f t="array" aca="1" ref="L35" ca="1">IFERROR(INDEX(Roster!$K$1:$K$1500,MATCH(1,(Sheet2!$B35=Roster!$C$1:$C$1500)*(Sheet2!L$24=Roster!$B$1:$B$1500),0)),"x")</f>
        <v>x</v>
      </c>
      <c r="M35" s="59" t="str">
        <f t="array" aca="1" ref="M35" ca="1">IFERROR(INDEX(Roster!$K$1:$K$1500,MATCH(1,(Sheet2!$B35=Roster!$C$1:$C$1500)*(Sheet2!M$24=Roster!$B$1:$B$1500),0)),"x")</f>
        <v>x</v>
      </c>
      <c r="N35" s="59" t="str">
        <f t="array" aca="1" ref="N35" ca="1">IFERROR(INDEX(Roster!$K$1:$K$1500,MATCH(1,(Sheet2!$B35=Roster!$C$1:$C$1500)*(Sheet2!N$24=Roster!$B$1:$B$1500),0)),"x")</f>
        <v>F</v>
      </c>
      <c r="O35" s="59" t="str">
        <f t="array" aca="1" ref="O35" ca="1">IFERROR(INDEX(Roster!$K$1:$K$1500,MATCH(1,(Sheet2!$B35=Roster!$C$1:$C$1500)*(Sheet2!O$24=Roster!$B$1:$B$1500),0)),"x")</f>
        <v>F</v>
      </c>
      <c r="P35" s="59" t="str">
        <f t="array" aca="1" ref="P35" ca="1">IFERROR(INDEX(Roster!$K$1:$K$1500,MATCH(1,(Sheet2!$B35=Roster!$C$1:$C$1500)*(Sheet2!P$24=Roster!$B$1:$B$1500),0)),"x")</f>
        <v>F</v>
      </c>
      <c r="Q35" s="59" t="str">
        <f t="array" aca="1" ref="Q35" ca="1">IFERROR(INDEX(Roster!$K$1:$K$1500,MATCH(1,(Sheet2!$B35=Roster!$C$1:$C$1500)*(Sheet2!Q$24=Roster!$B$1:$B$1500),0)),"x")</f>
        <v>F</v>
      </c>
      <c r="R35" s="59" t="str">
        <f t="array" aca="1" ref="R35" ca="1">IFERROR(INDEX(Roster!$K$1:$K$1500,MATCH(1,(Sheet2!$B35=Roster!$C$1:$C$1500)*(Sheet2!R$24=Roster!$B$1:$B$1500),0)),"x")</f>
        <v>F</v>
      </c>
      <c r="S35" s="64">
        <f ca="1">SUMIFS($U35:$AA35,$U$23:$AA$23,"&gt;"&amp;$C$21,$L35:$R35,"&lt;&gt;BN",$L35:$R35,"&lt;&gt;IL",$L35:$R35,"&lt;&gt;x")</f>
        <v>2</v>
      </c>
      <c r="T35" s="56"/>
      <c r="U35" s="11">
        <f ca="1">COUNTIFS('NBA Schedule'!$D:$D,Sheet2!$D35,'NBA Schedule'!$B:$B,Sheet2!U$23)+COUNTIFS('NBA Schedule'!$F:$F,Sheet2!$D35,'NBA Schedule'!$B:$B,Sheet2!U$23)</f>
        <v>0</v>
      </c>
      <c r="V35" s="19">
        <f ca="1">COUNTIFS('NBA Schedule'!$D:$D,Sheet2!$D35,'NBA Schedule'!$B:$B,Sheet2!V$23)+COUNTIFS('NBA Schedule'!$F:$F,Sheet2!$D35,'NBA Schedule'!$B:$B,Sheet2!V$23)</f>
        <v>0</v>
      </c>
      <c r="W35" s="19">
        <f ca="1">COUNTIFS('NBA Schedule'!$D:$D,Sheet2!$D35,'NBA Schedule'!$B:$B,Sheet2!W$23)+COUNTIFS('NBA Schedule'!$F:$F,Sheet2!$D35,'NBA Schedule'!$B:$B,Sheet2!W$23)</f>
        <v>1</v>
      </c>
      <c r="X35" s="19">
        <f ca="1">COUNTIFS('NBA Schedule'!$D:$D,Sheet2!$D35,'NBA Schedule'!$B:$B,Sheet2!X$23)+COUNTIFS('NBA Schedule'!$F:$F,Sheet2!$D35,'NBA Schedule'!$B:$B,Sheet2!X$23)</f>
        <v>0</v>
      </c>
      <c r="Y35" s="19">
        <f ca="1">COUNTIFS('NBA Schedule'!$D:$D,Sheet2!$D35,'NBA Schedule'!$B:$B,Sheet2!Y$23)+COUNTIFS('NBA Schedule'!$F:$F,Sheet2!$D35,'NBA Schedule'!$B:$B,Sheet2!Y$23)</f>
        <v>1</v>
      </c>
      <c r="Z35" s="19">
        <f ca="1">COUNTIFS('NBA Schedule'!$D:$D,Sheet2!$D35,'NBA Schedule'!$B:$B,Sheet2!Z$23)+COUNTIFS('NBA Schedule'!$F:$F,Sheet2!$D35,'NBA Schedule'!$B:$B,Sheet2!Z$23)</f>
        <v>1</v>
      </c>
      <c r="AA35" s="20">
        <f ca="1">COUNTIFS('NBA Schedule'!$D:$D,Sheet2!$D35,'NBA Schedule'!$B:$B,Sheet2!AA$23)+COUNTIFS('NBA Schedule'!$F:$F,Sheet2!$D35,'NBA Schedule'!$B:$B,Sheet2!AA$23)</f>
        <v>0</v>
      </c>
      <c r="AB35" s="68"/>
      <c r="AC35" s="76">
        <f ca="1">IFERROR(INDEX(PUNT_L10gamesAVG!O:O,MATCH($C35,PUNT_L10gamesAVG!$I:$I,0)),"")</f>
        <v>22.761666666666663</v>
      </c>
      <c r="AD35" s="77">
        <f t="shared" ca="1" si="9"/>
        <v>2.7</v>
      </c>
      <c r="AE35" s="77">
        <f ca="1">IFERROR(INDEX(PUNT_L10gamesAVG!W:W,MATCH($C35,PUNT_L10gamesAVG!$I:$I,0)),"")</f>
        <v>6.7</v>
      </c>
      <c r="AF35" s="78">
        <f ca="1">IFERROR(INDEX(PUNT_L10gamesAVG!V:V,MATCH($C35,PUNT_L10gamesAVG!$I:$I,0)),"")</f>
        <v>0.40298507462686567</v>
      </c>
      <c r="AG35" s="77">
        <f t="shared" ca="1" si="10"/>
        <v>0.89999999999999991</v>
      </c>
      <c r="AH35" s="77">
        <f ca="1">IFERROR(INDEX(PUNT_L10gamesAVG!Y:Y,MATCH($C35,PUNT_L10gamesAVG!$I:$I,0)),"")</f>
        <v>1.2</v>
      </c>
      <c r="AI35" s="78">
        <f ca="1">IFERROR(INDEX(PUNT_L10gamesAVG!X:X,MATCH($C35,PUNT_L10gamesAVG!$I:$I,0)),"")</f>
        <v>0.75</v>
      </c>
      <c r="AJ35" s="77">
        <f ca="1">IFERROR(INDEX(PUNT_L10gamesAVG!Q:Q,MATCH($C35,PUNT_L10gamesAVG!$I:$I,0)),"")</f>
        <v>1.6</v>
      </c>
      <c r="AK35" s="77">
        <f ca="1">IFERROR(INDEX(PUNT_L10gamesAVG!P:P,MATCH($C35,PUNT_L10gamesAVG!$I:$I,0)),"")</f>
        <v>7.9</v>
      </c>
      <c r="AL35" s="77">
        <f ca="1">IFERROR(INDEX(PUNT_L10gamesAVG!R:R,MATCH($C35,PUNT_L10gamesAVG!$I:$I,0)),"")</f>
        <v>4.9000000000000004</v>
      </c>
      <c r="AM35" s="77">
        <f ca="1">IFERROR(INDEX(PUNT_L10gamesAVG!S:S,MATCH($C35,PUNT_L10gamesAVG!$I:$I,0)),"")</f>
        <v>1.6</v>
      </c>
      <c r="AN35" s="77">
        <f ca="1">IFERROR(INDEX(PUNT_L10gamesAVG!T:T,MATCH($C35,PUNT_L10gamesAVG!$I:$I,0)),"")</f>
        <v>1.4</v>
      </c>
      <c r="AO35" s="77">
        <f ca="1">IFERROR(INDEX(PUNT_L10gamesAVG!U:U,MATCH($C35,PUNT_L10gamesAVG!$I:$I,0)),"")</f>
        <v>0.4</v>
      </c>
      <c r="AP35" s="79">
        <f ca="1">IFERROR(INDEX(PUNT_L10gamesAVG!Z:Z,MATCH($C35,PUNT_L10gamesAVG!$I:$I,0)),"")</f>
        <v>1.1000000000000001</v>
      </c>
    </row>
    <row r="36" spans="1:42" x14ac:dyDescent="0.2">
      <c r="A36" s="5">
        <v>12</v>
      </c>
      <c r="B36" s="5">
        <f ca="1">IFERROR(INDEX(OFFSET(Team!$B$1,MATCH($C$24,Team!$A:$A,0)-1,0,COUNTIF(Team!$A:$A,Sheet2!$C$24),1),MATCH($A36,OFFSET(Team!$K$1,MATCH($C$24,Team!$A:$A,0)-1,0,COUNTIF(Team!$A:$A,Sheet2!$C$24),1),0)),"")</f>
        <v>4139</v>
      </c>
      <c r="C36" s="3" t="str">
        <f ca="1">IFERROR(INDEX(OFFSET(Team!$H$1,MATCH($C$24,Team!$A:$A,0)-1,0,COUNTIF(Team!$A:$A,Sheet2!$C$24),1),MATCH($A36,OFFSET(Team!$K$1,MATCH($C$24,Team!$A:$A,0)-1,0,COUNTIF(Team!$A:$A,Sheet2!$C$24),1),0)),"")</f>
        <v>J.J. Redick</v>
      </c>
      <c r="D36" s="6" t="str">
        <f ca="1">IFERROR(INDEX(Team!I:I,MATCH($C36,Team!$H:$H,0)),"")</f>
        <v>NOR</v>
      </c>
      <c r="E36" s="6" t="str">
        <f ca="1">IFERROR(INDEX(Team!F:F,MATCH($C36,Team!$H:$H,0)),"")</f>
        <v>G</v>
      </c>
      <c r="F36" s="15">
        <f ca="1">IFERROR(INDEX(PUNT_SeasonAVG!C:C,MATCH(Sheet2!$C36,PUNT_SeasonAVG!$I:$I,0)),"")</f>
        <v>110.1</v>
      </c>
      <c r="G36" s="5">
        <f ca="1">IFERROR(INDEX(PUNT_SeasonAVG!D:D,MATCH(Sheet2!$C36,PUNT_SeasonAVG!$I:$I,0)),"")</f>
        <v>108</v>
      </c>
      <c r="H36" s="5">
        <f ca="1">IFERROR(INDEX(PUNT_SeasonAVG!B:B,MATCH(Sheet2!$C36,PUNT_SeasonAVG!$I:$I,0)),"")</f>
        <v>121</v>
      </c>
      <c r="I36" s="5">
        <f ca="1">IFERROR(INDEX(PUNT_L10gamesAVG!B:B,MATCH(Sheet2!$C36,PUNT_L10gamesAVG!$I:$I,0)),"")</f>
        <v>109</v>
      </c>
      <c r="J36" s="5">
        <f ca="1">IFERROR(INDEX(PUNT_L5gamesAVG!B:B,MATCH(Sheet2!$C36,PUNT_L5gamesAVG!$I:$I,0)),"")</f>
        <v>30</v>
      </c>
      <c r="K36" s="55"/>
      <c r="L36" s="63" t="str">
        <f t="array" aca="1" ref="L36" ca="1">IFERROR(INDEX(Roster!$K$1:$K$1500,MATCH(1,(Sheet2!$B36=Roster!$C$1:$C$1500)*(Sheet2!L$24=Roster!$B$1:$B$1500),0)),"x")</f>
        <v>BN</v>
      </c>
      <c r="M36" s="59" t="str">
        <f t="array" aca="1" ref="M36" ca="1">IFERROR(INDEX(Roster!$K$1:$K$1500,MATCH(1,(Sheet2!$B36=Roster!$C$1:$C$1500)*(Sheet2!M$24=Roster!$B$1:$B$1500),0)),"x")</f>
        <v>G</v>
      </c>
      <c r="N36" s="59" t="str">
        <f t="array" aca="1" ref="N36" ca="1">IFERROR(INDEX(Roster!$K$1:$K$1500,MATCH(1,(Sheet2!$B36=Roster!$C$1:$C$1500)*(Sheet2!N$24=Roster!$B$1:$B$1500),0)),"x")</f>
        <v>BN</v>
      </c>
      <c r="O36" s="59" t="str">
        <f t="array" aca="1" ref="O36" ca="1">IFERROR(INDEX(Roster!$K$1:$K$1500,MATCH(1,(Sheet2!$B36=Roster!$C$1:$C$1500)*(Sheet2!O$24=Roster!$B$1:$B$1500),0)),"x")</f>
        <v>G</v>
      </c>
      <c r="P36" s="59" t="str">
        <f t="array" aca="1" ref="P36" ca="1">IFERROR(INDEX(Roster!$K$1:$K$1500,MATCH(1,(Sheet2!$B36=Roster!$C$1:$C$1500)*(Sheet2!P$24=Roster!$B$1:$B$1500),0)),"x")</f>
        <v>BN</v>
      </c>
      <c r="Q36" s="59" t="str">
        <f t="array" aca="1" ref="Q36" ca="1">IFERROR(INDEX(Roster!$K$1:$K$1500,MATCH(1,(Sheet2!$B36=Roster!$C$1:$C$1500)*(Sheet2!Q$24=Roster!$B$1:$B$1500),0)),"x")</f>
        <v>G</v>
      </c>
      <c r="R36" s="59" t="str">
        <f t="array" aca="1" ref="R36" ca="1">IFERROR(INDEX(Roster!$K$1:$K$1500,MATCH(1,(Sheet2!$B36=Roster!$C$1:$C$1500)*(Sheet2!R$24=Roster!$B$1:$B$1500),0)),"x")</f>
        <v>G</v>
      </c>
      <c r="S36" s="64">
        <f ca="1">SUMIFS($U36:$AA36,$U$23:$AA$23,"&gt;"&amp;$C$21,$L36:$R36,"&lt;&gt;BN",$L36:$R36,"&lt;&gt;IL",$L36:$R36,"&lt;&gt;x")</f>
        <v>3</v>
      </c>
      <c r="T36" s="56"/>
      <c r="U36" s="11">
        <f ca="1">COUNTIFS('NBA Schedule'!$D:$D,Sheet2!$D36,'NBA Schedule'!$B:$B,Sheet2!U$23)+COUNTIFS('NBA Schedule'!$F:$F,Sheet2!$D36,'NBA Schedule'!$B:$B,Sheet2!U$23)</f>
        <v>0</v>
      </c>
      <c r="V36" s="19">
        <f ca="1">COUNTIFS('NBA Schedule'!$D:$D,Sheet2!$D36,'NBA Schedule'!$B:$B,Sheet2!V$23)+COUNTIFS('NBA Schedule'!$F:$F,Sheet2!$D36,'NBA Schedule'!$B:$B,Sheet2!V$23)</f>
        <v>1</v>
      </c>
      <c r="W36" s="19">
        <f ca="1">COUNTIFS('NBA Schedule'!$D:$D,Sheet2!$D36,'NBA Schedule'!$B:$B,Sheet2!W$23)+COUNTIFS('NBA Schedule'!$F:$F,Sheet2!$D36,'NBA Schedule'!$B:$B,Sheet2!W$23)</f>
        <v>0</v>
      </c>
      <c r="X36" s="19">
        <f ca="1">COUNTIFS('NBA Schedule'!$D:$D,Sheet2!$D36,'NBA Schedule'!$B:$B,Sheet2!X$23)+COUNTIFS('NBA Schedule'!$F:$F,Sheet2!$D36,'NBA Schedule'!$B:$B,Sheet2!X$23)</f>
        <v>1</v>
      </c>
      <c r="Y36" s="19">
        <f ca="1">COUNTIFS('NBA Schedule'!$D:$D,Sheet2!$D36,'NBA Schedule'!$B:$B,Sheet2!Y$23)+COUNTIFS('NBA Schedule'!$F:$F,Sheet2!$D36,'NBA Schedule'!$B:$B,Sheet2!Y$23)</f>
        <v>0</v>
      </c>
      <c r="Z36" s="19">
        <f ca="1">COUNTIFS('NBA Schedule'!$D:$D,Sheet2!$D36,'NBA Schedule'!$B:$B,Sheet2!Z$23)+COUNTIFS('NBA Schedule'!$F:$F,Sheet2!$D36,'NBA Schedule'!$B:$B,Sheet2!Z$23)</f>
        <v>1</v>
      </c>
      <c r="AA36" s="20">
        <f ca="1">COUNTIFS('NBA Schedule'!$D:$D,Sheet2!$D36,'NBA Schedule'!$B:$B,Sheet2!AA$23)+COUNTIFS('NBA Schedule'!$F:$F,Sheet2!$D36,'NBA Schedule'!$B:$B,Sheet2!AA$23)</f>
        <v>1</v>
      </c>
      <c r="AB36" s="68"/>
      <c r="AC36" s="76">
        <f ca="1">IFERROR(INDEX(PUNT_L10gamesAVG!O:O,MATCH($C36,PUNT_L10gamesAVG!$I:$I,0)),"")</f>
        <v>27.515000000000004</v>
      </c>
      <c r="AD36" s="77">
        <f t="shared" ca="1" si="9"/>
        <v>4.5</v>
      </c>
      <c r="AE36" s="77">
        <f ca="1">IFERROR(INDEX(PUNT_L10gamesAVG!W:W,MATCH($C36,PUNT_L10gamesAVG!$I:$I,0)),"")</f>
        <v>10.4</v>
      </c>
      <c r="AF36" s="78">
        <f ca="1">IFERROR(INDEX(PUNT_L10gamesAVG!V:V,MATCH($C36,PUNT_L10gamesAVG!$I:$I,0)),"")</f>
        <v>0.43269230769230771</v>
      </c>
      <c r="AG36" s="77">
        <f t="shared" ca="1" si="10"/>
        <v>2.7</v>
      </c>
      <c r="AH36" s="77">
        <f ca="1">IFERROR(INDEX(PUNT_L10gamesAVG!Y:Y,MATCH($C36,PUNT_L10gamesAVG!$I:$I,0)),"")</f>
        <v>3.2</v>
      </c>
      <c r="AI36" s="78">
        <f ca="1">IFERROR(INDEX(PUNT_L10gamesAVG!X:X,MATCH($C36,PUNT_L10gamesAVG!$I:$I,0)),"")</f>
        <v>0.84375</v>
      </c>
      <c r="AJ36" s="77">
        <f ca="1">IFERROR(INDEX(PUNT_L10gamesAVG!Q:Q,MATCH($C36,PUNT_L10gamesAVG!$I:$I,0)),"")</f>
        <v>3.4</v>
      </c>
      <c r="AK36" s="77">
        <f ca="1">IFERROR(INDEX(PUNT_L10gamesAVG!P:P,MATCH($C36,PUNT_L10gamesAVG!$I:$I,0)),"")</f>
        <v>15.1</v>
      </c>
      <c r="AL36" s="77">
        <f ca="1">IFERROR(INDEX(PUNT_L10gamesAVG!R:R,MATCH($C36,PUNT_L10gamesAVG!$I:$I,0)),"")</f>
        <v>2.6</v>
      </c>
      <c r="AM36" s="77">
        <f ca="1">IFERROR(INDEX(PUNT_L10gamesAVG!S:S,MATCH($C36,PUNT_L10gamesAVG!$I:$I,0)),"")</f>
        <v>1.8</v>
      </c>
      <c r="AN36" s="77">
        <f ca="1">IFERROR(INDEX(PUNT_L10gamesAVG!T:T,MATCH($C36,PUNT_L10gamesAVG!$I:$I,0)),"")</f>
        <v>0.4</v>
      </c>
      <c r="AO36" s="77">
        <f ca="1">IFERROR(INDEX(PUNT_L10gamesAVG!U:U,MATCH($C36,PUNT_L10gamesAVG!$I:$I,0)),"")</f>
        <v>0.5</v>
      </c>
      <c r="AP36" s="79">
        <f ca="1">IFERROR(INDEX(PUNT_L10gamesAVG!Z:Z,MATCH($C36,PUNT_L10gamesAVG!$I:$I,0)),"")</f>
        <v>1.1000000000000001</v>
      </c>
    </row>
    <row r="37" spans="1:42" x14ac:dyDescent="0.2">
      <c r="A37" s="5">
        <v>13</v>
      </c>
      <c r="B37" s="5">
        <f ca="1">IFERROR(INDEX(OFFSET(Team!$B$1,MATCH($C$24,Team!$A:$A,0)-1,0,COUNTIF(Team!$A:$A,Sheet2!$C$24),1),MATCH($A37,OFFSET(Team!$K$1,MATCH($C$24,Team!$A:$A,0)-1,0,COUNTIF(Team!$A:$A,Sheet2!$C$24),1),0)),"")</f>
        <v>5497</v>
      </c>
      <c r="C37" s="3" t="str">
        <f ca="1">IFERROR(INDEX(OFFSET(Team!$H$1,MATCH($C$24,Team!$A:$A,0)-1,0,COUNTIF(Team!$A:$A,Sheet2!$C$24),1),MATCH($A37,OFFSET(Team!$K$1,MATCH($C$24,Team!$A:$A,0)-1,0,COUNTIF(Team!$A:$A,Sheet2!$C$24),1),0)),"")</f>
        <v>Richaun Holmes</v>
      </c>
      <c r="D37" s="6" t="str">
        <f ca="1">IFERROR(INDEX(Team!I:I,MATCH($C37,Team!$H:$H,0)),"")</f>
        <v>SAC</v>
      </c>
      <c r="E37" s="6" t="str">
        <f ca="1">IFERROR(INDEX(Team!F:F,MATCH($C37,Team!$H:$H,0)),"")</f>
        <v>F,C</v>
      </c>
      <c r="F37" s="15">
        <f ca="1">IFERROR(INDEX(PUNT_SeasonAVG!C:C,MATCH(Sheet2!$C37,PUNT_SeasonAVG!$I:$I,0)),"")</f>
        <v>133.19999999999999</v>
      </c>
      <c r="G37" s="5">
        <f ca="1">IFERROR(INDEX(PUNT_SeasonAVG!D:D,MATCH(Sheet2!$C37,PUNT_SeasonAVG!$I:$I,0)),"")</f>
        <v>281</v>
      </c>
      <c r="H37" s="5">
        <f ca="1">IFERROR(INDEX(PUNT_SeasonAVG!B:B,MATCH(Sheet2!$C37,PUNT_SeasonAVG!$I:$I,0)),"")</f>
        <v>131</v>
      </c>
      <c r="I37" s="5">
        <f ca="1">IFERROR(INDEX(PUNT_L10gamesAVG!B:B,MATCH(Sheet2!$C37,PUNT_L10gamesAVG!$I:$I,0)),"")</f>
        <v>105</v>
      </c>
      <c r="J37" s="5">
        <f ca="1">IFERROR(INDEX(PUNT_L5gamesAVG!B:B,MATCH(Sheet2!$C37,PUNT_L5gamesAVG!$I:$I,0)),"")</f>
        <v>115</v>
      </c>
      <c r="K37" s="55"/>
      <c r="L37" s="63" t="str">
        <f t="array" aca="1" ref="L37" ca="1">IFERROR(INDEX(Roster!$K$1:$K$1500,MATCH(1,(Sheet2!$B37=Roster!$C$1:$C$1500)*(Sheet2!L$24=Roster!$B$1:$B$1500),0)),"x")</f>
        <v>BN</v>
      </c>
      <c r="M37" s="59" t="str">
        <f t="array" aca="1" ref="M37" ca="1">IFERROR(INDEX(Roster!$K$1:$K$1500,MATCH(1,(Sheet2!$B37=Roster!$C$1:$C$1500)*(Sheet2!M$24=Roster!$B$1:$B$1500),0)),"x")</f>
        <v>C</v>
      </c>
      <c r="N37" s="59" t="str">
        <f t="array" aca="1" ref="N37" ca="1">IFERROR(INDEX(Roster!$K$1:$K$1500,MATCH(1,(Sheet2!$B37=Roster!$C$1:$C$1500)*(Sheet2!N$24=Roster!$B$1:$B$1500),0)),"x")</f>
        <v>BN</v>
      </c>
      <c r="O37" s="59" t="str">
        <f t="array" aca="1" ref="O37" ca="1">IFERROR(INDEX(Roster!$K$1:$K$1500,MATCH(1,(Sheet2!$B37=Roster!$C$1:$C$1500)*(Sheet2!O$24=Roster!$B$1:$B$1500),0)),"x")</f>
        <v>BN</v>
      </c>
      <c r="P37" s="59" t="str">
        <f t="array" aca="1" ref="P37" ca="1">IFERROR(INDEX(Roster!$K$1:$K$1500,MATCH(1,(Sheet2!$B37=Roster!$C$1:$C$1500)*(Sheet2!P$24=Roster!$B$1:$B$1500),0)),"x")</f>
        <v>F</v>
      </c>
      <c r="Q37" s="59" t="str">
        <f t="array" aca="1" ref="Q37" ca="1">IFERROR(INDEX(Roster!$K$1:$K$1500,MATCH(1,(Sheet2!$B37=Roster!$C$1:$C$1500)*(Sheet2!Q$24=Roster!$B$1:$B$1500),0)),"x")</f>
        <v>BN</v>
      </c>
      <c r="R37" s="59" t="str">
        <f t="array" aca="1" ref="R37" ca="1">IFERROR(INDEX(Roster!$K$1:$K$1500,MATCH(1,(Sheet2!$B37=Roster!$C$1:$C$1500)*(Sheet2!R$24=Roster!$B$1:$B$1500),0)),"x")</f>
        <v>F</v>
      </c>
      <c r="S37" s="64">
        <f ca="1">SUMIFS($U37:$AA37,$U$23:$AA$23,"&gt;"&amp;$C$21,$L37:$R37,"&lt;&gt;BN",$L37:$R37,"&lt;&gt;IL",$L37:$R37,"&lt;&gt;x")</f>
        <v>2</v>
      </c>
      <c r="T37" s="56"/>
      <c r="U37" s="11">
        <f ca="1">COUNTIFS('NBA Schedule'!$D:$D,Sheet2!$D37,'NBA Schedule'!$B:$B,Sheet2!U$23)+COUNTIFS('NBA Schedule'!$F:$F,Sheet2!$D37,'NBA Schedule'!$B:$B,Sheet2!U$23)</f>
        <v>0</v>
      </c>
      <c r="V37" s="19">
        <f ca="1">COUNTIFS('NBA Schedule'!$D:$D,Sheet2!$D37,'NBA Schedule'!$B:$B,Sheet2!V$23)+COUNTIFS('NBA Schedule'!$F:$F,Sheet2!$D37,'NBA Schedule'!$B:$B,Sheet2!V$23)</f>
        <v>1</v>
      </c>
      <c r="W37" s="19">
        <f ca="1">COUNTIFS('NBA Schedule'!$D:$D,Sheet2!$D37,'NBA Schedule'!$B:$B,Sheet2!W$23)+COUNTIFS('NBA Schedule'!$F:$F,Sheet2!$D37,'NBA Schedule'!$B:$B,Sheet2!W$23)</f>
        <v>0</v>
      </c>
      <c r="X37" s="19">
        <f ca="1">COUNTIFS('NBA Schedule'!$D:$D,Sheet2!$D37,'NBA Schedule'!$B:$B,Sheet2!X$23)+COUNTIFS('NBA Schedule'!$F:$F,Sheet2!$D37,'NBA Schedule'!$B:$B,Sheet2!X$23)</f>
        <v>0</v>
      </c>
      <c r="Y37" s="19">
        <f ca="1">COUNTIFS('NBA Schedule'!$D:$D,Sheet2!$D37,'NBA Schedule'!$B:$B,Sheet2!Y$23)+COUNTIFS('NBA Schedule'!$F:$F,Sheet2!$D37,'NBA Schedule'!$B:$B,Sheet2!Y$23)</f>
        <v>1</v>
      </c>
      <c r="Z37" s="19">
        <f ca="1">COUNTIFS('NBA Schedule'!$D:$D,Sheet2!$D37,'NBA Schedule'!$B:$B,Sheet2!Z$23)+COUNTIFS('NBA Schedule'!$F:$F,Sheet2!$D37,'NBA Schedule'!$B:$B,Sheet2!Z$23)</f>
        <v>0</v>
      </c>
      <c r="AA37" s="20">
        <f ca="1">COUNTIFS('NBA Schedule'!$D:$D,Sheet2!$D37,'NBA Schedule'!$B:$B,Sheet2!AA$23)+COUNTIFS('NBA Schedule'!$F:$F,Sheet2!$D37,'NBA Schedule'!$B:$B,Sheet2!AA$23)</f>
        <v>1</v>
      </c>
      <c r="AB37" s="68"/>
      <c r="AC37" s="76">
        <f ca="1">IFERROR(INDEX(PUNT_L10gamesAVG!O:O,MATCH($C37,PUNT_L10gamesAVG!$I:$I,0)),"")</f>
        <v>29.720000000000006</v>
      </c>
      <c r="AD37" s="77">
        <f t="shared" ca="1" si="9"/>
        <v>5.5</v>
      </c>
      <c r="AE37" s="77">
        <f ca="1">IFERROR(INDEX(PUNT_L10gamesAVG!W:W,MATCH($C37,PUNT_L10gamesAVG!$I:$I,0)),"")</f>
        <v>8.4</v>
      </c>
      <c r="AF37" s="78">
        <f ca="1">IFERROR(INDEX(PUNT_L10gamesAVG!V:V,MATCH($C37,PUNT_L10gamesAVG!$I:$I,0)),"")</f>
        <v>0.65476190476190477</v>
      </c>
      <c r="AG37" s="77">
        <f t="shared" ca="1" si="10"/>
        <v>2</v>
      </c>
      <c r="AH37" s="77">
        <f ca="1">IFERROR(INDEX(PUNT_L10gamesAVG!Y:Y,MATCH($C37,PUNT_L10gamesAVG!$I:$I,0)),"")</f>
        <v>2.5</v>
      </c>
      <c r="AI37" s="78">
        <f ca="1">IFERROR(INDEX(PUNT_L10gamesAVG!X:X,MATCH($C37,PUNT_L10gamesAVG!$I:$I,0)),"")</f>
        <v>0.8</v>
      </c>
      <c r="AJ37" s="77">
        <f ca="1">IFERROR(INDEX(PUNT_L10gamesAVG!Q:Q,MATCH($C37,PUNT_L10gamesAVG!$I:$I,0)),"")</f>
        <v>0</v>
      </c>
      <c r="AK37" s="77">
        <f ca="1">IFERROR(INDEX(PUNT_L10gamesAVG!P:P,MATCH($C37,PUNT_L10gamesAVG!$I:$I,0)),"")</f>
        <v>13</v>
      </c>
      <c r="AL37" s="77">
        <f ca="1">IFERROR(INDEX(PUNT_L10gamesAVG!R:R,MATCH($C37,PUNT_L10gamesAVG!$I:$I,0)),"")</f>
        <v>9.5</v>
      </c>
      <c r="AM37" s="77">
        <f ca="1">IFERROR(INDEX(PUNT_L10gamesAVG!S:S,MATCH($C37,PUNT_L10gamesAVG!$I:$I,0)),"")</f>
        <v>0.8</v>
      </c>
      <c r="AN37" s="77">
        <f ca="1">IFERROR(INDEX(PUNT_L10gamesAVG!T:T,MATCH($C37,PUNT_L10gamesAVG!$I:$I,0)),"")</f>
        <v>0.7</v>
      </c>
      <c r="AO37" s="77">
        <f ca="1">IFERROR(INDEX(PUNT_L10gamesAVG!U:U,MATCH($C37,PUNT_L10gamesAVG!$I:$I,0)),"")</f>
        <v>1.5</v>
      </c>
      <c r="AP37" s="79">
        <f ca="1">IFERROR(INDEX(PUNT_L10gamesAVG!Z:Z,MATCH($C37,PUNT_L10gamesAVG!$I:$I,0)),"")</f>
        <v>1</v>
      </c>
    </row>
    <row r="38" spans="1:42" x14ac:dyDescent="0.2">
      <c r="A38" s="5">
        <v>14</v>
      </c>
      <c r="B38" s="5">
        <f ca="1">IFERROR(INDEX(OFFSET(Team!$B$1,MATCH($C$24,Team!$A:$A,0)-1,0,COUNTIF(Team!$A:$A,Sheet2!$C$24),1),MATCH($A38,OFFSET(Team!$K$1,MATCH($C$24,Team!$A:$A,0)-1,0,COUNTIF(Team!$A:$A,Sheet2!$C$24),1),0)),"")</f>
        <v>6047</v>
      </c>
      <c r="C38" s="3" t="str">
        <f ca="1">IFERROR(INDEX(OFFSET(Team!$H$1,MATCH($C$24,Team!$A:$A,0)-1,0,COUNTIF(Team!$A:$A,Sheet2!$C$24),1),MATCH($A38,OFFSET(Team!$K$1,MATCH($C$24,Team!$A:$A,0)-1,0,COUNTIF(Team!$A:$A,Sheet2!$C$24),1),0)),"")</f>
        <v>Mitchell Robinson</v>
      </c>
      <c r="D38" s="6" t="str">
        <f ca="1">IFERROR(INDEX(Team!I:I,MATCH($C38,Team!$H:$H,0)),"")</f>
        <v>NYK</v>
      </c>
      <c r="E38" s="6" t="str">
        <f ca="1">IFERROR(INDEX(Team!F:F,MATCH($C38,Team!$H:$H,0)),"")</f>
        <v>C</v>
      </c>
      <c r="F38" s="15">
        <f ca="1">IFERROR(INDEX(PUNT_SeasonAVG!C:C,MATCH(Sheet2!$C38,PUNT_SeasonAVG!$I:$I,0)),"")</f>
        <v>30.4</v>
      </c>
      <c r="G38" s="5">
        <f ca="1">IFERROR(INDEX(PUNT_SeasonAVG!D:D,MATCH(Sheet2!$C38,PUNT_SeasonAVG!$I:$I,0)),"")</f>
        <v>25</v>
      </c>
      <c r="H38" s="5">
        <f ca="1">IFERROR(INDEX(PUNT_SeasonAVG!B:B,MATCH(Sheet2!$C38,PUNT_SeasonAVG!$I:$I,0)),"")</f>
        <v>141</v>
      </c>
      <c r="I38" s="5">
        <f ca="1">IFERROR(INDEX(PUNT_L10gamesAVG!B:B,MATCH(Sheet2!$C38,PUNT_L10gamesAVG!$I:$I,0)),"")</f>
        <v>166</v>
      </c>
      <c r="J38" s="5">
        <f ca="1">IFERROR(INDEX(PUNT_L5gamesAVG!B:B,MATCH(Sheet2!$C38,PUNT_L5gamesAVG!$I:$I,0)),"")</f>
        <v>198</v>
      </c>
      <c r="K38" s="55"/>
      <c r="L38" s="63" t="str">
        <f t="array" aca="1" ref="L38" ca="1">IFERROR(INDEX(Roster!$K$1:$K$1500,MATCH(1,(Sheet2!$B38=Roster!$C$1:$C$1500)*(Sheet2!L$24=Roster!$B$1:$B$1500),0)),"x")</f>
        <v>C</v>
      </c>
      <c r="M38" s="59" t="str">
        <f t="array" aca="1" ref="M38" ca="1">IFERROR(INDEX(Roster!$K$1:$K$1500,MATCH(1,(Sheet2!$B38=Roster!$C$1:$C$1500)*(Sheet2!M$24=Roster!$B$1:$B$1500),0)),"x")</f>
        <v>C</v>
      </c>
      <c r="N38" s="59" t="str">
        <f t="array" aca="1" ref="N38" ca="1">IFERROR(INDEX(Roster!$K$1:$K$1500,MATCH(1,(Sheet2!$B38=Roster!$C$1:$C$1500)*(Sheet2!N$24=Roster!$B$1:$B$1500),0)),"x")</f>
        <v>C</v>
      </c>
      <c r="O38" s="59" t="str">
        <f t="array" aca="1" ref="O38" ca="1">IFERROR(INDEX(Roster!$K$1:$K$1500,MATCH(1,(Sheet2!$B38=Roster!$C$1:$C$1500)*(Sheet2!O$24=Roster!$B$1:$B$1500),0)),"x")</f>
        <v>C</v>
      </c>
      <c r="P38" s="59" t="str">
        <f t="array" aca="1" ref="P38" ca="1">IFERROR(INDEX(Roster!$K$1:$K$1500,MATCH(1,(Sheet2!$B38=Roster!$C$1:$C$1500)*(Sheet2!P$24=Roster!$B$1:$B$1500),0)),"x")</f>
        <v>C</v>
      </c>
      <c r="Q38" s="59" t="str">
        <f t="array" aca="1" ref="Q38" ca="1">IFERROR(INDEX(Roster!$K$1:$K$1500,MATCH(1,(Sheet2!$B38=Roster!$C$1:$C$1500)*(Sheet2!Q$24=Roster!$B$1:$B$1500),0)),"x")</f>
        <v>C</v>
      </c>
      <c r="R38" s="59" t="str">
        <f t="array" aca="1" ref="R38" ca="1">IFERROR(INDEX(Roster!$K$1:$K$1500,MATCH(1,(Sheet2!$B38=Roster!$C$1:$C$1500)*(Sheet2!R$24=Roster!$B$1:$B$1500),0)),"x")</f>
        <v>C</v>
      </c>
      <c r="S38" s="64">
        <f ca="1">SUMIFS($U38:$AA38,$U$23:$AA$23,"&gt;"&amp;$C$21,$L38:$R38,"&lt;&gt;BN",$L38:$R38,"&lt;&gt;IL",$L38:$R38,"&lt;&gt;x")</f>
        <v>2</v>
      </c>
      <c r="T38" s="56"/>
      <c r="U38" s="11">
        <f ca="1">COUNTIFS('NBA Schedule'!$D:$D,Sheet2!$D38,'NBA Schedule'!$B:$B,Sheet2!U$23)+COUNTIFS('NBA Schedule'!$F:$F,Sheet2!$D38,'NBA Schedule'!$B:$B,Sheet2!U$23)</f>
        <v>1</v>
      </c>
      <c r="V38" s="19">
        <f ca="1">COUNTIFS('NBA Schedule'!$D:$D,Sheet2!$D38,'NBA Schedule'!$B:$B,Sheet2!V$23)+COUNTIFS('NBA Schedule'!$F:$F,Sheet2!$D38,'NBA Schedule'!$B:$B,Sheet2!V$23)</f>
        <v>0</v>
      </c>
      <c r="W38" s="19">
        <f ca="1">COUNTIFS('NBA Schedule'!$D:$D,Sheet2!$D38,'NBA Schedule'!$B:$B,Sheet2!W$23)+COUNTIFS('NBA Schedule'!$F:$F,Sheet2!$D38,'NBA Schedule'!$B:$B,Sheet2!W$23)</f>
        <v>1</v>
      </c>
      <c r="X38" s="19">
        <f ca="1">COUNTIFS('NBA Schedule'!$D:$D,Sheet2!$D38,'NBA Schedule'!$B:$B,Sheet2!X$23)+COUNTIFS('NBA Schedule'!$F:$F,Sheet2!$D38,'NBA Schedule'!$B:$B,Sheet2!X$23)</f>
        <v>0</v>
      </c>
      <c r="Y38" s="19">
        <f ca="1">COUNTIFS('NBA Schedule'!$D:$D,Sheet2!$D38,'NBA Schedule'!$B:$B,Sheet2!Y$23)+COUNTIFS('NBA Schedule'!$F:$F,Sheet2!$D38,'NBA Schedule'!$B:$B,Sheet2!Y$23)</f>
        <v>0</v>
      </c>
      <c r="Z38" s="19">
        <f ca="1">COUNTIFS('NBA Schedule'!$D:$D,Sheet2!$D38,'NBA Schedule'!$B:$B,Sheet2!Z$23)+COUNTIFS('NBA Schedule'!$F:$F,Sheet2!$D38,'NBA Schedule'!$B:$B,Sheet2!Z$23)</f>
        <v>1</v>
      </c>
      <c r="AA38" s="20">
        <f ca="1">COUNTIFS('NBA Schedule'!$D:$D,Sheet2!$D38,'NBA Schedule'!$B:$B,Sheet2!AA$23)+COUNTIFS('NBA Schedule'!$F:$F,Sheet2!$D38,'NBA Schedule'!$B:$B,Sheet2!AA$23)</f>
        <v>1</v>
      </c>
      <c r="AB38" s="68"/>
      <c r="AC38" s="76">
        <f ca="1">IFERROR(INDEX(PUNT_L10gamesAVG!O:O,MATCH($C38,PUNT_L10gamesAVG!$I:$I,0)),"")</f>
        <v>18.54</v>
      </c>
      <c r="AD38" s="77">
        <f t="shared" ca="1" si="9"/>
        <v>4.3</v>
      </c>
      <c r="AE38" s="77">
        <f ca="1">IFERROR(INDEX(PUNT_L10gamesAVG!W:W,MATCH($C38,PUNT_L10gamesAVG!$I:$I,0)),"")</f>
        <v>6</v>
      </c>
      <c r="AF38" s="78">
        <f ca="1">IFERROR(INDEX(PUNT_L10gamesAVG!V:V,MATCH($C38,PUNT_L10gamesAVG!$I:$I,0)),"")</f>
        <v>0.71666666666666667</v>
      </c>
      <c r="AG38" s="77">
        <f t="shared" ca="1" si="10"/>
        <v>1.9</v>
      </c>
      <c r="AH38" s="77">
        <f ca="1">IFERROR(INDEX(PUNT_L10gamesAVG!Y:Y,MATCH($C38,PUNT_L10gamesAVG!$I:$I,0)),"")</f>
        <v>2.6</v>
      </c>
      <c r="AI38" s="78">
        <f ca="1">IFERROR(INDEX(PUNT_L10gamesAVG!X:X,MATCH($C38,PUNT_L10gamesAVG!$I:$I,0)),"")</f>
        <v>0.73076923076923073</v>
      </c>
      <c r="AJ38" s="77">
        <f ca="1">IFERROR(INDEX(PUNT_L10gamesAVG!Q:Q,MATCH($C38,PUNT_L10gamesAVG!$I:$I,0)),"")</f>
        <v>0</v>
      </c>
      <c r="AK38" s="77">
        <f ca="1">IFERROR(INDEX(PUNT_L10gamesAVG!P:P,MATCH($C38,PUNT_L10gamesAVG!$I:$I,0)),"")</f>
        <v>10.5</v>
      </c>
      <c r="AL38" s="77">
        <f ca="1">IFERROR(INDEX(PUNT_L10gamesAVG!R:R,MATCH($C38,PUNT_L10gamesAVG!$I:$I,0)),"")</f>
        <v>6.5</v>
      </c>
      <c r="AM38" s="77">
        <f ca="1">IFERROR(INDEX(PUNT_L10gamesAVG!S:S,MATCH($C38,PUNT_L10gamesAVG!$I:$I,0)),"")</f>
        <v>0.4</v>
      </c>
      <c r="AN38" s="77">
        <f ca="1">IFERROR(INDEX(PUNT_L10gamesAVG!T:T,MATCH($C38,PUNT_L10gamesAVG!$I:$I,0)),"")</f>
        <v>0.2</v>
      </c>
      <c r="AO38" s="77">
        <f ca="1">IFERROR(INDEX(PUNT_L10gamesAVG!U:U,MATCH($C38,PUNT_L10gamesAVG!$I:$I,0)),"")</f>
        <v>2.1</v>
      </c>
      <c r="AP38" s="79">
        <f ca="1">IFERROR(INDEX(PUNT_L10gamesAVG!Z:Z,MATCH($C38,PUNT_L10gamesAVG!$I:$I,0)),"")</f>
        <v>0.5</v>
      </c>
    </row>
    <row r="39" spans="1:42" x14ac:dyDescent="0.2">
      <c r="A39" s="5">
        <v>15</v>
      </c>
      <c r="B39" s="5">
        <f ca="1">IFERROR(INDEX(OFFSET(Team!$B$1,MATCH($C$24,Team!$A:$A,0)-1,0,COUNTIF(Team!$A:$A,Sheet2!$C$24),1),MATCH($A39,OFFSET(Team!$K$1,MATCH($C$24,Team!$A:$A,0)-1,0,COUNTIF(Team!$A:$A,Sheet2!$C$24),1),0)),"")</f>
        <v>5821</v>
      </c>
      <c r="C39" s="3" t="str">
        <f ca="1">IFERROR(INDEX(OFFSET(Team!$H$1,MATCH($C$24,Team!$A:$A,0)-1,0,COUNTIF(Team!$A:$A,Sheet2!$C$24),1),MATCH($A39,OFFSET(Team!$K$1,MATCH($C$24,Team!$A:$A,0)-1,0,COUNTIF(Team!$A:$A,Sheet2!$C$24),1),0)),"")</f>
        <v>Frank Ntilikina</v>
      </c>
      <c r="D39" s="6" t="str">
        <f ca="1">IFERROR(INDEX(Team!I:I,MATCH($C39,Team!$H:$H,0)),"")</f>
        <v>NYK</v>
      </c>
      <c r="E39" s="6" t="str">
        <f ca="1">IFERROR(INDEX(Team!F:F,MATCH($C39,Team!$H:$H,0)),"")</f>
        <v>G</v>
      </c>
      <c r="F39" s="15">
        <f ca="1">IFERROR(INDEX(PUNT_SeasonAVG!C:C,MATCH(Sheet2!$C39,PUNT_SeasonAVG!$I:$I,0)),"")</f>
        <v>0</v>
      </c>
      <c r="G39" s="5">
        <f ca="1">IFERROR(INDEX(PUNT_SeasonAVG!D:D,MATCH(Sheet2!$C39,PUNT_SeasonAVG!$I:$I,0)),"")</f>
        <v>357</v>
      </c>
      <c r="H39" s="5">
        <f ca="1">IFERROR(INDEX(PUNT_SeasonAVG!B:B,MATCH(Sheet2!$C39,PUNT_SeasonAVG!$I:$I,0)),"")</f>
        <v>144</v>
      </c>
      <c r="I39" s="5">
        <f ca="1">IFERROR(INDEX(PUNT_L10gamesAVG!B:B,MATCH(Sheet2!$C39,PUNT_L10gamesAVG!$I:$I,0)),"")</f>
        <v>88</v>
      </c>
      <c r="J39" s="5">
        <f ca="1">IFERROR(INDEX(PUNT_L5gamesAVG!B:B,MATCH(Sheet2!$C39,PUNT_L5gamesAVG!$I:$I,0)),"")</f>
        <v>165</v>
      </c>
      <c r="K39" s="55"/>
      <c r="L39" s="63" t="str">
        <f t="array" aca="1" ref="L39" ca="1">IFERROR(INDEX(Roster!$K$1:$K$1500,MATCH(1,(Sheet2!$B39=Roster!$C$1:$C$1500)*(Sheet2!L$24=Roster!$B$1:$B$1500),0)),"x")</f>
        <v>x</v>
      </c>
      <c r="M39" s="59" t="str">
        <f t="array" aca="1" ref="M39" ca="1">IFERROR(INDEX(Roster!$K$1:$K$1500,MATCH(1,(Sheet2!$B39=Roster!$C$1:$C$1500)*(Sheet2!M$24=Roster!$B$1:$B$1500),0)),"x")</f>
        <v>x</v>
      </c>
      <c r="N39" s="59" t="str">
        <f t="array" aca="1" ref="N39" ca="1">IFERROR(INDEX(Roster!$K$1:$K$1500,MATCH(1,(Sheet2!$B39=Roster!$C$1:$C$1500)*(Sheet2!N$24=Roster!$B$1:$B$1500),0)),"x")</f>
        <v>G</v>
      </c>
      <c r="O39" s="59" t="str">
        <f t="array" aca="1" ref="O39" ca="1">IFERROR(INDEX(Roster!$K$1:$K$1500,MATCH(1,(Sheet2!$B39=Roster!$C$1:$C$1500)*(Sheet2!O$24=Roster!$B$1:$B$1500),0)),"x")</f>
        <v>G</v>
      </c>
      <c r="P39" s="59" t="str">
        <f t="array" aca="1" ref="P39" ca="1">IFERROR(INDEX(Roster!$K$1:$K$1500,MATCH(1,(Sheet2!$B39=Roster!$C$1:$C$1500)*(Sheet2!P$24=Roster!$B$1:$B$1500),0)),"x")</f>
        <v>BN</v>
      </c>
      <c r="Q39" s="59" t="str">
        <f t="array" aca="1" ref="Q39" ca="1">IFERROR(INDEX(Roster!$K$1:$K$1500,MATCH(1,(Sheet2!$B39=Roster!$C$1:$C$1500)*(Sheet2!Q$24=Roster!$B$1:$B$1500),0)),"x")</f>
        <v>G</v>
      </c>
      <c r="R39" s="59" t="str">
        <f t="array" aca="1" ref="R39" ca="1">IFERROR(INDEX(Roster!$K$1:$K$1500,MATCH(1,(Sheet2!$B39=Roster!$C$1:$C$1500)*(Sheet2!R$24=Roster!$B$1:$B$1500),0)),"x")</f>
        <v>G</v>
      </c>
      <c r="S39" s="64">
        <f ca="1">SUMIFS($U39:$AA39,$U$23:$AA$23,"&gt;"&amp;$C$21,$L39:$R39,"&lt;&gt;BN",$L39:$R39,"&lt;&gt;IL",$L39:$R39,"&lt;&gt;x")</f>
        <v>2</v>
      </c>
      <c r="T39" s="56"/>
      <c r="U39" s="11">
        <f ca="1">COUNTIFS('NBA Schedule'!$D:$D,Sheet2!$D39,'NBA Schedule'!$B:$B,Sheet2!U$23)+COUNTIFS('NBA Schedule'!$F:$F,Sheet2!$D39,'NBA Schedule'!$B:$B,Sheet2!U$23)</f>
        <v>1</v>
      </c>
      <c r="V39" s="19">
        <f ca="1">COUNTIFS('NBA Schedule'!$D:$D,Sheet2!$D39,'NBA Schedule'!$B:$B,Sheet2!V$23)+COUNTIFS('NBA Schedule'!$F:$F,Sheet2!$D39,'NBA Schedule'!$B:$B,Sheet2!V$23)</f>
        <v>0</v>
      </c>
      <c r="W39" s="19">
        <f ca="1">COUNTIFS('NBA Schedule'!$D:$D,Sheet2!$D39,'NBA Schedule'!$B:$B,Sheet2!W$23)+COUNTIFS('NBA Schedule'!$F:$F,Sheet2!$D39,'NBA Schedule'!$B:$B,Sheet2!W$23)</f>
        <v>1</v>
      </c>
      <c r="X39" s="19">
        <f ca="1">COUNTIFS('NBA Schedule'!$D:$D,Sheet2!$D39,'NBA Schedule'!$B:$B,Sheet2!X$23)+COUNTIFS('NBA Schedule'!$F:$F,Sheet2!$D39,'NBA Schedule'!$B:$B,Sheet2!X$23)</f>
        <v>0</v>
      </c>
      <c r="Y39" s="19">
        <f ca="1">COUNTIFS('NBA Schedule'!$D:$D,Sheet2!$D39,'NBA Schedule'!$B:$B,Sheet2!Y$23)+COUNTIFS('NBA Schedule'!$F:$F,Sheet2!$D39,'NBA Schedule'!$B:$B,Sheet2!Y$23)</f>
        <v>0</v>
      </c>
      <c r="Z39" s="19">
        <f ca="1">COUNTIFS('NBA Schedule'!$D:$D,Sheet2!$D39,'NBA Schedule'!$B:$B,Sheet2!Z$23)+COUNTIFS('NBA Schedule'!$F:$F,Sheet2!$D39,'NBA Schedule'!$B:$B,Sheet2!Z$23)</f>
        <v>1</v>
      </c>
      <c r="AA39" s="20">
        <f ca="1">COUNTIFS('NBA Schedule'!$D:$D,Sheet2!$D39,'NBA Schedule'!$B:$B,Sheet2!AA$23)+COUNTIFS('NBA Schedule'!$F:$F,Sheet2!$D39,'NBA Schedule'!$B:$B,Sheet2!AA$23)</f>
        <v>1</v>
      </c>
      <c r="AB39" s="68"/>
      <c r="AC39" s="76">
        <f ca="1">IFERROR(INDEX(PUNT_L10gamesAVG!O:O,MATCH($C39,PUNT_L10gamesAVG!$I:$I,0)),"")</f>
        <v>30.831666666666667</v>
      </c>
      <c r="AD39" s="77">
        <f t="shared" ca="1" si="9"/>
        <v>2.9000000000000004</v>
      </c>
      <c r="AE39" s="77">
        <f ca="1">IFERROR(INDEX(PUNT_L10gamesAVG!W:W,MATCH($C39,PUNT_L10gamesAVG!$I:$I,0)),"")</f>
        <v>6.5</v>
      </c>
      <c r="AF39" s="78">
        <f ca="1">IFERROR(INDEX(PUNT_L10gamesAVG!V:V,MATCH($C39,PUNT_L10gamesAVG!$I:$I,0)),"")</f>
        <v>0.44615384615384618</v>
      </c>
      <c r="AG39" s="77">
        <f t="shared" ca="1" si="10"/>
        <v>1</v>
      </c>
      <c r="AH39" s="77">
        <f ca="1">IFERROR(INDEX(PUNT_L10gamesAVG!Y:Y,MATCH($C39,PUNT_L10gamesAVG!$I:$I,0)),"")</f>
        <v>1.4</v>
      </c>
      <c r="AI39" s="78">
        <f ca="1">IFERROR(INDEX(PUNT_L10gamesAVG!X:X,MATCH($C39,PUNT_L10gamesAVG!$I:$I,0)),"")</f>
        <v>0.7142857142857143</v>
      </c>
      <c r="AJ39" s="77">
        <f ca="1">IFERROR(INDEX(PUNT_L10gamesAVG!Q:Q,MATCH($C39,PUNT_L10gamesAVG!$I:$I,0)),"")</f>
        <v>1</v>
      </c>
      <c r="AK39" s="77">
        <f ca="1">IFERROR(INDEX(PUNT_L10gamesAVG!P:P,MATCH($C39,PUNT_L10gamesAVG!$I:$I,0)),"")</f>
        <v>7.8</v>
      </c>
      <c r="AL39" s="77">
        <f ca="1">IFERROR(INDEX(PUNT_L10gamesAVG!R:R,MATCH($C39,PUNT_L10gamesAVG!$I:$I,0)),"")</f>
        <v>2.7</v>
      </c>
      <c r="AM39" s="77">
        <f ca="1">IFERROR(INDEX(PUNT_L10gamesAVG!S:S,MATCH($C39,PUNT_L10gamesAVG!$I:$I,0)),"")</f>
        <v>3.7</v>
      </c>
      <c r="AN39" s="77">
        <f ca="1">IFERROR(INDEX(PUNT_L10gamesAVG!T:T,MATCH($C39,PUNT_L10gamesAVG!$I:$I,0)),"")</f>
        <v>1.9</v>
      </c>
      <c r="AO39" s="77">
        <f ca="1">IFERROR(INDEX(PUNT_L10gamesAVG!U:U,MATCH($C39,PUNT_L10gamesAVG!$I:$I,0)),"")</f>
        <v>1</v>
      </c>
      <c r="AP39" s="79">
        <f ca="1">IFERROR(INDEX(PUNT_L10gamesAVG!Z:Z,MATCH($C39,PUNT_L10gamesAVG!$I:$I,0)),"")</f>
        <v>1.2</v>
      </c>
    </row>
    <row r="40" spans="1:42" x14ac:dyDescent="0.2">
      <c r="A40" s="5">
        <v>16</v>
      </c>
      <c r="B40" s="5">
        <f ca="1">IFERROR(INDEX(OFFSET(Team!$B$1,MATCH($C$24,Team!$A:$A,0)-1,0,COUNTIF(Team!$A:$A,Sheet2!$C$24),1),MATCH($A40,OFFSET(Team!$K$1,MATCH($C$24,Team!$A:$A,0)-1,0,COUNTIF(Team!$A:$A,Sheet2!$C$24),1),0)),"")</f>
        <v>5480</v>
      </c>
      <c r="C40" s="3" t="str">
        <f ca="1">IFERROR(INDEX(OFFSET(Team!$H$1,MATCH($C$24,Team!$A:$A,0)-1,0,COUNTIF(Team!$A:$A,Sheet2!$C$24),1),MATCH($A40,OFFSET(Team!$K$1,MATCH($C$24,Team!$A:$A,0)-1,0,COUNTIF(Team!$A:$A,Sheet2!$C$24),1),0)),"")</f>
        <v>Delon Wright</v>
      </c>
      <c r="D40" s="6" t="str">
        <f ca="1">IFERROR(INDEX(Team!I:I,MATCH($C40,Team!$H:$H,0)),"")</f>
        <v>DAL</v>
      </c>
      <c r="E40" s="6" t="str">
        <f ca="1">IFERROR(INDEX(Team!F:F,MATCH($C40,Team!$H:$H,0)),"")</f>
        <v>G</v>
      </c>
      <c r="F40" s="15">
        <f ca="1">IFERROR(INDEX(PUNT_SeasonAVG!C:C,MATCH(Sheet2!$C40,PUNT_SeasonAVG!$I:$I,0)),"")</f>
        <v>104.6</v>
      </c>
      <c r="G40" s="5">
        <f ca="1">IFERROR(INDEX(PUNT_SeasonAVG!D:D,MATCH(Sheet2!$C40,PUNT_SeasonAVG!$I:$I,0)),"")</f>
        <v>92</v>
      </c>
      <c r="H40" s="5">
        <f ca="1">IFERROR(INDEX(PUNT_SeasonAVG!B:B,MATCH(Sheet2!$C40,PUNT_SeasonAVG!$I:$I,0)),"")</f>
        <v>153</v>
      </c>
      <c r="I40" s="5">
        <f ca="1">IFERROR(INDEX(PUNT_L10gamesAVG!B:B,MATCH(Sheet2!$C40,PUNT_L10gamesAVG!$I:$I,0)),"")</f>
        <v>194</v>
      </c>
      <c r="J40" s="5">
        <f ca="1">IFERROR(INDEX(PUNT_L5gamesAVG!B:B,MATCH(Sheet2!$C40,PUNT_L5gamesAVG!$I:$I,0)),"")</f>
        <v>176</v>
      </c>
      <c r="K40" s="55"/>
      <c r="L40" s="63" t="str">
        <f t="array" aca="1" ref="L40" ca="1">IFERROR(INDEX(Roster!$K$1:$K$1500,MATCH(1,(Sheet2!$B40=Roster!$C$1:$C$1500)*(Sheet2!L$24=Roster!$B$1:$B$1500),0)),"x")</f>
        <v>G</v>
      </c>
      <c r="M40" s="59" t="str">
        <f t="array" aca="1" ref="M40" ca="1">IFERROR(INDEX(Roster!$K$1:$K$1500,MATCH(1,(Sheet2!$B40=Roster!$C$1:$C$1500)*(Sheet2!M$24=Roster!$B$1:$B$1500),0)),"x")</f>
        <v>G</v>
      </c>
      <c r="N40" s="59" t="str">
        <f t="array" aca="1" ref="N40" ca="1">IFERROR(INDEX(Roster!$K$1:$K$1500,MATCH(1,(Sheet2!$B40=Roster!$C$1:$C$1500)*(Sheet2!N$24=Roster!$B$1:$B$1500),0)),"x")</f>
        <v>x</v>
      </c>
      <c r="O40" s="59" t="str">
        <f t="array" aca="1" ref="O40" ca="1">IFERROR(INDEX(Roster!$K$1:$K$1500,MATCH(1,(Sheet2!$B40=Roster!$C$1:$C$1500)*(Sheet2!O$24=Roster!$B$1:$B$1500),0)),"x")</f>
        <v>x</v>
      </c>
      <c r="P40" s="59" t="str">
        <f t="array" aca="1" ref="P40" ca="1">IFERROR(INDEX(Roster!$K$1:$K$1500,MATCH(1,(Sheet2!$B40=Roster!$C$1:$C$1500)*(Sheet2!P$24=Roster!$B$1:$B$1500),0)),"x")</f>
        <v>x</v>
      </c>
      <c r="Q40" s="59" t="str">
        <f t="array" aca="1" ref="Q40" ca="1">IFERROR(INDEX(Roster!$K$1:$K$1500,MATCH(1,(Sheet2!$B40=Roster!$C$1:$C$1500)*(Sheet2!Q$24=Roster!$B$1:$B$1500),0)),"x")</f>
        <v>x</v>
      </c>
      <c r="R40" s="59" t="str">
        <f t="array" aca="1" ref="R40" ca="1">IFERROR(INDEX(Roster!$K$1:$K$1500,MATCH(1,(Sheet2!$B40=Roster!$C$1:$C$1500)*(Sheet2!R$24=Roster!$B$1:$B$1500),0)),"x")</f>
        <v>x</v>
      </c>
      <c r="S40" s="64">
        <f ca="1">SUMIFS($U40:$AA40,$U$23:$AA$23,"&gt;"&amp;$C$21,$L40:$R40,"&lt;&gt;BN",$L40:$R40,"&lt;&gt;IL",$L40:$R40,"&lt;&gt;x")</f>
        <v>0</v>
      </c>
      <c r="T40" s="56"/>
      <c r="U40" s="11">
        <f ca="1">COUNTIFS('NBA Schedule'!$D:$D,Sheet2!$D40,'NBA Schedule'!$B:$B,Sheet2!U$23)+COUNTIFS('NBA Schedule'!$F:$F,Sheet2!$D40,'NBA Schedule'!$B:$B,Sheet2!U$23)</f>
        <v>1</v>
      </c>
      <c r="V40" s="19">
        <f ca="1">COUNTIFS('NBA Schedule'!$D:$D,Sheet2!$D40,'NBA Schedule'!$B:$B,Sheet2!V$23)+COUNTIFS('NBA Schedule'!$F:$F,Sheet2!$D40,'NBA Schedule'!$B:$B,Sheet2!V$23)</f>
        <v>0</v>
      </c>
      <c r="W40" s="19">
        <f ca="1">COUNTIFS('NBA Schedule'!$D:$D,Sheet2!$D40,'NBA Schedule'!$B:$B,Sheet2!W$23)+COUNTIFS('NBA Schedule'!$F:$F,Sheet2!$D40,'NBA Schedule'!$B:$B,Sheet2!W$23)</f>
        <v>1</v>
      </c>
      <c r="X40" s="19">
        <f ca="1">COUNTIFS('NBA Schedule'!$D:$D,Sheet2!$D40,'NBA Schedule'!$B:$B,Sheet2!X$23)+COUNTIFS('NBA Schedule'!$F:$F,Sheet2!$D40,'NBA Schedule'!$B:$B,Sheet2!X$23)</f>
        <v>0</v>
      </c>
      <c r="Y40" s="19">
        <f ca="1">COUNTIFS('NBA Schedule'!$D:$D,Sheet2!$D40,'NBA Schedule'!$B:$B,Sheet2!Y$23)+COUNTIFS('NBA Schedule'!$F:$F,Sheet2!$D40,'NBA Schedule'!$B:$B,Sheet2!Y$23)</f>
        <v>1</v>
      </c>
      <c r="Z40" s="19">
        <f ca="1">COUNTIFS('NBA Schedule'!$D:$D,Sheet2!$D40,'NBA Schedule'!$B:$B,Sheet2!Z$23)+COUNTIFS('NBA Schedule'!$F:$F,Sheet2!$D40,'NBA Schedule'!$B:$B,Sheet2!Z$23)</f>
        <v>0</v>
      </c>
      <c r="AA40" s="20">
        <f ca="1">COUNTIFS('NBA Schedule'!$D:$D,Sheet2!$D40,'NBA Schedule'!$B:$B,Sheet2!AA$23)+COUNTIFS('NBA Schedule'!$F:$F,Sheet2!$D40,'NBA Schedule'!$B:$B,Sheet2!AA$23)</f>
        <v>1</v>
      </c>
      <c r="AB40" s="68"/>
      <c r="AC40" s="76">
        <f ca="1">IFERROR(INDEX(PUNT_L10gamesAVG!O:O,MATCH($C40,PUNT_L10gamesAVG!$I:$I,0)),"")</f>
        <v>21.795000000000002</v>
      </c>
      <c r="AD40" s="77">
        <f t="shared" ca="1" si="9"/>
        <v>2.5</v>
      </c>
      <c r="AE40" s="77">
        <f ca="1">IFERROR(INDEX(PUNT_L10gamesAVG!W:W,MATCH($C40,PUNT_L10gamesAVG!$I:$I,0)),"")</f>
        <v>5.4</v>
      </c>
      <c r="AF40" s="78">
        <f ca="1">IFERROR(INDEX(PUNT_L10gamesAVG!V:V,MATCH($C40,PUNT_L10gamesAVG!$I:$I,0)),"")</f>
        <v>0.46296296296296297</v>
      </c>
      <c r="AG40" s="77">
        <f t="shared" ca="1" si="10"/>
        <v>1.2000000000000002</v>
      </c>
      <c r="AH40" s="77">
        <f ca="1">IFERROR(INDEX(PUNT_L10gamesAVG!Y:Y,MATCH($C40,PUNT_L10gamesAVG!$I:$I,0)),"")</f>
        <v>1.6</v>
      </c>
      <c r="AI40" s="78">
        <f ca="1">IFERROR(INDEX(PUNT_L10gamesAVG!X:X,MATCH($C40,PUNT_L10gamesAVG!$I:$I,0)),"")</f>
        <v>0.75</v>
      </c>
      <c r="AJ40" s="77">
        <f ca="1">IFERROR(INDEX(PUNT_L10gamesAVG!Q:Q,MATCH($C40,PUNT_L10gamesAVG!$I:$I,0)),"")</f>
        <v>0.4</v>
      </c>
      <c r="AK40" s="77">
        <f ca="1">IFERROR(INDEX(PUNT_L10gamesAVG!P:P,MATCH($C40,PUNT_L10gamesAVG!$I:$I,0)),"")</f>
        <v>6.6</v>
      </c>
      <c r="AL40" s="77">
        <f ca="1">IFERROR(INDEX(PUNT_L10gamesAVG!R:R,MATCH($C40,PUNT_L10gamesAVG!$I:$I,0)),"")</f>
        <v>3.1</v>
      </c>
      <c r="AM40" s="77">
        <f ca="1">IFERROR(INDEX(PUNT_L10gamesAVG!S:S,MATCH($C40,PUNT_L10gamesAVG!$I:$I,0)),"")</f>
        <v>2.7</v>
      </c>
      <c r="AN40" s="77">
        <f ca="1">IFERROR(INDEX(PUNT_L10gamesAVG!T:T,MATCH($C40,PUNT_L10gamesAVG!$I:$I,0)),"")</f>
        <v>1.1000000000000001</v>
      </c>
      <c r="AO40" s="77">
        <f ca="1">IFERROR(INDEX(PUNT_L10gamesAVG!U:U,MATCH($C40,PUNT_L10gamesAVG!$I:$I,0)),"")</f>
        <v>0.5</v>
      </c>
      <c r="AP40" s="79">
        <f ca="1">IFERROR(INDEX(PUNT_L10gamesAVG!Z:Z,MATCH($C40,PUNT_L10gamesAVG!$I:$I,0)),"")</f>
        <v>0.7</v>
      </c>
    </row>
    <row r="41" spans="1:42" x14ac:dyDescent="0.2">
      <c r="A41" s="5">
        <v>17</v>
      </c>
      <c r="B41" s="5" t="str">
        <f ca="1">IFERROR(INDEX(OFFSET(Team!$B$1,MATCH($C$24,Team!$A:$A,0)-1,0,COUNTIF(Team!$A:$A,Sheet2!$C$24),1),MATCH($A41,OFFSET(Team!$K$1,MATCH($C$24,Team!$A:$A,0)-1,0,COUNTIF(Team!$A:$A,Sheet2!$C$24),1),0)),"")</f>
        <v/>
      </c>
      <c r="C41" s="3" t="str">
        <f ca="1">IFERROR(INDEX(OFFSET(Team!$H$1,MATCH($C$24,Team!$A:$A,0)-1,0,COUNTIF(Team!$A:$A,Sheet2!$C$24),1),MATCH($A41,OFFSET(Team!$K$1,MATCH($C$24,Team!$A:$A,0)-1,0,COUNTIF(Team!$A:$A,Sheet2!$C$24),1),0)),"")</f>
        <v/>
      </c>
      <c r="D41" s="6" t="str">
        <f ca="1">IFERROR(INDEX(Team!I:I,MATCH($C41,Team!$H:$H,0)),"")</f>
        <v/>
      </c>
      <c r="E41" s="6" t="str">
        <f ca="1">IFERROR(INDEX(Team!F:F,MATCH($C41,Team!$H:$H,0)),"")</f>
        <v/>
      </c>
      <c r="F41" s="15" t="str">
        <f ca="1">IFERROR(INDEX(PUNT_SeasonAVG!C:C,MATCH(Sheet2!$C41,PUNT_SeasonAVG!$I:$I,0)),"")</f>
        <v/>
      </c>
      <c r="G41" s="5" t="str">
        <f ca="1">IFERROR(INDEX(PUNT_SeasonAVG!D:D,MATCH(Sheet2!$C41,PUNT_SeasonAVG!$I:$I,0)),"")</f>
        <v/>
      </c>
      <c r="H41" s="5" t="str">
        <f ca="1">IFERROR(INDEX(PUNT_SeasonAVG!B:B,MATCH(Sheet2!$C41,PUNT_SeasonAVG!$I:$I,0)),"")</f>
        <v/>
      </c>
      <c r="I41" s="5" t="str">
        <f ca="1">IFERROR(INDEX(PUNT_L10gamesAVG!B:B,MATCH(Sheet2!$C41,PUNT_L10gamesAVG!$I:$I,0)),"")</f>
        <v/>
      </c>
      <c r="J41" s="5" t="str">
        <f ca="1">IFERROR(INDEX(PUNT_L5gamesAVG!B:B,MATCH(Sheet2!$C41,PUNT_L5gamesAVG!$I:$I,0)),"")</f>
        <v/>
      </c>
      <c r="K41" s="55"/>
      <c r="L41" s="63" t="str">
        <f t="array" aca="1" ref="L41" ca="1">IFERROR(INDEX(Roster!$K$1:$K$1500,MATCH(1,(Sheet2!$B41=Roster!$C$1:$C$1500)*(Sheet2!L$24=Roster!$B$1:$B$1500),0)),"x")</f>
        <v>x</v>
      </c>
      <c r="M41" s="59" t="str">
        <f t="array" aca="1" ref="M41" ca="1">IFERROR(INDEX(Roster!$K$1:$K$1500,MATCH(1,(Sheet2!$B41=Roster!$C$1:$C$1500)*(Sheet2!M$24=Roster!$B$1:$B$1500),0)),"x")</f>
        <v>x</v>
      </c>
      <c r="N41" s="59" t="str">
        <f t="array" aca="1" ref="N41" ca="1">IFERROR(INDEX(Roster!$K$1:$K$1500,MATCH(1,(Sheet2!$B41=Roster!$C$1:$C$1500)*(Sheet2!N$24=Roster!$B$1:$B$1500),0)),"x")</f>
        <v>x</v>
      </c>
      <c r="O41" s="59" t="str">
        <f t="array" aca="1" ref="O41" ca="1">IFERROR(INDEX(Roster!$K$1:$K$1500,MATCH(1,(Sheet2!$B41=Roster!$C$1:$C$1500)*(Sheet2!O$24=Roster!$B$1:$B$1500),0)),"x")</f>
        <v>x</v>
      </c>
      <c r="P41" s="59" t="str">
        <f t="array" aca="1" ref="P41" ca="1">IFERROR(INDEX(Roster!$K$1:$K$1500,MATCH(1,(Sheet2!$B41=Roster!$C$1:$C$1500)*(Sheet2!P$24=Roster!$B$1:$B$1500),0)),"x")</f>
        <v>x</v>
      </c>
      <c r="Q41" s="59" t="str">
        <f t="array" aca="1" ref="Q41" ca="1">IFERROR(INDEX(Roster!$K$1:$K$1500,MATCH(1,(Sheet2!$B41=Roster!$C$1:$C$1500)*(Sheet2!Q$24=Roster!$B$1:$B$1500),0)),"x")</f>
        <v>x</v>
      </c>
      <c r="R41" s="59" t="str">
        <f t="array" aca="1" ref="R41" ca="1">IFERROR(INDEX(Roster!$K$1:$K$1500,MATCH(1,(Sheet2!$B41=Roster!$C$1:$C$1500)*(Sheet2!R$24=Roster!$B$1:$B$1500),0)),"x")</f>
        <v>x</v>
      </c>
      <c r="S41" s="64">
        <f ca="1">SUMIFS($U41:$AA41,$U$23:$AA$23,"&gt;"&amp;$C$21,$L41:$R41,"&lt;&gt;BN",$L41:$R41,"&lt;&gt;IL",$L41:$R41,"&lt;&gt;x")</f>
        <v>0</v>
      </c>
      <c r="T41" s="56"/>
      <c r="U41" s="11">
        <f ca="1">COUNTIFS('NBA Schedule'!$D:$D,Sheet2!$D41,'NBA Schedule'!$B:$B,Sheet2!U$23)+COUNTIFS('NBA Schedule'!$F:$F,Sheet2!$D41,'NBA Schedule'!$B:$B,Sheet2!U$23)</f>
        <v>0</v>
      </c>
      <c r="V41" s="19">
        <f ca="1">COUNTIFS('NBA Schedule'!$D:$D,Sheet2!$D41,'NBA Schedule'!$B:$B,Sheet2!V$23)+COUNTIFS('NBA Schedule'!$F:$F,Sheet2!$D41,'NBA Schedule'!$B:$B,Sheet2!V$23)</f>
        <v>0</v>
      </c>
      <c r="W41" s="19">
        <f ca="1">COUNTIFS('NBA Schedule'!$D:$D,Sheet2!$D41,'NBA Schedule'!$B:$B,Sheet2!W$23)+COUNTIFS('NBA Schedule'!$F:$F,Sheet2!$D41,'NBA Schedule'!$B:$B,Sheet2!W$23)</f>
        <v>0</v>
      </c>
      <c r="X41" s="19">
        <f ca="1">COUNTIFS('NBA Schedule'!$D:$D,Sheet2!$D41,'NBA Schedule'!$B:$B,Sheet2!X$23)+COUNTIFS('NBA Schedule'!$F:$F,Sheet2!$D41,'NBA Schedule'!$B:$B,Sheet2!X$23)</f>
        <v>0</v>
      </c>
      <c r="Y41" s="19">
        <f ca="1">COUNTIFS('NBA Schedule'!$D:$D,Sheet2!$D41,'NBA Schedule'!$B:$B,Sheet2!Y$23)+COUNTIFS('NBA Schedule'!$F:$F,Sheet2!$D41,'NBA Schedule'!$B:$B,Sheet2!Y$23)</f>
        <v>0</v>
      </c>
      <c r="Z41" s="19">
        <f ca="1">COUNTIFS('NBA Schedule'!$D:$D,Sheet2!$D41,'NBA Schedule'!$B:$B,Sheet2!Z$23)+COUNTIFS('NBA Schedule'!$F:$F,Sheet2!$D41,'NBA Schedule'!$B:$B,Sheet2!Z$23)</f>
        <v>0</v>
      </c>
      <c r="AA41" s="20">
        <f ca="1">COUNTIFS('NBA Schedule'!$D:$D,Sheet2!$D41,'NBA Schedule'!$B:$B,Sheet2!AA$23)+COUNTIFS('NBA Schedule'!$F:$F,Sheet2!$D41,'NBA Schedule'!$B:$B,Sheet2!AA$23)</f>
        <v>0</v>
      </c>
      <c r="AB41" s="68"/>
      <c r="AC41" s="76" t="str">
        <f ca="1">IFERROR(INDEX(PUNT_L10gamesAVG!O:O,MATCH($C41,PUNT_L10gamesAVG!$I:$I,0)),"")</f>
        <v/>
      </c>
      <c r="AD41" s="77" t="str">
        <f t="shared" ca="1" si="9"/>
        <v/>
      </c>
      <c r="AE41" s="77" t="str">
        <f ca="1">IFERROR(INDEX(PUNT_L10gamesAVG!W:W,MATCH($C41,PUNT_L10gamesAVG!$I:$I,0)),"")</f>
        <v/>
      </c>
      <c r="AF41" s="78" t="str">
        <f ca="1">IFERROR(INDEX(PUNT_L10gamesAVG!V:V,MATCH($C41,PUNT_L10gamesAVG!$I:$I,0)),"")</f>
        <v/>
      </c>
      <c r="AG41" s="77" t="str">
        <f t="shared" ca="1" si="10"/>
        <v/>
      </c>
      <c r="AH41" s="77" t="str">
        <f ca="1">IFERROR(INDEX(PUNT_L10gamesAVG!Y:Y,MATCH($C41,PUNT_L10gamesAVG!$I:$I,0)),"")</f>
        <v/>
      </c>
      <c r="AI41" s="78" t="str">
        <f ca="1">IFERROR(INDEX(PUNT_L10gamesAVG!X:X,MATCH($C41,PUNT_L10gamesAVG!$I:$I,0)),"")</f>
        <v/>
      </c>
      <c r="AJ41" s="77" t="str">
        <f ca="1">IFERROR(INDEX(PUNT_L10gamesAVG!Q:Q,MATCH($C41,PUNT_L10gamesAVG!$I:$I,0)),"")</f>
        <v/>
      </c>
      <c r="AK41" s="77" t="str">
        <f ca="1">IFERROR(INDEX(PUNT_L10gamesAVG!P:P,MATCH($C41,PUNT_L10gamesAVG!$I:$I,0)),"")</f>
        <v/>
      </c>
      <c r="AL41" s="77" t="str">
        <f ca="1">IFERROR(INDEX(PUNT_L10gamesAVG!R:R,MATCH($C41,PUNT_L10gamesAVG!$I:$I,0)),"")</f>
        <v/>
      </c>
      <c r="AM41" s="77" t="str">
        <f ca="1">IFERROR(INDEX(PUNT_L10gamesAVG!S:S,MATCH($C41,PUNT_L10gamesAVG!$I:$I,0)),"")</f>
        <v/>
      </c>
      <c r="AN41" s="77" t="str">
        <f ca="1">IFERROR(INDEX(PUNT_L10gamesAVG!T:T,MATCH($C41,PUNT_L10gamesAVG!$I:$I,0)),"")</f>
        <v/>
      </c>
      <c r="AO41" s="77" t="str">
        <f ca="1">IFERROR(INDEX(PUNT_L10gamesAVG!U:U,MATCH($C41,PUNT_L10gamesAVG!$I:$I,0)),"")</f>
        <v/>
      </c>
      <c r="AP41" s="79" t="str">
        <f ca="1">IFERROR(INDEX(PUNT_L10gamesAVG!Z:Z,MATCH($C41,PUNT_L10gamesAVG!$I:$I,0)),"")</f>
        <v/>
      </c>
    </row>
    <row r="42" spans="1:42" x14ac:dyDescent="0.2">
      <c r="A42" s="5">
        <v>18</v>
      </c>
      <c r="B42" s="5" t="str">
        <f ca="1">IFERROR(INDEX(OFFSET(Team!$B$1,MATCH($C$24,Team!$A:$A,0)-1,0,COUNTIF(Team!$A:$A,Sheet2!$C$24),1),MATCH($A42,OFFSET(Team!$K$1,MATCH($C$24,Team!$A:$A,0)-1,0,COUNTIF(Team!$A:$A,Sheet2!$C$24),1),0)),"")</f>
        <v/>
      </c>
      <c r="C42" s="3" t="str">
        <f ca="1">IFERROR(INDEX(OFFSET(Team!$H$1,MATCH($C$24,Team!$A:$A,0)-1,0,COUNTIF(Team!$A:$A,Sheet2!$C$24),1),MATCH($A42,OFFSET(Team!$K$1,MATCH($C$24,Team!$A:$A,0)-1,0,COUNTIF(Team!$A:$A,Sheet2!$C$24),1),0)),"")</f>
        <v/>
      </c>
      <c r="D42" s="6" t="str">
        <f ca="1">IFERROR(INDEX(Team!I:I,MATCH($C42,Team!$H:$H,0)),"")</f>
        <v/>
      </c>
      <c r="E42" s="6" t="str">
        <f ca="1">IFERROR(INDEX(Team!F:F,MATCH($C42,Team!$H:$H,0)),"")</f>
        <v/>
      </c>
      <c r="F42" s="15" t="str">
        <f ca="1">IFERROR(INDEX(PUNT_SeasonAVG!C:C,MATCH(Sheet2!$C42,PUNT_SeasonAVG!$I:$I,0)),"")</f>
        <v/>
      </c>
      <c r="G42" s="5" t="str">
        <f ca="1">IFERROR(INDEX(PUNT_SeasonAVG!D:D,MATCH(Sheet2!$C42,PUNT_SeasonAVG!$I:$I,0)),"")</f>
        <v/>
      </c>
      <c r="H42" s="5" t="str">
        <f ca="1">IFERROR(INDEX(PUNT_SeasonAVG!B:B,MATCH(Sheet2!$C42,PUNT_SeasonAVG!$I:$I,0)),"")</f>
        <v/>
      </c>
      <c r="I42" s="5" t="str">
        <f ca="1">IFERROR(INDEX(PUNT_L10gamesAVG!B:B,MATCH(Sheet2!$C42,PUNT_L10gamesAVG!$I:$I,0)),"")</f>
        <v/>
      </c>
      <c r="J42" s="5" t="str">
        <f ca="1">IFERROR(INDEX(PUNT_L5gamesAVG!B:B,MATCH(Sheet2!$C42,PUNT_L5gamesAVG!$I:$I,0)),"")</f>
        <v/>
      </c>
      <c r="K42" s="55"/>
      <c r="L42" s="63" t="str">
        <f t="array" aca="1" ref="L42" ca="1">IFERROR(INDEX(Roster!$K$1:$K$1500,MATCH(1,(Sheet2!$B42=Roster!$C$1:$C$1500)*(Sheet2!L$24=Roster!$B$1:$B$1500),0)),"x")</f>
        <v>x</v>
      </c>
      <c r="M42" s="59" t="str">
        <f t="array" aca="1" ref="M42" ca="1">IFERROR(INDEX(Roster!$K$1:$K$1500,MATCH(1,(Sheet2!$B42=Roster!$C$1:$C$1500)*(Sheet2!M$24=Roster!$B$1:$B$1500),0)),"x")</f>
        <v>x</v>
      </c>
      <c r="N42" s="59" t="str">
        <f t="array" aca="1" ref="N42" ca="1">IFERROR(INDEX(Roster!$K$1:$K$1500,MATCH(1,(Sheet2!$B42=Roster!$C$1:$C$1500)*(Sheet2!N$24=Roster!$B$1:$B$1500),0)),"x")</f>
        <v>x</v>
      </c>
      <c r="O42" s="59" t="str">
        <f t="array" aca="1" ref="O42" ca="1">IFERROR(INDEX(Roster!$K$1:$K$1500,MATCH(1,(Sheet2!$B42=Roster!$C$1:$C$1500)*(Sheet2!O$24=Roster!$B$1:$B$1500),0)),"x")</f>
        <v>x</v>
      </c>
      <c r="P42" s="59" t="str">
        <f t="array" aca="1" ref="P42" ca="1">IFERROR(INDEX(Roster!$K$1:$K$1500,MATCH(1,(Sheet2!$B42=Roster!$C$1:$C$1500)*(Sheet2!P$24=Roster!$B$1:$B$1500),0)),"x")</f>
        <v>x</v>
      </c>
      <c r="Q42" s="59" t="str">
        <f t="array" aca="1" ref="Q42" ca="1">IFERROR(INDEX(Roster!$K$1:$K$1500,MATCH(1,(Sheet2!$B42=Roster!$C$1:$C$1500)*(Sheet2!Q$24=Roster!$B$1:$B$1500),0)),"x")</f>
        <v>x</v>
      </c>
      <c r="R42" s="59" t="str">
        <f t="array" aca="1" ref="R42" ca="1">IFERROR(INDEX(Roster!$K$1:$K$1500,MATCH(1,(Sheet2!$B42=Roster!$C$1:$C$1500)*(Sheet2!R$24=Roster!$B$1:$B$1500),0)),"x")</f>
        <v>x</v>
      </c>
      <c r="S42" s="64">
        <f ca="1">SUMIFS($U42:$AA42,$U$23:$AA$23,"&gt;"&amp;$C$21,$L42:$R42,"&lt;&gt;BN",$L42:$R42,"&lt;&gt;IL",$L42:$R42,"&lt;&gt;x")</f>
        <v>0</v>
      </c>
      <c r="T42" s="56"/>
      <c r="U42" s="11">
        <f ca="1">COUNTIFS('NBA Schedule'!$D:$D,Sheet2!$D42,'NBA Schedule'!$B:$B,Sheet2!U$23)+COUNTIFS('NBA Schedule'!$F:$F,Sheet2!$D42,'NBA Schedule'!$B:$B,Sheet2!U$23)</f>
        <v>0</v>
      </c>
      <c r="V42" s="19">
        <f ca="1">COUNTIFS('NBA Schedule'!$D:$D,Sheet2!$D42,'NBA Schedule'!$B:$B,Sheet2!V$23)+COUNTIFS('NBA Schedule'!$F:$F,Sheet2!$D42,'NBA Schedule'!$B:$B,Sheet2!V$23)</f>
        <v>0</v>
      </c>
      <c r="W42" s="19">
        <f ca="1">COUNTIFS('NBA Schedule'!$D:$D,Sheet2!$D42,'NBA Schedule'!$B:$B,Sheet2!W$23)+COUNTIFS('NBA Schedule'!$F:$F,Sheet2!$D42,'NBA Schedule'!$B:$B,Sheet2!W$23)</f>
        <v>0</v>
      </c>
      <c r="X42" s="19">
        <f ca="1">COUNTIFS('NBA Schedule'!$D:$D,Sheet2!$D42,'NBA Schedule'!$B:$B,Sheet2!X$23)+COUNTIFS('NBA Schedule'!$F:$F,Sheet2!$D42,'NBA Schedule'!$B:$B,Sheet2!X$23)</f>
        <v>0</v>
      </c>
      <c r="Y42" s="19">
        <f ca="1">COUNTIFS('NBA Schedule'!$D:$D,Sheet2!$D42,'NBA Schedule'!$B:$B,Sheet2!Y$23)+COUNTIFS('NBA Schedule'!$F:$F,Sheet2!$D42,'NBA Schedule'!$B:$B,Sheet2!Y$23)</f>
        <v>0</v>
      </c>
      <c r="Z42" s="19">
        <f ca="1">COUNTIFS('NBA Schedule'!$D:$D,Sheet2!$D42,'NBA Schedule'!$B:$B,Sheet2!Z$23)+COUNTIFS('NBA Schedule'!$F:$F,Sheet2!$D42,'NBA Schedule'!$B:$B,Sheet2!Z$23)</f>
        <v>0</v>
      </c>
      <c r="AA42" s="20">
        <f ca="1">COUNTIFS('NBA Schedule'!$D:$D,Sheet2!$D42,'NBA Schedule'!$B:$B,Sheet2!AA$23)+COUNTIFS('NBA Schedule'!$F:$F,Sheet2!$D42,'NBA Schedule'!$B:$B,Sheet2!AA$23)</f>
        <v>0</v>
      </c>
      <c r="AB42" s="68"/>
      <c r="AC42" s="76" t="str">
        <f ca="1">IFERROR(INDEX(PUNT_L10gamesAVG!O:O,MATCH($C42,PUNT_L10gamesAVG!$I:$I,0)),"")</f>
        <v/>
      </c>
      <c r="AD42" s="77" t="str">
        <f t="shared" ca="1" si="9"/>
        <v/>
      </c>
      <c r="AE42" s="77" t="str">
        <f ca="1">IFERROR(INDEX(PUNT_L10gamesAVG!W:W,MATCH($C42,PUNT_L10gamesAVG!$I:$I,0)),"")</f>
        <v/>
      </c>
      <c r="AF42" s="78" t="str">
        <f ca="1">IFERROR(INDEX(PUNT_L10gamesAVG!V:V,MATCH($C42,PUNT_L10gamesAVG!$I:$I,0)),"")</f>
        <v/>
      </c>
      <c r="AG42" s="77" t="str">
        <f t="shared" ca="1" si="10"/>
        <v/>
      </c>
      <c r="AH42" s="77" t="str">
        <f ca="1">IFERROR(INDEX(PUNT_L10gamesAVG!Y:Y,MATCH($C42,PUNT_L10gamesAVG!$I:$I,0)),"")</f>
        <v/>
      </c>
      <c r="AI42" s="78" t="str">
        <f ca="1">IFERROR(INDEX(PUNT_L10gamesAVG!X:X,MATCH($C42,PUNT_L10gamesAVG!$I:$I,0)),"")</f>
        <v/>
      </c>
      <c r="AJ42" s="77" t="str">
        <f ca="1">IFERROR(INDEX(PUNT_L10gamesAVG!Q:Q,MATCH($C42,PUNT_L10gamesAVG!$I:$I,0)),"")</f>
        <v/>
      </c>
      <c r="AK42" s="77" t="str">
        <f ca="1">IFERROR(INDEX(PUNT_L10gamesAVG!P:P,MATCH($C42,PUNT_L10gamesAVG!$I:$I,0)),"")</f>
        <v/>
      </c>
      <c r="AL42" s="77" t="str">
        <f ca="1">IFERROR(INDEX(PUNT_L10gamesAVG!R:R,MATCH($C42,PUNT_L10gamesAVG!$I:$I,0)),"")</f>
        <v/>
      </c>
      <c r="AM42" s="77" t="str">
        <f ca="1">IFERROR(INDEX(PUNT_L10gamesAVG!S:S,MATCH($C42,PUNT_L10gamesAVG!$I:$I,0)),"")</f>
        <v/>
      </c>
      <c r="AN42" s="77" t="str">
        <f ca="1">IFERROR(INDEX(PUNT_L10gamesAVG!T:T,MATCH($C42,PUNT_L10gamesAVG!$I:$I,0)),"")</f>
        <v/>
      </c>
      <c r="AO42" s="77" t="str">
        <f ca="1">IFERROR(INDEX(PUNT_L10gamesAVG!U:U,MATCH($C42,PUNT_L10gamesAVG!$I:$I,0)),"")</f>
        <v/>
      </c>
      <c r="AP42" s="79" t="str">
        <f ca="1">IFERROR(INDEX(PUNT_L10gamesAVG!Z:Z,MATCH($C42,PUNT_L10gamesAVG!$I:$I,0)),"")</f>
        <v/>
      </c>
    </row>
    <row r="43" spans="1:42" x14ac:dyDescent="0.2">
      <c r="A43" s="5">
        <v>19</v>
      </c>
      <c r="B43" s="5" t="str">
        <f ca="1">IFERROR(INDEX(OFFSET(Team!$B$1,MATCH($C$24,Team!$A:$A,0)-1,0,COUNTIF(Team!$A:$A,Sheet2!$C$24),1),MATCH($A43,OFFSET(Team!$K$1,MATCH($C$24,Team!$A:$A,0)-1,0,COUNTIF(Team!$A:$A,Sheet2!$C$24),1),0)),"")</f>
        <v/>
      </c>
      <c r="C43" s="3" t="str">
        <f ca="1">IFERROR(INDEX(OFFSET(Team!$H$1,MATCH($C$24,Team!$A:$A,0)-1,0,COUNTIF(Team!$A:$A,Sheet2!$C$24),1),MATCH($A43,OFFSET(Team!$K$1,MATCH($C$24,Team!$A:$A,0)-1,0,COUNTIF(Team!$A:$A,Sheet2!$C$24),1),0)),"")</f>
        <v/>
      </c>
      <c r="D43" s="6" t="str">
        <f ca="1">IFERROR(INDEX(Team!I:I,MATCH($C43,Team!$H:$H,0)),"")</f>
        <v/>
      </c>
      <c r="E43" s="6" t="str">
        <f ca="1">IFERROR(INDEX(Team!F:F,MATCH($C43,Team!$H:$H,0)),"")</f>
        <v/>
      </c>
      <c r="F43" s="15" t="str">
        <f ca="1">IFERROR(INDEX(PUNT_SeasonAVG!C:C,MATCH(Sheet2!$C43,PUNT_SeasonAVG!$I:$I,0)),"")</f>
        <v/>
      </c>
      <c r="G43" s="5" t="str">
        <f ca="1">IFERROR(INDEX(PUNT_SeasonAVG!D:D,MATCH(Sheet2!$C43,PUNT_SeasonAVG!$I:$I,0)),"")</f>
        <v/>
      </c>
      <c r="H43" s="5" t="str">
        <f ca="1">IFERROR(INDEX(PUNT_SeasonAVG!B:B,MATCH(Sheet2!$C43,PUNT_SeasonAVG!$I:$I,0)),"")</f>
        <v/>
      </c>
      <c r="I43" s="5" t="str">
        <f ca="1">IFERROR(INDEX(PUNT_L10gamesAVG!B:B,MATCH(Sheet2!$C43,PUNT_L10gamesAVG!$I:$I,0)),"")</f>
        <v/>
      </c>
      <c r="J43" s="5" t="str">
        <f ca="1">IFERROR(INDEX(PUNT_L5gamesAVG!B:B,MATCH(Sheet2!$C43,PUNT_L5gamesAVG!$I:$I,0)),"")</f>
        <v/>
      </c>
      <c r="K43" s="55"/>
      <c r="L43" s="63" t="str">
        <f t="array" aca="1" ref="L43" ca="1">IFERROR(INDEX(Roster!$K$1:$K$1500,MATCH(1,(Sheet2!$B43=Roster!$C$1:$C$1500)*(Sheet2!L$24=Roster!$B$1:$B$1500),0)),"x")</f>
        <v>x</v>
      </c>
      <c r="M43" s="59" t="str">
        <f t="array" aca="1" ref="M43" ca="1">IFERROR(INDEX(Roster!$K$1:$K$1500,MATCH(1,(Sheet2!$B43=Roster!$C$1:$C$1500)*(Sheet2!M$24=Roster!$B$1:$B$1500),0)),"x")</f>
        <v>x</v>
      </c>
      <c r="N43" s="59" t="str">
        <f t="array" aca="1" ref="N43" ca="1">IFERROR(INDEX(Roster!$K$1:$K$1500,MATCH(1,(Sheet2!$B43=Roster!$C$1:$C$1500)*(Sheet2!N$24=Roster!$B$1:$B$1500),0)),"x")</f>
        <v>x</v>
      </c>
      <c r="O43" s="59" t="str">
        <f t="array" aca="1" ref="O43" ca="1">IFERROR(INDEX(Roster!$K$1:$K$1500,MATCH(1,(Sheet2!$B43=Roster!$C$1:$C$1500)*(Sheet2!O$24=Roster!$B$1:$B$1500),0)),"x")</f>
        <v>x</v>
      </c>
      <c r="P43" s="59" t="str">
        <f t="array" aca="1" ref="P43" ca="1">IFERROR(INDEX(Roster!$K$1:$K$1500,MATCH(1,(Sheet2!$B43=Roster!$C$1:$C$1500)*(Sheet2!P$24=Roster!$B$1:$B$1500),0)),"x")</f>
        <v>x</v>
      </c>
      <c r="Q43" s="59" t="str">
        <f t="array" aca="1" ref="Q43" ca="1">IFERROR(INDEX(Roster!$K$1:$K$1500,MATCH(1,(Sheet2!$B43=Roster!$C$1:$C$1500)*(Sheet2!Q$24=Roster!$B$1:$B$1500),0)),"x")</f>
        <v>x</v>
      </c>
      <c r="R43" s="59" t="str">
        <f t="array" aca="1" ref="R43" ca="1">IFERROR(INDEX(Roster!$K$1:$K$1500,MATCH(1,(Sheet2!$B43=Roster!$C$1:$C$1500)*(Sheet2!R$24=Roster!$B$1:$B$1500),0)),"x")</f>
        <v>x</v>
      </c>
      <c r="S43" s="64">
        <f ca="1">SUMIFS($U43:$AA43,$U$23:$AA$23,"&gt;"&amp;$C$21,$L43:$R43,"&lt;&gt;BN",$L43:$R43,"&lt;&gt;IL",$L43:$R43,"&lt;&gt;x")</f>
        <v>0</v>
      </c>
      <c r="T43" s="56"/>
      <c r="U43" s="11">
        <f ca="1">COUNTIFS('NBA Schedule'!$D:$D,Sheet2!$D43,'NBA Schedule'!$B:$B,Sheet2!U$23)+COUNTIFS('NBA Schedule'!$F:$F,Sheet2!$D43,'NBA Schedule'!$B:$B,Sheet2!U$23)</f>
        <v>0</v>
      </c>
      <c r="V43" s="19">
        <f ca="1">COUNTIFS('NBA Schedule'!$D:$D,Sheet2!$D43,'NBA Schedule'!$B:$B,Sheet2!V$23)+COUNTIFS('NBA Schedule'!$F:$F,Sheet2!$D43,'NBA Schedule'!$B:$B,Sheet2!V$23)</f>
        <v>0</v>
      </c>
      <c r="W43" s="19">
        <f ca="1">COUNTIFS('NBA Schedule'!$D:$D,Sheet2!$D43,'NBA Schedule'!$B:$B,Sheet2!W$23)+COUNTIFS('NBA Schedule'!$F:$F,Sheet2!$D43,'NBA Schedule'!$B:$B,Sheet2!W$23)</f>
        <v>0</v>
      </c>
      <c r="X43" s="19">
        <f ca="1">COUNTIFS('NBA Schedule'!$D:$D,Sheet2!$D43,'NBA Schedule'!$B:$B,Sheet2!X$23)+COUNTIFS('NBA Schedule'!$F:$F,Sheet2!$D43,'NBA Schedule'!$B:$B,Sheet2!X$23)</f>
        <v>0</v>
      </c>
      <c r="Y43" s="19">
        <f ca="1">COUNTIFS('NBA Schedule'!$D:$D,Sheet2!$D43,'NBA Schedule'!$B:$B,Sheet2!Y$23)+COUNTIFS('NBA Schedule'!$F:$F,Sheet2!$D43,'NBA Schedule'!$B:$B,Sheet2!Y$23)</f>
        <v>0</v>
      </c>
      <c r="Z43" s="19">
        <f ca="1">COUNTIFS('NBA Schedule'!$D:$D,Sheet2!$D43,'NBA Schedule'!$B:$B,Sheet2!Z$23)+COUNTIFS('NBA Schedule'!$F:$F,Sheet2!$D43,'NBA Schedule'!$B:$B,Sheet2!Z$23)</f>
        <v>0</v>
      </c>
      <c r="AA43" s="20">
        <f ca="1">COUNTIFS('NBA Schedule'!$D:$D,Sheet2!$D43,'NBA Schedule'!$B:$B,Sheet2!AA$23)+COUNTIFS('NBA Schedule'!$F:$F,Sheet2!$D43,'NBA Schedule'!$B:$B,Sheet2!AA$23)</f>
        <v>0</v>
      </c>
      <c r="AB43" s="68"/>
      <c r="AC43" s="76" t="str">
        <f ca="1">IFERROR(INDEX(PUNT_L10gamesAVG!O:O,MATCH($C43,PUNT_L10gamesAVG!$I:$I,0)),"")</f>
        <v/>
      </c>
      <c r="AD43" s="77" t="str">
        <f t="shared" ca="1" si="9"/>
        <v/>
      </c>
      <c r="AE43" s="77" t="str">
        <f ca="1">IFERROR(INDEX(PUNT_L10gamesAVG!W:W,MATCH($C43,PUNT_L10gamesAVG!$I:$I,0)),"")</f>
        <v/>
      </c>
      <c r="AF43" s="78" t="str">
        <f ca="1">IFERROR(INDEX(PUNT_L10gamesAVG!V:V,MATCH($C43,PUNT_L10gamesAVG!$I:$I,0)),"")</f>
        <v/>
      </c>
      <c r="AG43" s="77" t="str">
        <f t="shared" ca="1" si="10"/>
        <v/>
      </c>
      <c r="AH43" s="77" t="str">
        <f ca="1">IFERROR(INDEX(PUNT_L10gamesAVG!Y:Y,MATCH($C43,PUNT_L10gamesAVG!$I:$I,0)),"")</f>
        <v/>
      </c>
      <c r="AI43" s="78" t="str">
        <f ca="1">IFERROR(INDEX(PUNT_L10gamesAVG!X:X,MATCH($C43,PUNT_L10gamesAVG!$I:$I,0)),"")</f>
        <v/>
      </c>
      <c r="AJ43" s="77" t="str">
        <f ca="1">IFERROR(INDEX(PUNT_L10gamesAVG!Q:Q,MATCH($C43,PUNT_L10gamesAVG!$I:$I,0)),"")</f>
        <v/>
      </c>
      <c r="AK43" s="77" t="str">
        <f ca="1">IFERROR(INDEX(PUNT_L10gamesAVG!P:P,MATCH($C43,PUNT_L10gamesAVG!$I:$I,0)),"")</f>
        <v/>
      </c>
      <c r="AL43" s="77" t="str">
        <f ca="1">IFERROR(INDEX(PUNT_L10gamesAVG!R:R,MATCH($C43,PUNT_L10gamesAVG!$I:$I,0)),"")</f>
        <v/>
      </c>
      <c r="AM43" s="77" t="str">
        <f ca="1">IFERROR(INDEX(PUNT_L10gamesAVG!S:S,MATCH($C43,PUNT_L10gamesAVG!$I:$I,0)),"")</f>
        <v/>
      </c>
      <c r="AN43" s="77" t="str">
        <f ca="1">IFERROR(INDEX(PUNT_L10gamesAVG!T:T,MATCH($C43,PUNT_L10gamesAVG!$I:$I,0)),"")</f>
        <v/>
      </c>
      <c r="AO43" s="77" t="str">
        <f ca="1">IFERROR(INDEX(PUNT_L10gamesAVG!U:U,MATCH($C43,PUNT_L10gamesAVG!$I:$I,0)),"")</f>
        <v/>
      </c>
      <c r="AP43" s="79" t="str">
        <f ca="1">IFERROR(INDEX(PUNT_L10gamesAVG!Z:Z,MATCH($C43,PUNT_L10gamesAVG!$I:$I,0)),"")</f>
        <v/>
      </c>
    </row>
    <row r="44" spans="1:42" x14ac:dyDescent="0.2">
      <c r="A44" s="5">
        <v>20</v>
      </c>
      <c r="B44" s="5" t="str">
        <f ca="1">IFERROR(INDEX(OFFSET(Team!$B$1,MATCH($C$24,Team!$A:$A,0)-1,0,COUNTIF(Team!$A:$A,Sheet2!$C$24),1),MATCH($A44,OFFSET(Team!$K$1,MATCH($C$24,Team!$A:$A,0)-1,0,COUNTIF(Team!$A:$A,Sheet2!$C$24),1),0)),"")</f>
        <v/>
      </c>
      <c r="C44" s="3" t="str">
        <f ca="1">IFERROR(INDEX(OFFSET(Team!$H$1,MATCH($C$24,Team!$A:$A,0)-1,0,COUNTIF(Team!$A:$A,Sheet2!$C$24),1),MATCH($A44,OFFSET(Team!$K$1,MATCH($C$24,Team!$A:$A,0)-1,0,COUNTIF(Team!$A:$A,Sheet2!$C$24),1),0)),"")</f>
        <v/>
      </c>
      <c r="D44" s="6" t="str">
        <f ca="1">IFERROR(INDEX(Team!I:I,MATCH($C44,Team!$H:$H,0)),"")</f>
        <v/>
      </c>
      <c r="E44" s="6" t="str">
        <f ca="1">IFERROR(INDEX(Team!F:F,MATCH($C44,Team!$H:$H,0)),"")</f>
        <v/>
      </c>
      <c r="F44" s="15" t="str">
        <f ca="1">IFERROR(INDEX(PUNT_SeasonAVG!C:C,MATCH(Sheet2!$C44,PUNT_SeasonAVG!$I:$I,0)),"")</f>
        <v/>
      </c>
      <c r="G44" s="5" t="str">
        <f ca="1">IFERROR(INDEX(PUNT_SeasonAVG!D:D,MATCH(Sheet2!$C44,PUNT_SeasonAVG!$I:$I,0)),"")</f>
        <v/>
      </c>
      <c r="H44" s="5" t="str">
        <f ca="1">IFERROR(INDEX(PUNT_SeasonAVG!B:B,MATCH(Sheet2!$C44,PUNT_SeasonAVG!$I:$I,0)),"")</f>
        <v/>
      </c>
      <c r="I44" s="5" t="str">
        <f ca="1">IFERROR(INDEX(PUNT_L10gamesAVG!B:B,MATCH(Sheet2!$C44,PUNT_L10gamesAVG!$I:$I,0)),"")</f>
        <v/>
      </c>
      <c r="J44" s="5" t="str">
        <f ca="1">IFERROR(INDEX(PUNT_L5gamesAVG!B:B,MATCH(Sheet2!$C44,PUNT_L5gamesAVG!$I:$I,0)),"")</f>
        <v/>
      </c>
      <c r="K44" s="55"/>
      <c r="L44" s="65" t="str">
        <f t="array" aca="1" ref="L44" ca="1">IFERROR(INDEX(Roster!$K$1:$K$1500,MATCH(1,(Sheet2!$B44=Roster!$C$1:$C$1500)*(Sheet2!L$24=Roster!$B$1:$B$1500),0)),"x")</f>
        <v>x</v>
      </c>
      <c r="M44" s="66" t="str">
        <f t="array" aca="1" ref="M44" ca="1">IFERROR(INDEX(Roster!$K$1:$K$1500,MATCH(1,(Sheet2!$B44=Roster!$C$1:$C$1500)*(Sheet2!M$24=Roster!$B$1:$B$1500),0)),"x")</f>
        <v>x</v>
      </c>
      <c r="N44" s="66" t="str">
        <f t="array" aca="1" ref="N44" ca="1">IFERROR(INDEX(Roster!$K$1:$K$1500,MATCH(1,(Sheet2!$B44=Roster!$C$1:$C$1500)*(Sheet2!N$24=Roster!$B$1:$B$1500),0)),"x")</f>
        <v>x</v>
      </c>
      <c r="O44" s="66" t="str">
        <f t="array" aca="1" ref="O44" ca="1">IFERROR(INDEX(Roster!$K$1:$K$1500,MATCH(1,(Sheet2!$B44=Roster!$C$1:$C$1500)*(Sheet2!O$24=Roster!$B$1:$B$1500),0)),"x")</f>
        <v>x</v>
      </c>
      <c r="P44" s="66" t="str">
        <f t="array" aca="1" ref="P44" ca="1">IFERROR(INDEX(Roster!$K$1:$K$1500,MATCH(1,(Sheet2!$B44=Roster!$C$1:$C$1500)*(Sheet2!P$24=Roster!$B$1:$B$1500),0)),"x")</f>
        <v>x</v>
      </c>
      <c r="Q44" s="66" t="str">
        <f t="array" aca="1" ref="Q44" ca="1">IFERROR(INDEX(Roster!$K$1:$K$1500,MATCH(1,(Sheet2!$B44=Roster!$C$1:$C$1500)*(Sheet2!Q$24=Roster!$B$1:$B$1500),0)),"x")</f>
        <v>x</v>
      </c>
      <c r="R44" s="66" t="str">
        <f t="array" aca="1" ref="R44" ca="1">IFERROR(INDEX(Roster!$K$1:$K$1500,MATCH(1,(Sheet2!$B44=Roster!$C$1:$C$1500)*(Sheet2!R$24=Roster!$B$1:$B$1500),0)),"x")</f>
        <v>x</v>
      </c>
      <c r="S44" s="67">
        <f ca="1">SUMIFS($U44:$AA44,$U$23:$AA$23,"&gt;"&amp;$C$21,$L44:$R44,"&lt;&gt;BN",$L44:$R44,"&lt;&gt;IL",$L44:$R44,"&lt;&gt;x")</f>
        <v>0</v>
      </c>
      <c r="T44" s="56"/>
      <c r="U44" s="21">
        <f ca="1">COUNTIFS('NBA Schedule'!$D:$D,Sheet2!$D44,'NBA Schedule'!$B:$B,Sheet2!U$23)+COUNTIFS('NBA Schedule'!$F:$F,Sheet2!$D44,'NBA Schedule'!$B:$B,Sheet2!U$23)</f>
        <v>0</v>
      </c>
      <c r="V44" s="22">
        <f ca="1">COUNTIFS('NBA Schedule'!$D:$D,Sheet2!$D44,'NBA Schedule'!$B:$B,Sheet2!V$23)+COUNTIFS('NBA Schedule'!$F:$F,Sheet2!$D44,'NBA Schedule'!$B:$B,Sheet2!V$23)</f>
        <v>0</v>
      </c>
      <c r="W44" s="22">
        <f ca="1">COUNTIFS('NBA Schedule'!$D:$D,Sheet2!$D44,'NBA Schedule'!$B:$B,Sheet2!W$23)+COUNTIFS('NBA Schedule'!$F:$F,Sheet2!$D44,'NBA Schedule'!$B:$B,Sheet2!W$23)</f>
        <v>0</v>
      </c>
      <c r="X44" s="22">
        <f ca="1">COUNTIFS('NBA Schedule'!$D:$D,Sheet2!$D44,'NBA Schedule'!$B:$B,Sheet2!X$23)+COUNTIFS('NBA Schedule'!$F:$F,Sheet2!$D44,'NBA Schedule'!$B:$B,Sheet2!X$23)</f>
        <v>0</v>
      </c>
      <c r="Y44" s="22">
        <f ca="1">COUNTIFS('NBA Schedule'!$D:$D,Sheet2!$D44,'NBA Schedule'!$B:$B,Sheet2!Y$23)+COUNTIFS('NBA Schedule'!$F:$F,Sheet2!$D44,'NBA Schedule'!$B:$B,Sheet2!Y$23)</f>
        <v>0</v>
      </c>
      <c r="Z44" s="22">
        <f ca="1">COUNTIFS('NBA Schedule'!$D:$D,Sheet2!$D44,'NBA Schedule'!$B:$B,Sheet2!Z$23)+COUNTIFS('NBA Schedule'!$F:$F,Sheet2!$D44,'NBA Schedule'!$B:$B,Sheet2!Z$23)</f>
        <v>0</v>
      </c>
      <c r="AA44" s="23">
        <f ca="1">COUNTIFS('NBA Schedule'!$D:$D,Sheet2!$D44,'NBA Schedule'!$B:$B,Sheet2!AA$23)+COUNTIFS('NBA Schedule'!$F:$F,Sheet2!$D44,'NBA Schedule'!$B:$B,Sheet2!AA$23)</f>
        <v>0</v>
      </c>
      <c r="AB44" s="68"/>
      <c r="AC44" s="80" t="str">
        <f ca="1">IFERROR(INDEX(PUNT_L10gamesAVG!O:O,MATCH($C44,PUNT_L10gamesAVG!$I:$I,0)),"")</f>
        <v/>
      </c>
      <c r="AD44" s="81" t="str">
        <f t="shared" ca="1" si="9"/>
        <v/>
      </c>
      <c r="AE44" s="81" t="str">
        <f ca="1">IFERROR(INDEX(PUNT_L10gamesAVG!W:W,MATCH($C44,PUNT_L10gamesAVG!$I:$I,0)),"")</f>
        <v/>
      </c>
      <c r="AF44" s="82" t="str">
        <f ca="1">IFERROR(INDEX(PUNT_L10gamesAVG!V:V,MATCH($C44,PUNT_L10gamesAVG!$I:$I,0)),"")</f>
        <v/>
      </c>
      <c r="AG44" s="81" t="str">
        <f t="shared" ca="1" si="10"/>
        <v/>
      </c>
      <c r="AH44" s="81" t="str">
        <f ca="1">IFERROR(INDEX(PUNT_L10gamesAVG!Y:Y,MATCH($C44,PUNT_L10gamesAVG!$I:$I,0)),"")</f>
        <v/>
      </c>
      <c r="AI44" s="82" t="str">
        <f ca="1">IFERROR(INDEX(PUNT_L10gamesAVG!X:X,MATCH($C44,PUNT_L10gamesAVG!$I:$I,0)),"")</f>
        <v/>
      </c>
      <c r="AJ44" s="81" t="str">
        <f ca="1">IFERROR(INDEX(PUNT_L10gamesAVG!Q:Q,MATCH($C44,PUNT_L10gamesAVG!$I:$I,0)),"")</f>
        <v/>
      </c>
      <c r="AK44" s="81" t="str">
        <f ca="1">IFERROR(INDEX(PUNT_L10gamesAVG!P:P,MATCH($C44,PUNT_L10gamesAVG!$I:$I,0)),"")</f>
        <v/>
      </c>
      <c r="AL44" s="81" t="str">
        <f ca="1">IFERROR(INDEX(PUNT_L10gamesAVG!R:R,MATCH($C44,PUNT_L10gamesAVG!$I:$I,0)),"")</f>
        <v/>
      </c>
      <c r="AM44" s="81" t="str">
        <f ca="1">IFERROR(INDEX(PUNT_L10gamesAVG!S:S,MATCH($C44,PUNT_L10gamesAVG!$I:$I,0)),"")</f>
        <v/>
      </c>
      <c r="AN44" s="81" t="str">
        <f ca="1">IFERROR(INDEX(PUNT_L10gamesAVG!T:T,MATCH($C44,PUNT_L10gamesAVG!$I:$I,0)),"")</f>
        <v/>
      </c>
      <c r="AO44" s="81" t="str">
        <f ca="1">IFERROR(INDEX(PUNT_L10gamesAVG!U:U,MATCH($C44,PUNT_L10gamesAVG!$I:$I,0)),"")</f>
        <v/>
      </c>
      <c r="AP44" s="83" t="str">
        <f ca="1">IFERROR(INDEX(PUNT_L10gamesAVG!Z:Z,MATCH($C44,PUNT_L10gamesAVG!$I:$I,0)),"")</f>
        <v/>
      </c>
    </row>
    <row r="46" spans="1:42" x14ac:dyDescent="0.2">
      <c r="C46" s="7"/>
      <c r="K46" s="44" t="s">
        <v>1649</v>
      </c>
      <c r="L46" s="45" t="s">
        <v>362</v>
      </c>
      <c r="M46" s="45"/>
      <c r="N46" s="45"/>
      <c r="O46" s="45"/>
      <c r="P46" s="45"/>
      <c r="Q46" s="45"/>
      <c r="R46" s="46"/>
      <c r="S46" s="43"/>
      <c r="T46" s="47" t="s">
        <v>359</v>
      </c>
      <c r="U46" s="48" t="s">
        <v>359</v>
      </c>
      <c r="V46" s="49"/>
      <c r="W46" s="49"/>
      <c r="X46" s="49"/>
      <c r="Y46" s="49"/>
      <c r="Z46" s="49"/>
      <c r="AA46" s="49"/>
      <c r="AB46" s="50" t="s">
        <v>1651</v>
      </c>
      <c r="AC46" s="52" t="s">
        <v>1651</v>
      </c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4"/>
    </row>
    <row r="47" spans="1:42" ht="14.5" customHeight="1" x14ac:dyDescent="0.2">
      <c r="F47" s="51" t="s">
        <v>360</v>
      </c>
      <c r="G47" s="51" t="s">
        <v>1723</v>
      </c>
      <c r="H47" s="51" t="s">
        <v>266</v>
      </c>
      <c r="I47" s="51" t="s">
        <v>365</v>
      </c>
      <c r="J47" s="51" t="s">
        <v>366</v>
      </c>
      <c r="K47" s="44"/>
      <c r="L47" s="29">
        <f>L48</f>
        <v>43787</v>
      </c>
      <c r="M47" s="29">
        <f t="shared" ref="M47:R47" si="11">M48</f>
        <v>43788</v>
      </c>
      <c r="N47" s="29">
        <f t="shared" si="11"/>
        <v>43789</v>
      </c>
      <c r="O47" s="29">
        <f t="shared" si="11"/>
        <v>43790</v>
      </c>
      <c r="P47" s="29">
        <f t="shared" si="11"/>
        <v>43791</v>
      </c>
      <c r="Q47" s="29">
        <f t="shared" si="11"/>
        <v>43792</v>
      </c>
      <c r="R47" s="30">
        <f t="shared" si="11"/>
        <v>43793</v>
      </c>
      <c r="S47" s="30" t="s">
        <v>1652</v>
      </c>
      <c r="T47" s="47"/>
      <c r="U47" s="14">
        <f>L48</f>
        <v>43787</v>
      </c>
      <c r="V47" s="12">
        <f>M48</f>
        <v>43788</v>
      </c>
      <c r="W47" s="12">
        <f>N48</f>
        <v>43789</v>
      </c>
      <c r="X47" s="12">
        <f>O48</f>
        <v>43790</v>
      </c>
      <c r="Y47" s="12">
        <f>P48</f>
        <v>43791</v>
      </c>
      <c r="Z47" s="12">
        <f>Q48</f>
        <v>43792</v>
      </c>
      <c r="AA47" s="13">
        <f>R48</f>
        <v>43793</v>
      </c>
      <c r="AB47" s="50"/>
      <c r="AC47" s="35" t="s">
        <v>44</v>
      </c>
      <c r="AD47" s="36" t="s">
        <v>1638</v>
      </c>
      <c r="AE47" s="36" t="s">
        <v>1639</v>
      </c>
      <c r="AF47" s="36" t="s">
        <v>1636</v>
      </c>
      <c r="AG47" s="36" t="s">
        <v>1640</v>
      </c>
      <c r="AH47" s="36" t="s">
        <v>1641</v>
      </c>
      <c r="AI47" s="37" t="s">
        <v>1637</v>
      </c>
      <c r="AJ47" s="37" t="s">
        <v>1642</v>
      </c>
      <c r="AK47" s="37" t="s">
        <v>1643</v>
      </c>
      <c r="AL47" s="36" t="s">
        <v>1644</v>
      </c>
      <c r="AM47" s="36" t="s">
        <v>1645</v>
      </c>
      <c r="AN47" s="36" t="s">
        <v>1646</v>
      </c>
      <c r="AO47" s="36" t="s">
        <v>1647</v>
      </c>
      <c r="AP47" s="36" t="s">
        <v>1648</v>
      </c>
    </row>
    <row r="48" spans="1:42" x14ac:dyDescent="0.2">
      <c r="A48" s="28" t="s">
        <v>265</v>
      </c>
      <c r="B48" s="28" t="s">
        <v>1650</v>
      </c>
      <c r="C48" s="9" t="s">
        <v>1666</v>
      </c>
      <c r="D48" s="28" t="s">
        <v>7</v>
      </c>
      <c r="E48" s="28" t="s">
        <v>8</v>
      </c>
      <c r="F48" s="51"/>
      <c r="G48" s="51"/>
      <c r="H48" s="51"/>
      <c r="I48" s="51"/>
      <c r="J48" s="51"/>
      <c r="K48" s="44"/>
      <c r="L48" s="31">
        <f>INDEX('Fantasy Schedule'!$F$2:$F$21,MATCH($L$22,'Fantasy Schedule'!$A$2:$A$21,0))</f>
        <v>43787</v>
      </c>
      <c r="M48" s="31">
        <f>L48+1</f>
        <v>43788</v>
      </c>
      <c r="N48" s="31">
        <f t="shared" ref="N48" si="12">M48+1</f>
        <v>43789</v>
      </c>
      <c r="O48" s="31">
        <f t="shared" ref="O48" si="13">N48+1</f>
        <v>43790</v>
      </c>
      <c r="P48" s="31">
        <f t="shared" ref="P48" si="14">O48+1</f>
        <v>43791</v>
      </c>
      <c r="Q48" s="31">
        <f t="shared" ref="Q48" si="15">P48+1</f>
        <v>43792</v>
      </c>
      <c r="R48" s="32">
        <f t="shared" ref="R48" si="16">Q48+1</f>
        <v>43793</v>
      </c>
      <c r="S48" s="84">
        <f ca="1">SUM(S49:S68)</f>
        <v>19</v>
      </c>
      <c r="T48" s="47"/>
      <c r="U48" s="24">
        <f t="shared" ref="U48:AA48" ca="1" si="17">SUM(U49:U68)</f>
        <v>10</v>
      </c>
      <c r="V48" s="24">
        <f t="shared" ca="1" si="17"/>
        <v>2</v>
      </c>
      <c r="W48" s="24">
        <f t="shared" ca="1" si="17"/>
        <v>16</v>
      </c>
      <c r="X48" s="24">
        <f t="shared" ca="1" si="17"/>
        <v>0</v>
      </c>
      <c r="Y48" s="24">
        <f t="shared" ca="1" si="17"/>
        <v>13</v>
      </c>
      <c r="Z48" s="24">
        <f t="shared" ca="1" si="17"/>
        <v>10</v>
      </c>
      <c r="AA48" s="24">
        <f t="shared" ca="1" si="17"/>
        <v>2</v>
      </c>
      <c r="AB48" s="50"/>
      <c r="AC48" s="69"/>
      <c r="AD48" s="70">
        <f ca="1">SUMPRODUCT(AD49:AD68,$S$49:$S$68)</f>
        <v>117.29999999999998</v>
      </c>
      <c r="AE48" s="70">
        <f ca="1">SUMPRODUCT(AE49:AE68,$S$49:$S$68)</f>
        <v>248.09999999999997</v>
      </c>
      <c r="AF48" s="71">
        <f ca="1">IFERROR(AD48/AE48,0)</f>
        <v>0.47279322853688027</v>
      </c>
      <c r="AG48" s="70">
        <f t="shared" ref="AG48:AH48" ca="1" si="18">SUMPRODUCT(AG49:AG68,$S$49:$S$68)</f>
        <v>57.2</v>
      </c>
      <c r="AH48" s="70">
        <f t="shared" ca="1" si="18"/>
        <v>71.100000000000009</v>
      </c>
      <c r="AI48" s="71">
        <f ca="1">IFERROR(AG48/AH48,0)</f>
        <v>0.80450070323488043</v>
      </c>
      <c r="AJ48" s="70">
        <f t="shared" ref="AJ48:AP48" ca="1" si="19">SUMPRODUCT(AJ49:AJ68,$S$49:$S$68)</f>
        <v>31.099999999999998</v>
      </c>
      <c r="AK48" s="70">
        <f t="shared" ca="1" si="19"/>
        <v>322.89999999999998</v>
      </c>
      <c r="AL48" s="70">
        <f t="shared" ca="1" si="19"/>
        <v>134.80000000000001</v>
      </c>
      <c r="AM48" s="70">
        <f t="shared" ca="1" si="19"/>
        <v>48.599999999999994</v>
      </c>
      <c r="AN48" s="70">
        <f t="shared" ca="1" si="19"/>
        <v>15.500000000000002</v>
      </c>
      <c r="AO48" s="70">
        <f t="shared" ca="1" si="19"/>
        <v>13.399999999999999</v>
      </c>
      <c r="AP48" s="70">
        <f t="shared" ca="1" si="19"/>
        <v>37.200000000000003</v>
      </c>
    </row>
    <row r="49" spans="1:42" x14ac:dyDescent="0.2">
      <c r="A49" s="5">
        <v>1</v>
      </c>
      <c r="B49" s="5">
        <f ca="1">IFERROR(INDEX(OFFSET(Team!$B$1,MATCH($C$48,Team!$A:$A,0)-1,0,COUNTIF(Team!$A:$A,Sheet2!$C$48),1),MATCH($A49,OFFSET(Team!$K$1,MATCH($C$48,Team!$A:$A,0)-1,0,COUNTIF(Team!$A:$A,Sheet2!$C$48),1),0)),"")</f>
        <v>4840</v>
      </c>
      <c r="C49" s="3" t="str">
        <f ca="1">IFERROR(INDEX(OFFSET(Team!$H$1,MATCH($C$48,Team!$A:$A,0)-1,0,COUNTIF(Team!$A:$A,Sheet2!$C$48),1),MATCH($A49,OFFSET(Team!$K$1,MATCH($C$48,Team!$A:$A,0)-1,0,COUNTIF(Team!$A:$A,Sheet2!$C$48),1),0)),"")</f>
        <v>Kyrie Irving</v>
      </c>
      <c r="D49" s="6" t="str">
        <f ca="1">IFERROR(INDEX(Team!I:I,MATCH($C49,Team!$H:$H,0)),"")</f>
        <v>BKN</v>
      </c>
      <c r="E49" s="6" t="str">
        <f ca="1">IFERROR(INDEX(Team!F:F,MATCH($C49,Team!$H:$H,0)),"")</f>
        <v>G</v>
      </c>
      <c r="F49" s="15">
        <f ca="1">IFERROR(INDEX(PUNT_SeasonAVG!C:C,MATCH(Sheet2!$C49,PUNT_SeasonAVG!$I:$I,0)),"")</f>
        <v>11.9</v>
      </c>
      <c r="G49" s="5">
        <f ca="1">IFERROR(INDEX(PUNT_SeasonAVG!D:D,MATCH(Sheet2!$C49,PUNT_SeasonAVG!$I:$I,0)),"")</f>
        <v>11</v>
      </c>
      <c r="H49" s="5">
        <f ca="1">IFERROR(INDEX(PUNT_SeasonAVG!B:B,MATCH(Sheet2!$C49,PUNT_SeasonAVG!$I:$I,0)),"")</f>
        <v>7</v>
      </c>
      <c r="I49" s="5">
        <f ca="1">IFERROR(INDEX(PUNT_L10gamesAVG!B:B,MATCH(Sheet2!$C49,PUNT_L10gamesAVG!$I:$I,0)),"")</f>
        <v>9</v>
      </c>
      <c r="J49" s="5">
        <f ca="1">IFERROR(INDEX(PUNT_L5gamesAVG!B:B,MATCH(Sheet2!$C49,PUNT_L5gamesAVG!$I:$I,0)),"")</f>
        <v>16</v>
      </c>
      <c r="K49" s="44"/>
      <c r="L49" s="60" t="str">
        <f t="array" aca="1" ref="L49" ca="1">IFERROR(INDEX(Roster!$K$1:$K$1500,MATCH(1,(Sheet2!$B49=Roster!$C$1:$C$1500)*(Sheet2!L$24=Roster!$B$1:$B$1500),0)),"x")</f>
        <v>G</v>
      </c>
      <c r="M49" s="61" t="str">
        <f t="array" aca="1" ref="M49" ca="1">IFERROR(INDEX(Roster!$K$1:$K$1500,MATCH(1,(Sheet2!$B49=Roster!$C$1:$C$1500)*(Sheet2!M$24=Roster!$B$1:$B$1500),0)),"x")</f>
        <v>IL</v>
      </c>
      <c r="N49" s="61" t="str">
        <f t="array" aca="1" ref="N49" ca="1">IFERROR(INDEX(Roster!$K$1:$K$1500,MATCH(1,(Sheet2!$B49=Roster!$C$1:$C$1500)*(Sheet2!N$24=Roster!$B$1:$B$1500),0)),"x")</f>
        <v>IL</v>
      </c>
      <c r="O49" s="61" t="str">
        <f t="array" aca="1" ref="O49" ca="1">IFERROR(INDEX(Roster!$K$1:$K$1500,MATCH(1,(Sheet2!$B49=Roster!$C$1:$C$1500)*(Sheet2!O$24=Roster!$B$1:$B$1500),0)),"x")</f>
        <v>IL</v>
      </c>
      <c r="P49" s="61" t="str">
        <f t="array" aca="1" ref="P49" ca="1">IFERROR(INDEX(Roster!$K$1:$K$1500,MATCH(1,(Sheet2!$B49=Roster!$C$1:$C$1500)*(Sheet2!P$24=Roster!$B$1:$B$1500),0)),"x")</f>
        <v>IL</v>
      </c>
      <c r="Q49" s="61" t="str">
        <f t="array" aca="1" ref="Q49" ca="1">IFERROR(INDEX(Roster!$K$1:$K$1500,MATCH(1,(Sheet2!$B49=Roster!$C$1:$C$1500)*(Sheet2!Q$24=Roster!$B$1:$B$1500),0)),"x")</f>
        <v>IL</v>
      </c>
      <c r="R49" s="61" t="str">
        <f t="array" aca="1" ref="R49" ca="1">IFERROR(INDEX(Roster!$K$1:$K$1500,MATCH(1,(Sheet2!$B49=Roster!$C$1:$C$1500)*(Sheet2!R$24=Roster!$B$1:$B$1500),0)),"x")</f>
        <v>IL</v>
      </c>
      <c r="S49" s="62">
        <f ca="1">SUMIFS($U49:$AA49,$U$23:$AA$23,"&gt;"&amp;$C$21,$L49:$R49,"&lt;&gt;BN",$L49:$R49,"&lt;&gt;IL",$L49:$R49,"&lt;&gt;x")</f>
        <v>0</v>
      </c>
      <c r="T49" s="47"/>
      <c r="U49" s="16">
        <f ca="1">COUNTIFS('NBA Schedule'!$D:$D,Sheet2!$D49,'NBA Schedule'!$B:$B,Sheet2!U$23)+COUNTIFS('NBA Schedule'!$F:$F,Sheet2!$D49,'NBA Schedule'!$B:$B,Sheet2!U$23)</f>
        <v>1</v>
      </c>
      <c r="V49" s="17">
        <f ca="1">COUNTIFS('NBA Schedule'!$D:$D,Sheet2!$D49,'NBA Schedule'!$B:$B,Sheet2!V$23)+COUNTIFS('NBA Schedule'!$F:$F,Sheet2!$D49,'NBA Schedule'!$B:$B,Sheet2!V$23)</f>
        <v>0</v>
      </c>
      <c r="W49" s="17">
        <f ca="1">COUNTIFS('NBA Schedule'!$D:$D,Sheet2!$D49,'NBA Schedule'!$B:$B,Sheet2!W$23)+COUNTIFS('NBA Schedule'!$F:$F,Sheet2!$D49,'NBA Schedule'!$B:$B,Sheet2!W$23)</f>
        <v>1</v>
      </c>
      <c r="X49" s="17">
        <f ca="1">COUNTIFS('NBA Schedule'!$D:$D,Sheet2!$D49,'NBA Schedule'!$B:$B,Sheet2!X$23)+COUNTIFS('NBA Schedule'!$F:$F,Sheet2!$D49,'NBA Schedule'!$B:$B,Sheet2!X$23)</f>
        <v>0</v>
      </c>
      <c r="Y49" s="17">
        <f ca="1">COUNTIFS('NBA Schedule'!$D:$D,Sheet2!$D49,'NBA Schedule'!$B:$B,Sheet2!Y$23)+COUNTIFS('NBA Schedule'!$F:$F,Sheet2!$D49,'NBA Schedule'!$B:$B,Sheet2!Y$23)</f>
        <v>1</v>
      </c>
      <c r="Z49" s="17">
        <f ca="1">COUNTIFS('NBA Schedule'!$D:$D,Sheet2!$D49,'NBA Schedule'!$B:$B,Sheet2!Z$23)+COUNTIFS('NBA Schedule'!$F:$F,Sheet2!$D49,'NBA Schedule'!$B:$B,Sheet2!Z$23)</f>
        <v>0</v>
      </c>
      <c r="AA49" s="18">
        <f ca="1">COUNTIFS('NBA Schedule'!$D:$D,Sheet2!$D49,'NBA Schedule'!$B:$B,Sheet2!AA$23)+COUNTIFS('NBA Schedule'!$F:$F,Sheet2!$D49,'NBA Schedule'!$B:$B,Sheet2!AA$23)</f>
        <v>0</v>
      </c>
      <c r="AB49" s="68"/>
      <c r="AC49" s="72">
        <f ca="1">IFERROR(INDEX(PUNT_L10gamesAVG!O:O,MATCH($C49,PUNT_L10gamesAVG!$I:$I,0)),"")</f>
        <v>33.376666666666665</v>
      </c>
      <c r="AD49" s="73">
        <f ca="1">IFERROR(AE49*AF49,"")</f>
        <v>9.4999999999999982</v>
      </c>
      <c r="AE49" s="73">
        <f ca="1">IFERROR(INDEX(PUNT_L10gamesAVG!W:W,MATCH($C49,PUNT_L10gamesAVG!$I:$I,0)),"")</f>
        <v>21.9</v>
      </c>
      <c r="AF49" s="74">
        <f ca="1">IFERROR(INDEX(PUNT_L10gamesAVG!V:V,MATCH($C49,PUNT_L10gamesAVG!$I:$I,0)),"")</f>
        <v>0.43378995433789952</v>
      </c>
      <c r="AG49" s="73">
        <f ca="1">IFERROR(AH49*AI49,"")</f>
        <v>5</v>
      </c>
      <c r="AH49" s="73">
        <f ca="1">IFERROR(INDEX(PUNT_L10gamesAVG!Y:Y,MATCH($C49,PUNT_L10gamesAVG!$I:$I,0)),"")</f>
        <v>5.3</v>
      </c>
      <c r="AI49" s="74">
        <f ca="1">IFERROR(INDEX(PUNT_L10gamesAVG!X:X,MATCH($C49,PUNT_L10gamesAVG!$I:$I,0)),"")</f>
        <v>0.94339622641509435</v>
      </c>
      <c r="AJ49" s="73">
        <f ca="1">IFERROR(INDEX(PUNT_L10gamesAVG!Q:Q,MATCH($C49,PUNT_L10gamesAVG!$I:$I,0)),"")</f>
        <v>2.4</v>
      </c>
      <c r="AK49" s="73">
        <f ca="1">IFERROR(INDEX(PUNT_L10gamesAVG!P:P,MATCH($C49,PUNT_L10gamesAVG!$I:$I,0)),"")</f>
        <v>26.4</v>
      </c>
      <c r="AL49" s="73">
        <f ca="1">IFERROR(INDEX(PUNT_L10gamesAVG!R:R,MATCH($C49,PUNT_L10gamesAVG!$I:$I,0)),"")</f>
        <v>5.0999999999999996</v>
      </c>
      <c r="AM49" s="73">
        <f ca="1">IFERROR(INDEX(PUNT_L10gamesAVG!S:S,MATCH($C49,PUNT_L10gamesAVG!$I:$I,0)),"")</f>
        <v>7.2</v>
      </c>
      <c r="AN49" s="73">
        <f ca="1">IFERROR(INDEX(PUNT_L10gamesAVG!T:T,MATCH($C49,PUNT_L10gamesAVG!$I:$I,0)),"")</f>
        <v>1.2</v>
      </c>
      <c r="AO49" s="73">
        <f ca="1">IFERROR(INDEX(PUNT_L10gamesAVG!U:U,MATCH($C49,PUNT_L10gamesAVG!$I:$I,0)),"")</f>
        <v>0.5</v>
      </c>
      <c r="AP49" s="75">
        <f ca="1">IFERROR(INDEX(PUNT_L10gamesAVG!Z:Z,MATCH($C49,PUNT_L10gamesAVG!$I:$I,0)),"")</f>
        <v>2.6</v>
      </c>
    </row>
    <row r="50" spans="1:42" x14ac:dyDescent="0.2">
      <c r="A50" s="5">
        <v>2</v>
      </c>
      <c r="B50" s="5">
        <f ca="1">IFERROR(INDEX(OFFSET(Team!$B$1,MATCH($C$48,Team!$A:$A,0)-1,0,COUNTIF(Team!$A:$A,Sheet2!$C$48),1),MATCH($A50,OFFSET(Team!$K$1,MATCH($C$48,Team!$A:$A,0)-1,0,COUNTIF(Team!$A:$A,Sheet2!$C$48),1),0)),"")</f>
        <v>4890</v>
      </c>
      <c r="C50" s="3" t="str">
        <f ca="1">IFERROR(INDEX(OFFSET(Team!$H$1,MATCH($C$48,Team!$A:$A,0)-1,0,COUNTIF(Team!$A:$A,Sheet2!$C$48),1),MATCH($A50,OFFSET(Team!$K$1,MATCH($C$48,Team!$A:$A,0)-1,0,COUNTIF(Team!$A:$A,Sheet2!$C$48),1),0)),"")</f>
        <v>Kemba Walker</v>
      </c>
      <c r="D50" s="6" t="str">
        <f ca="1">IFERROR(INDEX(Team!I:I,MATCH($C50,Team!$H:$H,0)),"")</f>
        <v>BOS</v>
      </c>
      <c r="E50" s="6" t="str">
        <f ca="1">IFERROR(INDEX(Team!F:F,MATCH($C50,Team!$H:$H,0)),"")</f>
        <v>G</v>
      </c>
      <c r="F50" s="15">
        <f ca="1">IFERROR(INDEX(PUNT_SeasonAVG!C:C,MATCH(Sheet2!$C50,PUNT_SeasonAVG!$I:$I,0)),"")</f>
        <v>18.3</v>
      </c>
      <c r="G50" s="5">
        <f ca="1">IFERROR(INDEX(PUNT_SeasonAVG!D:D,MATCH(Sheet2!$C50,PUNT_SeasonAVG!$I:$I,0)),"")</f>
        <v>18</v>
      </c>
      <c r="H50" s="5">
        <f ca="1">IFERROR(INDEX(PUNT_SeasonAVG!B:B,MATCH(Sheet2!$C50,PUNT_SeasonAVG!$I:$I,0)),"")</f>
        <v>16</v>
      </c>
      <c r="I50" s="5">
        <f ca="1">IFERROR(INDEX(PUNT_L10gamesAVG!B:B,MATCH(Sheet2!$C50,PUNT_L10gamesAVG!$I:$I,0)),"")</f>
        <v>18</v>
      </c>
      <c r="J50" s="5">
        <f ca="1">IFERROR(INDEX(PUNT_L5gamesAVG!B:B,MATCH(Sheet2!$C50,PUNT_L5gamesAVG!$I:$I,0)),"")</f>
        <v>42</v>
      </c>
      <c r="K50" s="44"/>
      <c r="L50" s="63" t="str">
        <f t="array" aca="1" ref="L50" ca="1">IFERROR(INDEX(Roster!$K$1:$K$1500,MATCH(1,(Sheet2!$B50=Roster!$C$1:$C$1500)*(Sheet2!L$24=Roster!$B$1:$B$1500),0)),"x")</f>
        <v>G</v>
      </c>
      <c r="M50" s="59" t="str">
        <f t="array" aca="1" ref="M50" ca="1">IFERROR(INDEX(Roster!$K$1:$K$1500,MATCH(1,(Sheet2!$B50=Roster!$C$1:$C$1500)*(Sheet2!M$24=Roster!$B$1:$B$1500),0)),"x")</f>
        <v>G</v>
      </c>
      <c r="N50" s="59" t="str">
        <f t="array" aca="1" ref="N50" ca="1">IFERROR(INDEX(Roster!$K$1:$K$1500,MATCH(1,(Sheet2!$B50=Roster!$C$1:$C$1500)*(Sheet2!N$24=Roster!$B$1:$B$1500),0)),"x")</f>
        <v>G</v>
      </c>
      <c r="O50" s="59" t="str">
        <f t="array" aca="1" ref="O50" ca="1">IFERROR(INDEX(Roster!$K$1:$K$1500,MATCH(1,(Sheet2!$B50=Roster!$C$1:$C$1500)*(Sheet2!O$24=Roster!$B$1:$B$1500),0)),"x")</f>
        <v>G</v>
      </c>
      <c r="P50" s="59" t="str">
        <f t="array" aca="1" ref="P50" ca="1">IFERROR(INDEX(Roster!$K$1:$K$1500,MATCH(1,(Sheet2!$B50=Roster!$C$1:$C$1500)*(Sheet2!P$24=Roster!$B$1:$B$1500),0)),"x")</f>
        <v>G</v>
      </c>
      <c r="Q50" s="59" t="str">
        <f t="array" aca="1" ref="Q50" ca="1">IFERROR(INDEX(Roster!$K$1:$K$1500,MATCH(1,(Sheet2!$B50=Roster!$C$1:$C$1500)*(Sheet2!Q$24=Roster!$B$1:$B$1500),0)),"x")</f>
        <v>BN</v>
      </c>
      <c r="R50" s="59" t="str">
        <f t="array" aca="1" ref="R50" ca="1">IFERROR(INDEX(Roster!$K$1:$K$1500,MATCH(1,(Sheet2!$B50=Roster!$C$1:$C$1500)*(Sheet2!R$24=Roster!$B$1:$B$1500),0)),"x")</f>
        <v>BN</v>
      </c>
      <c r="S50" s="64">
        <f ca="1">SUMIFS($U50:$AA50,$U$23:$AA$23,"&gt;"&amp;$C$21,$L50:$R50,"&lt;&gt;BN",$L50:$R50,"&lt;&gt;IL",$L50:$R50,"&lt;&gt;x")</f>
        <v>1</v>
      </c>
      <c r="T50" s="47"/>
      <c r="U50" s="11">
        <f ca="1">COUNTIFS('NBA Schedule'!$D:$D,Sheet2!$D50,'NBA Schedule'!$B:$B,Sheet2!U$23)+COUNTIFS('NBA Schedule'!$F:$F,Sheet2!$D50,'NBA Schedule'!$B:$B,Sheet2!U$23)</f>
        <v>1</v>
      </c>
      <c r="V50" s="19">
        <f ca="1">COUNTIFS('NBA Schedule'!$D:$D,Sheet2!$D50,'NBA Schedule'!$B:$B,Sheet2!V$23)+COUNTIFS('NBA Schedule'!$F:$F,Sheet2!$D50,'NBA Schedule'!$B:$B,Sheet2!V$23)</f>
        <v>0</v>
      </c>
      <c r="W50" s="19">
        <f ca="1">COUNTIFS('NBA Schedule'!$D:$D,Sheet2!$D50,'NBA Schedule'!$B:$B,Sheet2!W$23)+COUNTIFS('NBA Schedule'!$F:$F,Sheet2!$D50,'NBA Schedule'!$B:$B,Sheet2!W$23)</f>
        <v>1</v>
      </c>
      <c r="X50" s="19">
        <f ca="1">COUNTIFS('NBA Schedule'!$D:$D,Sheet2!$D50,'NBA Schedule'!$B:$B,Sheet2!X$23)+COUNTIFS('NBA Schedule'!$F:$F,Sheet2!$D50,'NBA Schedule'!$B:$B,Sheet2!X$23)</f>
        <v>0</v>
      </c>
      <c r="Y50" s="19">
        <f ca="1">COUNTIFS('NBA Schedule'!$D:$D,Sheet2!$D50,'NBA Schedule'!$B:$B,Sheet2!Y$23)+COUNTIFS('NBA Schedule'!$F:$F,Sheet2!$D50,'NBA Schedule'!$B:$B,Sheet2!Y$23)</f>
        <v>1</v>
      </c>
      <c r="Z50" s="19">
        <f ca="1">COUNTIFS('NBA Schedule'!$D:$D,Sheet2!$D50,'NBA Schedule'!$B:$B,Sheet2!Z$23)+COUNTIFS('NBA Schedule'!$F:$F,Sheet2!$D50,'NBA Schedule'!$B:$B,Sheet2!Z$23)</f>
        <v>0</v>
      </c>
      <c r="AA50" s="20">
        <f ca="1">COUNTIFS('NBA Schedule'!$D:$D,Sheet2!$D50,'NBA Schedule'!$B:$B,Sheet2!AA$23)+COUNTIFS('NBA Schedule'!$F:$F,Sheet2!$D50,'NBA Schedule'!$B:$B,Sheet2!AA$23)</f>
        <v>1</v>
      </c>
      <c r="AB50" s="68"/>
      <c r="AC50" s="76">
        <f ca="1">IFERROR(INDEX(PUNT_L10gamesAVG!O:O,MATCH($C50,PUNT_L10gamesAVG!$I:$I,0)),"")</f>
        <v>33.450000000000003</v>
      </c>
      <c r="AD50" s="77">
        <f t="shared" ref="AD50:AD68" ca="1" si="20">IFERROR(AE50*AF50,"")</f>
        <v>7</v>
      </c>
      <c r="AE50" s="77">
        <f ca="1">IFERROR(INDEX(PUNT_L10gamesAVG!W:W,MATCH($C50,PUNT_L10gamesAVG!$I:$I,0)),"")</f>
        <v>17.100000000000001</v>
      </c>
      <c r="AF50" s="78">
        <f ca="1">IFERROR(INDEX(PUNT_L10gamesAVG!V:V,MATCH($C50,PUNT_L10gamesAVG!$I:$I,0)),"")</f>
        <v>0.40935672514619881</v>
      </c>
      <c r="AG50" s="77">
        <f t="shared" ref="AG50:AG68" ca="1" si="21">IFERROR(AH50*AI50,"")</f>
        <v>4.2</v>
      </c>
      <c r="AH50" s="77">
        <f ca="1">IFERROR(INDEX(PUNT_L10gamesAVG!Y:Y,MATCH($C50,PUNT_L10gamesAVG!$I:$I,0)),"")</f>
        <v>4.5</v>
      </c>
      <c r="AI50" s="78">
        <f ca="1">IFERROR(INDEX(PUNT_L10gamesAVG!X:X,MATCH($C50,PUNT_L10gamesAVG!$I:$I,0)),"")</f>
        <v>0.93333333333333335</v>
      </c>
      <c r="AJ50" s="77">
        <f ca="1">IFERROR(INDEX(PUNT_L10gamesAVG!Q:Q,MATCH($C50,PUNT_L10gamesAVG!$I:$I,0)),"")</f>
        <v>3.7</v>
      </c>
      <c r="AK50" s="77">
        <f ca="1">IFERROR(INDEX(PUNT_L10gamesAVG!P:P,MATCH($C50,PUNT_L10gamesAVG!$I:$I,0)),"")</f>
        <v>21.9</v>
      </c>
      <c r="AL50" s="77">
        <f ca="1">IFERROR(INDEX(PUNT_L10gamesAVG!R:R,MATCH($C50,PUNT_L10gamesAVG!$I:$I,0)),"")</f>
        <v>4.8</v>
      </c>
      <c r="AM50" s="77">
        <f ca="1">IFERROR(INDEX(PUNT_L10gamesAVG!S:S,MATCH($C50,PUNT_L10gamesAVG!$I:$I,0)),"")</f>
        <v>5.3</v>
      </c>
      <c r="AN50" s="77">
        <f ca="1">IFERROR(INDEX(PUNT_L10gamesAVG!T:T,MATCH($C50,PUNT_L10gamesAVG!$I:$I,0)),"")</f>
        <v>0.8</v>
      </c>
      <c r="AO50" s="77">
        <f ca="1">IFERROR(INDEX(PUNT_L10gamesAVG!U:U,MATCH($C50,PUNT_L10gamesAVG!$I:$I,0)),"")</f>
        <v>0.6</v>
      </c>
      <c r="AP50" s="79">
        <f ca="1">IFERROR(INDEX(PUNT_L10gamesAVG!Z:Z,MATCH($C50,PUNT_L10gamesAVG!$I:$I,0)),"")</f>
        <v>2.4</v>
      </c>
    </row>
    <row r="51" spans="1:42" x14ac:dyDescent="0.2">
      <c r="A51" s="5">
        <v>3</v>
      </c>
      <c r="B51" s="5">
        <f ca="1">IFERROR(INDEX(OFFSET(Team!$B$1,MATCH($C$48,Team!$A:$A,0)-1,0,COUNTIF(Team!$A:$A,Sheet2!$C$48),1),MATCH($A51,OFFSET(Team!$K$1,MATCH($C$48,Team!$A:$A,0)-1,0,COUNTIF(Team!$A:$A,Sheet2!$C$48),1),0)),"")</f>
        <v>4391</v>
      </c>
      <c r="C51" s="3" t="str">
        <f ca="1">IFERROR(INDEX(OFFSET(Team!$H$1,MATCH($C$48,Team!$A:$A,0)-1,0,COUNTIF(Team!$A:$A,Sheet2!$C$48),1),MATCH($A51,OFFSET(Team!$K$1,MATCH($C$48,Team!$A:$A,0)-1,0,COUNTIF(Team!$A:$A,Sheet2!$C$48),1),0)),"")</f>
        <v>Kevin Love</v>
      </c>
      <c r="D51" s="6" t="str">
        <f ca="1">IFERROR(INDEX(Team!I:I,MATCH($C51,Team!$H:$H,0)),"")</f>
        <v>CLE</v>
      </c>
      <c r="E51" s="6" t="str">
        <f ca="1">IFERROR(INDEX(Team!F:F,MATCH($C51,Team!$H:$H,0)),"")</f>
        <v>F,C</v>
      </c>
      <c r="F51" s="15">
        <f ca="1">IFERROR(INDEX(PUNT_SeasonAVG!C:C,MATCH(Sheet2!$C51,PUNT_SeasonAVG!$I:$I,0)),"")</f>
        <v>52.1</v>
      </c>
      <c r="G51" s="5">
        <f ca="1">IFERROR(INDEX(PUNT_SeasonAVG!D:D,MATCH(Sheet2!$C51,PUNT_SeasonAVG!$I:$I,0)),"")</f>
        <v>51</v>
      </c>
      <c r="H51" s="5">
        <f ca="1">IFERROR(INDEX(PUNT_SeasonAVG!B:B,MATCH(Sheet2!$C51,PUNT_SeasonAVG!$I:$I,0)),"")</f>
        <v>20</v>
      </c>
      <c r="I51" s="5">
        <f ca="1">IFERROR(INDEX(PUNT_L10gamesAVG!B:B,MATCH(Sheet2!$C51,PUNT_L10gamesAVG!$I:$I,0)),"")</f>
        <v>24</v>
      </c>
      <c r="J51" s="5">
        <f ca="1">IFERROR(INDEX(PUNT_L5gamesAVG!B:B,MATCH(Sheet2!$C51,PUNT_L5gamesAVG!$I:$I,0)),"")</f>
        <v>33</v>
      </c>
      <c r="K51" s="44"/>
      <c r="L51" s="63" t="str">
        <f t="array" aca="1" ref="L51" ca="1">IFERROR(INDEX(Roster!$K$1:$K$1500,MATCH(1,(Sheet2!$B51=Roster!$C$1:$C$1500)*(Sheet2!L$24=Roster!$B$1:$B$1500),0)),"x")</f>
        <v>C</v>
      </c>
      <c r="M51" s="59" t="str">
        <f t="array" aca="1" ref="M51" ca="1">IFERROR(INDEX(Roster!$K$1:$K$1500,MATCH(1,(Sheet2!$B51=Roster!$C$1:$C$1500)*(Sheet2!M$24=Roster!$B$1:$B$1500),0)),"x")</f>
        <v>C</v>
      </c>
      <c r="N51" s="59" t="str">
        <f t="array" aca="1" ref="N51" ca="1">IFERROR(INDEX(Roster!$K$1:$K$1500,MATCH(1,(Sheet2!$B51=Roster!$C$1:$C$1500)*(Sheet2!N$24=Roster!$B$1:$B$1500),0)),"x")</f>
        <v>C</v>
      </c>
      <c r="O51" s="59" t="str">
        <f t="array" aca="1" ref="O51" ca="1">IFERROR(INDEX(Roster!$K$1:$K$1500,MATCH(1,(Sheet2!$B51=Roster!$C$1:$C$1500)*(Sheet2!O$24=Roster!$B$1:$B$1500),0)),"x")</f>
        <v>C</v>
      </c>
      <c r="P51" s="59" t="str">
        <f t="array" aca="1" ref="P51" ca="1">IFERROR(INDEX(Roster!$K$1:$K$1500,MATCH(1,(Sheet2!$B51=Roster!$C$1:$C$1500)*(Sheet2!P$24=Roster!$B$1:$B$1500),0)),"x")</f>
        <v>C</v>
      </c>
      <c r="Q51" s="59" t="str">
        <f t="array" aca="1" ref="Q51" ca="1">IFERROR(INDEX(Roster!$K$1:$K$1500,MATCH(1,(Sheet2!$B51=Roster!$C$1:$C$1500)*(Sheet2!Q$24=Roster!$B$1:$B$1500),0)),"x")</f>
        <v>C</v>
      </c>
      <c r="R51" s="59" t="str">
        <f t="array" aca="1" ref="R51" ca="1">IFERROR(INDEX(Roster!$K$1:$K$1500,MATCH(1,(Sheet2!$B51=Roster!$C$1:$C$1500)*(Sheet2!R$24=Roster!$B$1:$B$1500),0)),"x")</f>
        <v>BN</v>
      </c>
      <c r="S51" s="64">
        <f ca="1">SUMIFS($U51:$AA51,$U$23:$AA$23,"&gt;"&amp;$C$21,$L51:$R51,"&lt;&gt;BN",$L51:$R51,"&lt;&gt;IL",$L51:$R51,"&lt;&gt;x")</f>
        <v>2</v>
      </c>
      <c r="T51" s="47"/>
      <c r="U51" s="11">
        <f ca="1">COUNTIFS('NBA Schedule'!$D:$D,Sheet2!$D51,'NBA Schedule'!$B:$B,Sheet2!U$23)+COUNTIFS('NBA Schedule'!$F:$F,Sheet2!$D51,'NBA Schedule'!$B:$B,Sheet2!U$23)</f>
        <v>1</v>
      </c>
      <c r="V51" s="19">
        <f ca="1">COUNTIFS('NBA Schedule'!$D:$D,Sheet2!$D51,'NBA Schedule'!$B:$B,Sheet2!V$23)+COUNTIFS('NBA Schedule'!$F:$F,Sheet2!$D51,'NBA Schedule'!$B:$B,Sheet2!V$23)</f>
        <v>0</v>
      </c>
      <c r="W51" s="19">
        <f ca="1">COUNTIFS('NBA Schedule'!$D:$D,Sheet2!$D51,'NBA Schedule'!$B:$B,Sheet2!W$23)+COUNTIFS('NBA Schedule'!$F:$F,Sheet2!$D51,'NBA Schedule'!$B:$B,Sheet2!W$23)</f>
        <v>1</v>
      </c>
      <c r="X51" s="19">
        <f ca="1">COUNTIFS('NBA Schedule'!$D:$D,Sheet2!$D51,'NBA Schedule'!$B:$B,Sheet2!X$23)+COUNTIFS('NBA Schedule'!$F:$F,Sheet2!$D51,'NBA Schedule'!$B:$B,Sheet2!X$23)</f>
        <v>0</v>
      </c>
      <c r="Y51" s="19">
        <f ca="1">COUNTIFS('NBA Schedule'!$D:$D,Sheet2!$D51,'NBA Schedule'!$B:$B,Sheet2!Y$23)+COUNTIFS('NBA Schedule'!$F:$F,Sheet2!$D51,'NBA Schedule'!$B:$B,Sheet2!Y$23)</f>
        <v>1</v>
      </c>
      <c r="Z51" s="19">
        <f ca="1">COUNTIFS('NBA Schedule'!$D:$D,Sheet2!$D51,'NBA Schedule'!$B:$B,Sheet2!Z$23)+COUNTIFS('NBA Schedule'!$F:$F,Sheet2!$D51,'NBA Schedule'!$B:$B,Sheet2!Z$23)</f>
        <v>1</v>
      </c>
      <c r="AA51" s="20">
        <f ca="1">COUNTIFS('NBA Schedule'!$D:$D,Sheet2!$D51,'NBA Schedule'!$B:$B,Sheet2!AA$23)+COUNTIFS('NBA Schedule'!$F:$F,Sheet2!$D51,'NBA Schedule'!$B:$B,Sheet2!AA$23)</f>
        <v>0</v>
      </c>
      <c r="AB51" s="68"/>
      <c r="AC51" s="76">
        <f ca="1">IFERROR(INDEX(PUNT_L10gamesAVG!O:O,MATCH($C51,PUNT_L10gamesAVG!$I:$I,0)),"")</f>
        <v>32.266666666666666</v>
      </c>
      <c r="AD51" s="77">
        <f t="shared" ca="1" si="20"/>
        <v>5.8000000000000007</v>
      </c>
      <c r="AE51" s="77">
        <f ca="1">IFERROR(INDEX(PUNT_L10gamesAVG!W:W,MATCH($C51,PUNT_L10gamesAVG!$I:$I,0)),"")</f>
        <v>12.9</v>
      </c>
      <c r="AF51" s="78">
        <f ca="1">IFERROR(INDEX(PUNT_L10gamesAVG!V:V,MATCH($C51,PUNT_L10gamesAVG!$I:$I,0)),"")</f>
        <v>0.44961240310077522</v>
      </c>
      <c r="AG51" s="77">
        <f t="shared" ca="1" si="21"/>
        <v>5.6</v>
      </c>
      <c r="AH51" s="77">
        <f ca="1">IFERROR(INDEX(PUNT_L10gamesAVG!Y:Y,MATCH($C51,PUNT_L10gamesAVG!$I:$I,0)),"")</f>
        <v>6.3</v>
      </c>
      <c r="AI51" s="78">
        <f ca="1">IFERROR(INDEX(PUNT_L10gamesAVG!X:X,MATCH($C51,PUNT_L10gamesAVG!$I:$I,0)),"")</f>
        <v>0.88888888888888884</v>
      </c>
      <c r="AJ51" s="77">
        <f ca="1">IFERROR(INDEX(PUNT_L10gamesAVG!Q:Q,MATCH($C51,PUNT_L10gamesAVG!$I:$I,0)),"")</f>
        <v>2.4</v>
      </c>
      <c r="AK51" s="77">
        <f ca="1">IFERROR(INDEX(PUNT_L10gamesAVG!P:P,MATCH($C51,PUNT_L10gamesAVG!$I:$I,0)),"")</f>
        <v>19.600000000000001</v>
      </c>
      <c r="AL51" s="77">
        <f ca="1">IFERROR(INDEX(PUNT_L10gamesAVG!R:R,MATCH($C51,PUNT_L10gamesAVG!$I:$I,0)),"")</f>
        <v>11.1</v>
      </c>
      <c r="AM51" s="77">
        <f ca="1">IFERROR(INDEX(PUNT_L10gamesAVG!S:S,MATCH($C51,PUNT_L10gamesAVG!$I:$I,0)),"")</f>
        <v>2.2999999999999998</v>
      </c>
      <c r="AN51" s="77">
        <f ca="1">IFERROR(INDEX(PUNT_L10gamesAVG!T:T,MATCH($C51,PUNT_L10gamesAVG!$I:$I,0)),"")</f>
        <v>0.8</v>
      </c>
      <c r="AO51" s="77">
        <f ca="1">IFERROR(INDEX(PUNT_L10gamesAVG!U:U,MATCH($C51,PUNT_L10gamesAVG!$I:$I,0)),"")</f>
        <v>0.6</v>
      </c>
      <c r="AP51" s="79">
        <f ca="1">IFERROR(INDEX(PUNT_L10gamesAVG!Z:Z,MATCH($C51,PUNT_L10gamesAVG!$I:$I,0)),"")</f>
        <v>2.9</v>
      </c>
    </row>
    <row r="52" spans="1:42" x14ac:dyDescent="0.2">
      <c r="A52" s="5">
        <v>4</v>
      </c>
      <c r="B52" s="5">
        <f ca="1">IFERROR(INDEX(OFFSET(Team!$B$1,MATCH($C$48,Team!$A:$A,0)-1,0,COUNTIF(Team!$A:$A,Sheet2!$C$48),1),MATCH($A52,OFFSET(Team!$K$1,MATCH($C$48,Team!$A:$A,0)-1,0,COUNTIF(Team!$A:$A,Sheet2!$C$48),1),0)),"")</f>
        <v>5294</v>
      </c>
      <c r="C52" s="3" t="str">
        <f ca="1">IFERROR(INDEX(OFFSET(Team!$H$1,MATCH($C$48,Team!$A:$A,0)-1,0,COUNTIF(Team!$A:$A,Sheet2!$C$48),1),MATCH($A52,OFFSET(Team!$K$1,MATCH($C$48,Team!$A:$A,0)-1,0,COUNTIF(Team!$A:$A,Sheet2!$C$48),1),0)),"")</f>
        <v>Joel Embiid</v>
      </c>
      <c r="D52" s="6" t="str">
        <f ca="1">IFERROR(INDEX(Team!I:I,MATCH($C52,Team!$H:$H,0)),"")</f>
        <v>PHI</v>
      </c>
      <c r="E52" s="6" t="str">
        <f ca="1">IFERROR(INDEX(Team!F:F,MATCH($C52,Team!$H:$H,0)),"")</f>
        <v>F,C</v>
      </c>
      <c r="F52" s="15">
        <f ca="1">IFERROR(INDEX(PUNT_SeasonAVG!C:C,MATCH(Sheet2!$C52,PUNT_SeasonAVG!$I:$I,0)),"")</f>
        <v>8.1999999999999993</v>
      </c>
      <c r="G52" s="5">
        <f ca="1">IFERROR(INDEX(PUNT_SeasonAVG!D:D,MATCH(Sheet2!$C52,PUNT_SeasonAVG!$I:$I,0)),"")</f>
        <v>7</v>
      </c>
      <c r="H52" s="5">
        <f ca="1">IFERROR(INDEX(PUNT_SeasonAVG!B:B,MATCH(Sheet2!$C52,PUNT_SeasonAVG!$I:$I,0)),"")</f>
        <v>21</v>
      </c>
      <c r="I52" s="5">
        <f ca="1">IFERROR(INDEX(PUNT_L10gamesAVG!B:B,MATCH(Sheet2!$C52,PUNT_L10gamesAVG!$I:$I,0)),"")</f>
        <v>22</v>
      </c>
      <c r="J52" s="5">
        <f ca="1">IFERROR(INDEX(PUNT_L5gamesAVG!B:B,MATCH(Sheet2!$C52,PUNT_L5gamesAVG!$I:$I,0)),"")</f>
        <v>34</v>
      </c>
      <c r="K52" s="44"/>
      <c r="L52" s="63" t="str">
        <f t="array" aca="1" ref="L52" ca="1">IFERROR(INDEX(Roster!$K$1:$K$1500,MATCH(1,(Sheet2!$B52=Roster!$C$1:$C$1500)*(Sheet2!L$24=Roster!$B$1:$B$1500),0)),"x")</f>
        <v>BN</v>
      </c>
      <c r="M52" s="59" t="str">
        <f t="array" aca="1" ref="M52" ca="1">IFERROR(INDEX(Roster!$K$1:$K$1500,MATCH(1,(Sheet2!$B52=Roster!$C$1:$C$1500)*(Sheet2!M$24=Roster!$B$1:$B$1500),0)),"x")</f>
        <v>BN</v>
      </c>
      <c r="N52" s="59" t="str">
        <f t="array" aca="1" ref="N52" ca="1">IFERROR(INDEX(Roster!$K$1:$K$1500,MATCH(1,(Sheet2!$B52=Roster!$C$1:$C$1500)*(Sheet2!N$24=Roster!$B$1:$B$1500),0)),"x")</f>
        <v>C</v>
      </c>
      <c r="O52" s="59" t="str">
        <f t="array" aca="1" ref="O52" ca="1">IFERROR(INDEX(Roster!$K$1:$K$1500,MATCH(1,(Sheet2!$B52=Roster!$C$1:$C$1500)*(Sheet2!O$24=Roster!$B$1:$B$1500),0)),"x")</f>
        <v>BN</v>
      </c>
      <c r="P52" s="59" t="str">
        <f t="array" aca="1" ref="P52" ca="1">IFERROR(INDEX(Roster!$K$1:$K$1500,MATCH(1,(Sheet2!$B52=Roster!$C$1:$C$1500)*(Sheet2!P$24=Roster!$B$1:$B$1500),0)),"x")</f>
        <v>BN</v>
      </c>
      <c r="Q52" s="59" t="str">
        <f t="array" aca="1" ref="Q52" ca="1">IFERROR(INDEX(Roster!$K$1:$K$1500,MATCH(1,(Sheet2!$B52=Roster!$C$1:$C$1500)*(Sheet2!Q$24=Roster!$B$1:$B$1500),0)),"x")</f>
        <v>Util</v>
      </c>
      <c r="R52" s="59" t="str">
        <f t="array" aca="1" ref="R52" ca="1">IFERROR(INDEX(Roster!$K$1:$K$1500,MATCH(1,(Sheet2!$B52=Roster!$C$1:$C$1500)*(Sheet2!R$24=Roster!$B$1:$B$1500),0)),"x")</f>
        <v>Util</v>
      </c>
      <c r="S52" s="64">
        <f ca="1">SUMIFS($U52:$AA52,$U$23:$AA$23,"&gt;"&amp;$C$21,$L52:$R52,"&lt;&gt;BN",$L52:$R52,"&lt;&gt;IL",$L52:$R52,"&lt;&gt;x")</f>
        <v>1</v>
      </c>
      <c r="T52" s="47"/>
      <c r="U52" s="11">
        <f ca="1">COUNTIFS('NBA Schedule'!$D:$D,Sheet2!$D52,'NBA Schedule'!$B:$B,Sheet2!U$23)+COUNTIFS('NBA Schedule'!$F:$F,Sheet2!$D52,'NBA Schedule'!$B:$B,Sheet2!U$23)</f>
        <v>0</v>
      </c>
      <c r="V52" s="19">
        <f ca="1">COUNTIFS('NBA Schedule'!$D:$D,Sheet2!$D52,'NBA Schedule'!$B:$B,Sheet2!V$23)+COUNTIFS('NBA Schedule'!$F:$F,Sheet2!$D52,'NBA Schedule'!$B:$B,Sheet2!V$23)</f>
        <v>0</v>
      </c>
      <c r="W52" s="19">
        <f ca="1">COUNTIFS('NBA Schedule'!$D:$D,Sheet2!$D52,'NBA Schedule'!$B:$B,Sheet2!W$23)+COUNTIFS('NBA Schedule'!$F:$F,Sheet2!$D52,'NBA Schedule'!$B:$B,Sheet2!W$23)</f>
        <v>1</v>
      </c>
      <c r="X52" s="19">
        <f ca="1">COUNTIFS('NBA Schedule'!$D:$D,Sheet2!$D52,'NBA Schedule'!$B:$B,Sheet2!X$23)+COUNTIFS('NBA Schedule'!$F:$F,Sheet2!$D52,'NBA Schedule'!$B:$B,Sheet2!X$23)</f>
        <v>0</v>
      </c>
      <c r="Y52" s="19">
        <f ca="1">COUNTIFS('NBA Schedule'!$D:$D,Sheet2!$D52,'NBA Schedule'!$B:$B,Sheet2!Y$23)+COUNTIFS('NBA Schedule'!$F:$F,Sheet2!$D52,'NBA Schedule'!$B:$B,Sheet2!Y$23)</f>
        <v>1</v>
      </c>
      <c r="Z52" s="19">
        <f ca="1">COUNTIFS('NBA Schedule'!$D:$D,Sheet2!$D52,'NBA Schedule'!$B:$B,Sheet2!Z$23)+COUNTIFS('NBA Schedule'!$F:$F,Sheet2!$D52,'NBA Schedule'!$B:$B,Sheet2!Z$23)</f>
        <v>1</v>
      </c>
      <c r="AA52" s="20">
        <f ca="1">COUNTIFS('NBA Schedule'!$D:$D,Sheet2!$D52,'NBA Schedule'!$B:$B,Sheet2!AA$23)+COUNTIFS('NBA Schedule'!$F:$F,Sheet2!$D52,'NBA Schedule'!$B:$B,Sheet2!AA$23)</f>
        <v>0</v>
      </c>
      <c r="AB52" s="68"/>
      <c r="AC52" s="76">
        <f ca="1">IFERROR(INDEX(PUNT_L10gamesAVG!O:O,MATCH($C52,PUNT_L10gamesAVG!$I:$I,0)),"")</f>
        <v>29.501666666666665</v>
      </c>
      <c r="AD52" s="77">
        <f t="shared" ca="1" si="20"/>
        <v>7.6000000000000005</v>
      </c>
      <c r="AE52" s="77">
        <f ca="1">IFERROR(INDEX(PUNT_L10gamesAVG!W:W,MATCH($C52,PUNT_L10gamesAVG!$I:$I,0)),"")</f>
        <v>16.600000000000001</v>
      </c>
      <c r="AF52" s="78">
        <f ca="1">IFERROR(INDEX(PUNT_L10gamesAVG!V:V,MATCH($C52,PUNT_L10gamesAVG!$I:$I,0)),"")</f>
        <v>0.45783132530120479</v>
      </c>
      <c r="AG52" s="77">
        <f t="shared" ca="1" si="21"/>
        <v>6.2</v>
      </c>
      <c r="AH52" s="77">
        <f ca="1">IFERROR(INDEX(PUNT_L10gamesAVG!Y:Y,MATCH($C52,PUNT_L10gamesAVG!$I:$I,0)),"")</f>
        <v>7.9</v>
      </c>
      <c r="AI52" s="78">
        <f ca="1">IFERROR(INDEX(PUNT_L10gamesAVG!X:X,MATCH($C52,PUNT_L10gamesAVG!$I:$I,0)),"")</f>
        <v>0.78481012658227844</v>
      </c>
      <c r="AJ52" s="77">
        <f ca="1">IFERROR(INDEX(PUNT_L10gamesAVG!Q:Q,MATCH($C52,PUNT_L10gamesAVG!$I:$I,0)),"")</f>
        <v>1.5</v>
      </c>
      <c r="AK52" s="77">
        <f ca="1">IFERROR(INDEX(PUNT_L10gamesAVG!P:P,MATCH($C52,PUNT_L10gamesAVG!$I:$I,0)),"")</f>
        <v>22.9</v>
      </c>
      <c r="AL52" s="77">
        <f ca="1">IFERROR(INDEX(PUNT_L10gamesAVG!R:R,MATCH($C52,PUNT_L10gamesAVG!$I:$I,0)),"")</f>
        <v>11.5</v>
      </c>
      <c r="AM52" s="77">
        <f ca="1">IFERROR(INDEX(PUNT_L10gamesAVG!S:S,MATCH($C52,PUNT_L10gamesAVG!$I:$I,0)),"")</f>
        <v>3.1</v>
      </c>
      <c r="AN52" s="77">
        <f ca="1">IFERROR(INDEX(PUNT_L10gamesAVG!T:T,MATCH($C52,PUNT_L10gamesAVG!$I:$I,0)),"")</f>
        <v>0.9</v>
      </c>
      <c r="AO52" s="77">
        <f ca="1">IFERROR(INDEX(PUNT_L10gamesAVG!U:U,MATCH($C52,PUNT_L10gamesAVG!$I:$I,0)),"")</f>
        <v>1.5</v>
      </c>
      <c r="AP52" s="79">
        <f ca="1">IFERROR(INDEX(PUNT_L10gamesAVG!Z:Z,MATCH($C52,PUNT_L10gamesAVG!$I:$I,0)),"")</f>
        <v>2.9</v>
      </c>
    </row>
    <row r="53" spans="1:42" x14ac:dyDescent="0.2">
      <c r="A53" s="5">
        <v>5</v>
      </c>
      <c r="B53" s="5">
        <f ca="1">IFERROR(INDEX(OFFSET(Team!$B$1,MATCH($C$48,Team!$A:$A,0)-1,0,COUNTIF(Team!$A:$A,Sheet2!$C$48),1),MATCH($A53,OFFSET(Team!$K$1,MATCH($C$48,Team!$A:$A,0)-1,0,COUNTIF(Team!$A:$A,Sheet2!$C$48),1),0)),"")</f>
        <v>5658</v>
      </c>
      <c r="C53" s="3" t="str">
        <f ca="1">IFERROR(INDEX(OFFSET(Team!$H$1,MATCH($C$48,Team!$A:$A,0)-1,0,COUNTIF(Team!$A:$A,Sheet2!$C$48),1),MATCH($A53,OFFSET(Team!$K$1,MATCH($C$48,Team!$A:$A,0)-1,0,COUNTIF(Team!$A:$A,Sheet2!$C$48),1),0)),"")</f>
        <v>Pascal Siakam</v>
      </c>
      <c r="D53" s="6" t="str">
        <f ca="1">IFERROR(INDEX(Team!I:I,MATCH($C53,Team!$H:$H,0)),"")</f>
        <v>TOR</v>
      </c>
      <c r="E53" s="6" t="str">
        <f ca="1">IFERROR(INDEX(Team!F:F,MATCH($C53,Team!$H:$H,0)),"")</f>
        <v>F</v>
      </c>
      <c r="F53" s="15">
        <f ca="1">IFERROR(INDEX(PUNT_SeasonAVG!C:C,MATCH(Sheet2!$C53,PUNT_SeasonAVG!$I:$I,0)),"")</f>
        <v>27</v>
      </c>
      <c r="G53" s="5">
        <f ca="1">IFERROR(INDEX(PUNT_SeasonAVG!D:D,MATCH(Sheet2!$C53,PUNT_SeasonAVG!$I:$I,0)),"")</f>
        <v>29</v>
      </c>
      <c r="H53" s="5">
        <f ca="1">IFERROR(INDEX(PUNT_SeasonAVG!B:B,MATCH(Sheet2!$C53,PUNT_SeasonAVG!$I:$I,0)),"")</f>
        <v>23</v>
      </c>
      <c r="I53" s="5">
        <f ca="1">IFERROR(INDEX(PUNT_L10gamesAVG!B:B,MATCH(Sheet2!$C53,PUNT_L10gamesAVG!$I:$I,0)),"")</f>
        <v>26</v>
      </c>
      <c r="J53" s="5">
        <f ca="1">IFERROR(INDEX(PUNT_L5gamesAVG!B:B,MATCH(Sheet2!$C53,PUNT_L5gamesAVG!$I:$I,0)),"")</f>
        <v>53</v>
      </c>
      <c r="K53" s="44"/>
      <c r="L53" s="63" t="str">
        <f t="array" aca="1" ref="L53" ca="1">IFERROR(INDEX(Roster!$K$1:$K$1500,MATCH(1,(Sheet2!$B53=Roster!$C$1:$C$1500)*(Sheet2!L$24=Roster!$B$1:$B$1500),0)),"x")</f>
        <v>F</v>
      </c>
      <c r="M53" s="59" t="str">
        <f t="array" aca="1" ref="M53" ca="1">IFERROR(INDEX(Roster!$K$1:$K$1500,MATCH(1,(Sheet2!$B53=Roster!$C$1:$C$1500)*(Sheet2!M$24=Roster!$B$1:$B$1500),0)),"x")</f>
        <v>F</v>
      </c>
      <c r="N53" s="59" t="str">
        <f t="array" aca="1" ref="N53" ca="1">IFERROR(INDEX(Roster!$K$1:$K$1500,MATCH(1,(Sheet2!$B53=Roster!$C$1:$C$1500)*(Sheet2!N$24=Roster!$B$1:$B$1500),0)),"x")</f>
        <v>F</v>
      </c>
      <c r="O53" s="59" t="str">
        <f t="array" aca="1" ref="O53" ca="1">IFERROR(INDEX(Roster!$K$1:$K$1500,MATCH(1,(Sheet2!$B53=Roster!$C$1:$C$1500)*(Sheet2!O$24=Roster!$B$1:$B$1500),0)),"x")</f>
        <v>F</v>
      </c>
      <c r="P53" s="59" t="str">
        <f t="array" aca="1" ref="P53" ca="1">IFERROR(INDEX(Roster!$K$1:$K$1500,MATCH(1,(Sheet2!$B53=Roster!$C$1:$C$1500)*(Sheet2!P$24=Roster!$B$1:$B$1500),0)),"x")</f>
        <v>BN</v>
      </c>
      <c r="Q53" s="59" t="str">
        <f t="array" aca="1" ref="Q53" ca="1">IFERROR(INDEX(Roster!$K$1:$K$1500,MATCH(1,(Sheet2!$B53=Roster!$C$1:$C$1500)*(Sheet2!Q$24=Roster!$B$1:$B$1500),0)),"x")</f>
        <v>F</v>
      </c>
      <c r="R53" s="59" t="str">
        <f t="array" aca="1" ref="R53" ca="1">IFERROR(INDEX(Roster!$K$1:$K$1500,MATCH(1,(Sheet2!$B53=Roster!$C$1:$C$1500)*(Sheet2!R$24=Roster!$B$1:$B$1500),0)),"x")</f>
        <v>F</v>
      </c>
      <c r="S53" s="64">
        <f ca="1">SUMIFS($U53:$AA53,$U$23:$AA$23,"&gt;"&amp;$C$21,$L53:$R53,"&lt;&gt;BN",$L53:$R53,"&lt;&gt;IL",$L53:$R53,"&lt;&gt;x")</f>
        <v>1</v>
      </c>
      <c r="T53" s="47"/>
      <c r="U53" s="11">
        <f ca="1">COUNTIFS('NBA Schedule'!$D:$D,Sheet2!$D53,'NBA Schedule'!$B:$B,Sheet2!U$23)+COUNTIFS('NBA Schedule'!$F:$F,Sheet2!$D53,'NBA Schedule'!$B:$B,Sheet2!U$23)</f>
        <v>1</v>
      </c>
      <c r="V53" s="19">
        <f ca="1">COUNTIFS('NBA Schedule'!$D:$D,Sheet2!$D53,'NBA Schedule'!$B:$B,Sheet2!V$23)+COUNTIFS('NBA Schedule'!$F:$F,Sheet2!$D53,'NBA Schedule'!$B:$B,Sheet2!V$23)</f>
        <v>0</v>
      </c>
      <c r="W53" s="19">
        <f ca="1">COUNTIFS('NBA Schedule'!$D:$D,Sheet2!$D53,'NBA Schedule'!$B:$B,Sheet2!W$23)+COUNTIFS('NBA Schedule'!$F:$F,Sheet2!$D53,'NBA Schedule'!$B:$B,Sheet2!W$23)</f>
        <v>1</v>
      </c>
      <c r="X53" s="19">
        <f ca="1">COUNTIFS('NBA Schedule'!$D:$D,Sheet2!$D53,'NBA Schedule'!$B:$B,Sheet2!X$23)+COUNTIFS('NBA Schedule'!$F:$F,Sheet2!$D53,'NBA Schedule'!$B:$B,Sheet2!X$23)</f>
        <v>0</v>
      </c>
      <c r="Y53" s="19">
        <f ca="1">COUNTIFS('NBA Schedule'!$D:$D,Sheet2!$D53,'NBA Schedule'!$B:$B,Sheet2!Y$23)+COUNTIFS('NBA Schedule'!$F:$F,Sheet2!$D53,'NBA Schedule'!$B:$B,Sheet2!Y$23)</f>
        <v>0</v>
      </c>
      <c r="Z53" s="19">
        <f ca="1">COUNTIFS('NBA Schedule'!$D:$D,Sheet2!$D53,'NBA Schedule'!$B:$B,Sheet2!Z$23)+COUNTIFS('NBA Schedule'!$F:$F,Sheet2!$D53,'NBA Schedule'!$B:$B,Sheet2!Z$23)</f>
        <v>1</v>
      </c>
      <c r="AA53" s="20">
        <f ca="1">COUNTIFS('NBA Schedule'!$D:$D,Sheet2!$D53,'NBA Schedule'!$B:$B,Sheet2!AA$23)+COUNTIFS('NBA Schedule'!$F:$F,Sheet2!$D53,'NBA Schedule'!$B:$B,Sheet2!AA$23)</f>
        <v>0</v>
      </c>
      <c r="AB53" s="68"/>
      <c r="AC53" s="76">
        <f ca="1">IFERROR(INDEX(PUNT_L10gamesAVG!O:O,MATCH($C53,PUNT_L10gamesAVG!$I:$I,0)),"")</f>
        <v>37.645000000000003</v>
      </c>
      <c r="AD53" s="77">
        <f t="shared" ca="1" si="20"/>
        <v>9.5</v>
      </c>
      <c r="AE53" s="77">
        <f ca="1">IFERROR(INDEX(PUNT_L10gamesAVG!W:W,MATCH($C53,PUNT_L10gamesAVG!$I:$I,0)),"")</f>
        <v>20.7</v>
      </c>
      <c r="AF53" s="78">
        <f ca="1">IFERROR(INDEX(PUNT_L10gamesAVG!V:V,MATCH($C53,PUNT_L10gamesAVG!$I:$I,0)),"")</f>
        <v>0.45893719806763283</v>
      </c>
      <c r="AG53" s="77">
        <f t="shared" ca="1" si="21"/>
        <v>2.9999999999999996</v>
      </c>
      <c r="AH53" s="77">
        <f ca="1">IFERROR(INDEX(PUNT_L10gamesAVG!Y:Y,MATCH($C53,PUNT_L10gamesAVG!$I:$I,0)),"")</f>
        <v>4.0999999999999996</v>
      </c>
      <c r="AI53" s="78">
        <f ca="1">IFERROR(INDEX(PUNT_L10gamesAVG!X:X,MATCH($C53,PUNT_L10gamesAVG!$I:$I,0)),"")</f>
        <v>0.73170731707317072</v>
      </c>
      <c r="AJ53" s="77">
        <f ca="1">IFERROR(INDEX(PUNT_L10gamesAVG!Q:Q,MATCH($C53,PUNT_L10gamesAVG!$I:$I,0)),"")</f>
        <v>2.2000000000000002</v>
      </c>
      <c r="AK53" s="77">
        <f ca="1">IFERROR(INDEX(PUNT_L10gamesAVG!P:P,MATCH($C53,PUNT_L10gamesAVG!$I:$I,0)),"")</f>
        <v>24.2</v>
      </c>
      <c r="AL53" s="77">
        <f ca="1">IFERROR(INDEX(PUNT_L10gamesAVG!R:R,MATCH($C53,PUNT_L10gamesAVG!$I:$I,0)),"")</f>
        <v>8.1999999999999993</v>
      </c>
      <c r="AM53" s="77">
        <f ca="1">IFERROR(INDEX(PUNT_L10gamesAVG!S:S,MATCH($C53,PUNT_L10gamesAVG!$I:$I,0)),"")</f>
        <v>4.4000000000000004</v>
      </c>
      <c r="AN53" s="77">
        <f ca="1">IFERROR(INDEX(PUNT_L10gamesAVG!T:T,MATCH($C53,PUNT_L10gamesAVG!$I:$I,0)),"")</f>
        <v>1</v>
      </c>
      <c r="AO53" s="77">
        <f ca="1">IFERROR(INDEX(PUNT_L10gamesAVG!U:U,MATCH($C53,PUNT_L10gamesAVG!$I:$I,0)),"")</f>
        <v>0.8</v>
      </c>
      <c r="AP53" s="79">
        <f ca="1">IFERROR(INDEX(PUNT_L10gamesAVG!Z:Z,MATCH($C53,PUNT_L10gamesAVG!$I:$I,0)),"")</f>
        <v>2.6</v>
      </c>
    </row>
    <row r="54" spans="1:42" x14ac:dyDescent="0.2">
      <c r="A54" s="5">
        <v>6</v>
      </c>
      <c r="B54" s="5">
        <f ca="1">IFERROR(INDEX(OFFSET(Team!$B$1,MATCH($C$48,Team!$A:$A,0)-1,0,COUNTIF(Team!$A:$A,Sheet2!$C$48),1),MATCH($A54,OFFSET(Team!$K$1,MATCH($C$48,Team!$A:$A,0)-1,0,COUNTIF(Team!$A:$A,Sheet2!$C$48),1),0)),"")</f>
        <v>5292</v>
      </c>
      <c r="C54" s="3" t="str">
        <f ca="1">IFERROR(INDEX(OFFSET(Team!$H$1,MATCH($C$48,Team!$A:$A,0)-1,0,COUNTIF(Team!$A:$A,Sheet2!$C$48),1),MATCH($A54,OFFSET(Team!$K$1,MATCH($C$48,Team!$A:$A,0)-1,0,COUNTIF(Team!$A:$A,Sheet2!$C$48),1),0)),"")</f>
        <v>Andrew Wiggins</v>
      </c>
      <c r="D54" s="6" t="str">
        <f ca="1">IFERROR(INDEX(Team!I:I,MATCH($C54,Team!$H:$H,0)),"")</f>
        <v>MIN</v>
      </c>
      <c r="E54" s="6" t="str">
        <f ca="1">IFERROR(INDEX(Team!F:F,MATCH($C54,Team!$H:$H,0)),"")</f>
        <v>G,F</v>
      </c>
      <c r="F54" s="15">
        <f ca="1">IFERROR(INDEX(PUNT_SeasonAVG!C:C,MATCH(Sheet2!$C54,PUNT_SeasonAVG!$I:$I,0)),"")</f>
        <v>98.3</v>
      </c>
      <c r="G54" s="5">
        <f ca="1">IFERROR(INDEX(PUNT_SeasonAVG!D:D,MATCH(Sheet2!$C54,PUNT_SeasonAVG!$I:$I,0)),"")</f>
        <v>115</v>
      </c>
      <c r="H54" s="5">
        <f ca="1">IFERROR(INDEX(PUNT_SeasonAVG!B:B,MATCH(Sheet2!$C54,PUNT_SeasonAVG!$I:$I,0)),"")</f>
        <v>48</v>
      </c>
      <c r="I54" s="5">
        <f ca="1">IFERROR(INDEX(PUNT_L10gamesAVG!B:B,MATCH(Sheet2!$C54,PUNT_L10gamesAVG!$I:$I,0)),"")</f>
        <v>38</v>
      </c>
      <c r="J54" s="5">
        <f ca="1">IFERROR(INDEX(PUNT_L5gamesAVG!B:B,MATCH(Sheet2!$C54,PUNT_L5gamesAVG!$I:$I,0)),"")</f>
        <v>29</v>
      </c>
      <c r="K54" s="44"/>
      <c r="L54" s="63" t="str">
        <f t="array" aca="1" ref="L54" ca="1">IFERROR(INDEX(Roster!$K$1:$K$1500,MATCH(1,(Sheet2!$B54=Roster!$C$1:$C$1500)*(Sheet2!L$24=Roster!$B$1:$B$1500),0)),"x")</f>
        <v>F</v>
      </c>
      <c r="M54" s="59" t="str">
        <f t="array" aca="1" ref="M54" ca="1">IFERROR(INDEX(Roster!$K$1:$K$1500,MATCH(1,(Sheet2!$B54=Roster!$C$1:$C$1500)*(Sheet2!M$24=Roster!$B$1:$B$1500),0)),"x")</f>
        <v>IL</v>
      </c>
      <c r="N54" s="59" t="str">
        <f t="array" aca="1" ref="N54" ca="1">IFERROR(INDEX(Roster!$K$1:$K$1500,MATCH(1,(Sheet2!$B54=Roster!$C$1:$C$1500)*(Sheet2!N$24=Roster!$B$1:$B$1500),0)),"x")</f>
        <v>IL</v>
      </c>
      <c r="O54" s="59" t="str">
        <f t="array" aca="1" ref="O54" ca="1">IFERROR(INDEX(Roster!$K$1:$K$1500,MATCH(1,(Sheet2!$B54=Roster!$C$1:$C$1500)*(Sheet2!O$24=Roster!$B$1:$B$1500),0)),"x")</f>
        <v>IL</v>
      </c>
      <c r="P54" s="59" t="str">
        <f t="array" aca="1" ref="P54" ca="1">IFERROR(INDEX(Roster!$K$1:$K$1500,MATCH(1,(Sheet2!$B54=Roster!$C$1:$C$1500)*(Sheet2!P$24=Roster!$B$1:$B$1500),0)),"x")</f>
        <v>IL</v>
      </c>
      <c r="Q54" s="59" t="str">
        <f t="array" aca="1" ref="Q54" ca="1">IFERROR(INDEX(Roster!$K$1:$K$1500,MATCH(1,(Sheet2!$B54=Roster!$C$1:$C$1500)*(Sheet2!Q$24=Roster!$B$1:$B$1500),0)),"x")</f>
        <v>IL</v>
      </c>
      <c r="R54" s="59" t="str">
        <f t="array" aca="1" ref="R54" ca="1">IFERROR(INDEX(Roster!$K$1:$K$1500,MATCH(1,(Sheet2!$B54=Roster!$C$1:$C$1500)*(Sheet2!R$24=Roster!$B$1:$B$1500),0)),"x")</f>
        <v>IL</v>
      </c>
      <c r="S54" s="64">
        <f ca="1">SUMIFS($U54:$AA54,$U$23:$AA$23,"&gt;"&amp;$C$21,$L54:$R54,"&lt;&gt;BN",$L54:$R54,"&lt;&gt;IL",$L54:$R54,"&lt;&gt;x")</f>
        <v>0</v>
      </c>
      <c r="T54" s="47"/>
      <c r="U54" s="11">
        <f ca="1">COUNTIFS('NBA Schedule'!$D:$D,Sheet2!$D54,'NBA Schedule'!$B:$B,Sheet2!U$23)+COUNTIFS('NBA Schedule'!$F:$F,Sheet2!$D54,'NBA Schedule'!$B:$B,Sheet2!U$23)</f>
        <v>1</v>
      </c>
      <c r="V54" s="19">
        <f ca="1">COUNTIFS('NBA Schedule'!$D:$D,Sheet2!$D54,'NBA Schedule'!$B:$B,Sheet2!V$23)+COUNTIFS('NBA Schedule'!$F:$F,Sheet2!$D54,'NBA Schedule'!$B:$B,Sheet2!V$23)</f>
        <v>0</v>
      </c>
      <c r="W54" s="19">
        <f ca="1">COUNTIFS('NBA Schedule'!$D:$D,Sheet2!$D54,'NBA Schedule'!$B:$B,Sheet2!W$23)+COUNTIFS('NBA Schedule'!$F:$F,Sheet2!$D54,'NBA Schedule'!$B:$B,Sheet2!W$23)</f>
        <v>1</v>
      </c>
      <c r="X54" s="19">
        <f ca="1">COUNTIFS('NBA Schedule'!$D:$D,Sheet2!$D54,'NBA Schedule'!$B:$B,Sheet2!X$23)+COUNTIFS('NBA Schedule'!$F:$F,Sheet2!$D54,'NBA Schedule'!$B:$B,Sheet2!X$23)</f>
        <v>0</v>
      </c>
      <c r="Y54" s="19">
        <f ca="1">COUNTIFS('NBA Schedule'!$D:$D,Sheet2!$D54,'NBA Schedule'!$B:$B,Sheet2!Y$23)+COUNTIFS('NBA Schedule'!$F:$F,Sheet2!$D54,'NBA Schedule'!$B:$B,Sheet2!Y$23)</f>
        <v>0</v>
      </c>
      <c r="Z54" s="19">
        <f ca="1">COUNTIFS('NBA Schedule'!$D:$D,Sheet2!$D54,'NBA Schedule'!$B:$B,Sheet2!Z$23)+COUNTIFS('NBA Schedule'!$F:$F,Sheet2!$D54,'NBA Schedule'!$B:$B,Sheet2!Z$23)</f>
        <v>1</v>
      </c>
      <c r="AA54" s="20">
        <f ca="1">COUNTIFS('NBA Schedule'!$D:$D,Sheet2!$D54,'NBA Schedule'!$B:$B,Sheet2!AA$23)+COUNTIFS('NBA Schedule'!$F:$F,Sheet2!$D54,'NBA Schedule'!$B:$B,Sheet2!AA$23)</f>
        <v>0</v>
      </c>
      <c r="AB54" s="68"/>
      <c r="AC54" s="76">
        <f ca="1">IFERROR(INDEX(PUNT_L10gamesAVG!O:O,MATCH($C54,PUNT_L10gamesAVG!$I:$I,0)),"")</f>
        <v>34.676666666666662</v>
      </c>
      <c r="AD54" s="77">
        <f t="shared" ca="1" si="20"/>
        <v>10.399999999999999</v>
      </c>
      <c r="AE54" s="77">
        <f ca="1">IFERROR(INDEX(PUNT_L10gamesAVG!W:W,MATCH($C54,PUNT_L10gamesAVG!$I:$I,0)),"")</f>
        <v>21.4</v>
      </c>
      <c r="AF54" s="78">
        <f ca="1">IFERROR(INDEX(PUNT_L10gamesAVG!V:V,MATCH($C54,PUNT_L10gamesAVG!$I:$I,0)),"")</f>
        <v>0.48598130841121495</v>
      </c>
      <c r="AG54" s="77">
        <f t="shared" ca="1" si="21"/>
        <v>3.5000000000000004</v>
      </c>
      <c r="AH54" s="77">
        <f ca="1">IFERROR(INDEX(PUNT_L10gamesAVG!Y:Y,MATCH($C54,PUNT_L10gamesAVG!$I:$I,0)),"")</f>
        <v>4.9000000000000004</v>
      </c>
      <c r="AI54" s="78">
        <f ca="1">IFERROR(INDEX(PUNT_L10gamesAVG!X:X,MATCH($C54,PUNT_L10gamesAVG!$I:$I,0)),"")</f>
        <v>0.7142857142857143</v>
      </c>
      <c r="AJ54" s="77">
        <f ca="1">IFERROR(INDEX(PUNT_L10gamesAVG!Q:Q,MATCH($C54,PUNT_L10gamesAVG!$I:$I,0)),"")</f>
        <v>2.7</v>
      </c>
      <c r="AK54" s="77">
        <f ca="1">IFERROR(INDEX(PUNT_L10gamesAVG!P:P,MATCH($C54,PUNT_L10gamesAVG!$I:$I,0)),"")</f>
        <v>27</v>
      </c>
      <c r="AL54" s="77">
        <f ca="1">IFERROR(INDEX(PUNT_L10gamesAVG!R:R,MATCH($C54,PUNT_L10gamesAVG!$I:$I,0)),"")</f>
        <v>5.0999999999999996</v>
      </c>
      <c r="AM54" s="77">
        <f ca="1">IFERROR(INDEX(PUNT_L10gamesAVG!S:S,MATCH($C54,PUNT_L10gamesAVG!$I:$I,0)),"")</f>
        <v>4.0999999999999996</v>
      </c>
      <c r="AN54" s="77">
        <f ca="1">IFERROR(INDEX(PUNT_L10gamesAVG!T:T,MATCH($C54,PUNT_L10gamesAVG!$I:$I,0)),"")</f>
        <v>0.7</v>
      </c>
      <c r="AO54" s="77">
        <f ca="1">IFERROR(INDEX(PUNT_L10gamesAVG!U:U,MATCH($C54,PUNT_L10gamesAVG!$I:$I,0)),"")</f>
        <v>1.1000000000000001</v>
      </c>
      <c r="AP54" s="79">
        <f ca="1">IFERROR(INDEX(PUNT_L10gamesAVG!Z:Z,MATCH($C54,PUNT_L10gamesAVG!$I:$I,0)),"")</f>
        <v>1.8</v>
      </c>
    </row>
    <row r="55" spans="1:42" x14ac:dyDescent="0.2">
      <c r="A55" s="5">
        <v>7</v>
      </c>
      <c r="B55" s="5">
        <f ca="1">IFERROR(INDEX(OFFSET(Team!$B$1,MATCH($C$48,Team!$A:$A,0)-1,0,COUNTIF(Team!$A:$A,Sheet2!$C$48),1),MATCH($A55,OFFSET(Team!$K$1,MATCH($C$48,Team!$A:$A,0)-1,0,COUNTIF(Team!$A:$A,Sheet2!$C$48),1),0)),"")</f>
        <v>4913</v>
      </c>
      <c r="C55" s="3" t="str">
        <f ca="1">IFERROR(INDEX(OFFSET(Team!$H$1,MATCH($C$48,Team!$A:$A,0)-1,0,COUNTIF(Team!$A:$A,Sheet2!$C$48),1),MATCH($A55,OFFSET(Team!$K$1,MATCH($C$48,Team!$A:$A,0)-1,0,COUNTIF(Team!$A:$A,Sheet2!$C$48),1),0)),"")</f>
        <v>Bojan Bogdanovic</v>
      </c>
      <c r="D55" s="6" t="str">
        <f ca="1">IFERROR(INDEX(Team!I:I,MATCH($C55,Team!$H:$H,0)),"")</f>
        <v>UTA</v>
      </c>
      <c r="E55" s="6" t="str">
        <f ca="1">IFERROR(INDEX(Team!F:F,MATCH($C55,Team!$H:$H,0)),"")</f>
        <v>G,F</v>
      </c>
      <c r="F55" s="15">
        <f ca="1">IFERROR(INDEX(PUNT_SeasonAVG!C:C,MATCH(Sheet2!$C55,PUNT_SeasonAVG!$I:$I,0)),"")</f>
        <v>107.6</v>
      </c>
      <c r="G55" s="5">
        <f ca="1">IFERROR(INDEX(PUNT_SeasonAVG!D:D,MATCH(Sheet2!$C55,PUNT_SeasonAVG!$I:$I,0)),"")</f>
        <v>112</v>
      </c>
      <c r="H55" s="5">
        <f ca="1">IFERROR(INDEX(PUNT_SeasonAVG!B:B,MATCH(Sheet2!$C55,PUNT_SeasonAVG!$I:$I,0)),"")</f>
        <v>50</v>
      </c>
      <c r="I55" s="5">
        <f ca="1">IFERROR(INDEX(PUNT_L10gamesAVG!B:B,MATCH(Sheet2!$C55,PUNT_L10gamesAVG!$I:$I,0)),"")</f>
        <v>73</v>
      </c>
      <c r="J55" s="5">
        <f ca="1">IFERROR(INDEX(PUNT_L5gamesAVG!B:B,MATCH(Sheet2!$C55,PUNT_L5gamesAVG!$I:$I,0)),"")</f>
        <v>112</v>
      </c>
      <c r="K55" s="44"/>
      <c r="L55" s="63" t="str">
        <f t="array" aca="1" ref="L55" ca="1">IFERROR(INDEX(Roster!$K$1:$K$1500,MATCH(1,(Sheet2!$B55=Roster!$C$1:$C$1500)*(Sheet2!L$24=Roster!$B$1:$B$1500),0)),"x")</f>
        <v>Util</v>
      </c>
      <c r="M55" s="59" t="str">
        <f t="array" aca="1" ref="M55" ca="1">IFERROR(INDEX(Roster!$K$1:$K$1500,MATCH(1,(Sheet2!$B55=Roster!$C$1:$C$1500)*(Sheet2!M$24=Roster!$B$1:$B$1500),0)),"x")</f>
        <v>Util</v>
      </c>
      <c r="N55" s="59" t="str">
        <f t="array" aca="1" ref="N55" ca="1">IFERROR(INDEX(Roster!$K$1:$K$1500,MATCH(1,(Sheet2!$B55=Roster!$C$1:$C$1500)*(Sheet2!N$24=Roster!$B$1:$B$1500),0)),"x")</f>
        <v>Util</v>
      </c>
      <c r="O55" s="59" t="str">
        <f t="array" aca="1" ref="O55" ca="1">IFERROR(INDEX(Roster!$K$1:$K$1500,MATCH(1,(Sheet2!$B55=Roster!$C$1:$C$1500)*(Sheet2!O$24=Roster!$B$1:$B$1500),0)),"x")</f>
        <v>Util</v>
      </c>
      <c r="P55" s="59" t="str">
        <f t="array" aca="1" ref="P55" ca="1">IFERROR(INDEX(Roster!$K$1:$K$1500,MATCH(1,(Sheet2!$B55=Roster!$C$1:$C$1500)*(Sheet2!P$24=Roster!$B$1:$B$1500),0)),"x")</f>
        <v>Util</v>
      </c>
      <c r="Q55" s="59" t="str">
        <f t="array" aca="1" ref="Q55" ca="1">IFERROR(INDEX(Roster!$K$1:$K$1500,MATCH(1,(Sheet2!$B55=Roster!$C$1:$C$1500)*(Sheet2!Q$24=Roster!$B$1:$B$1500),0)),"x")</f>
        <v>Util</v>
      </c>
      <c r="R55" s="59" t="str">
        <f t="array" aca="1" ref="R55" ca="1">IFERROR(INDEX(Roster!$K$1:$K$1500,MATCH(1,(Sheet2!$B55=Roster!$C$1:$C$1500)*(Sheet2!R$24=Roster!$B$1:$B$1500),0)),"x")</f>
        <v>Util</v>
      </c>
      <c r="S55" s="64">
        <f ca="1">SUMIFS($U55:$AA55,$U$23:$AA$23,"&gt;"&amp;$C$21,$L55:$R55,"&lt;&gt;BN",$L55:$R55,"&lt;&gt;IL",$L55:$R55,"&lt;&gt;x")</f>
        <v>2</v>
      </c>
      <c r="T55" s="47"/>
      <c r="U55" s="11">
        <f ca="1">COUNTIFS('NBA Schedule'!$D:$D,Sheet2!$D55,'NBA Schedule'!$B:$B,Sheet2!U$23)+COUNTIFS('NBA Schedule'!$F:$F,Sheet2!$D55,'NBA Schedule'!$B:$B,Sheet2!U$23)</f>
        <v>1</v>
      </c>
      <c r="V55" s="19">
        <f ca="1">COUNTIFS('NBA Schedule'!$D:$D,Sheet2!$D55,'NBA Schedule'!$B:$B,Sheet2!V$23)+COUNTIFS('NBA Schedule'!$F:$F,Sheet2!$D55,'NBA Schedule'!$B:$B,Sheet2!V$23)</f>
        <v>0</v>
      </c>
      <c r="W55" s="19">
        <f ca="1">COUNTIFS('NBA Schedule'!$D:$D,Sheet2!$D55,'NBA Schedule'!$B:$B,Sheet2!W$23)+COUNTIFS('NBA Schedule'!$F:$F,Sheet2!$D55,'NBA Schedule'!$B:$B,Sheet2!W$23)</f>
        <v>1</v>
      </c>
      <c r="X55" s="19">
        <f ca="1">COUNTIFS('NBA Schedule'!$D:$D,Sheet2!$D55,'NBA Schedule'!$B:$B,Sheet2!X$23)+COUNTIFS('NBA Schedule'!$F:$F,Sheet2!$D55,'NBA Schedule'!$B:$B,Sheet2!X$23)</f>
        <v>0</v>
      </c>
      <c r="Y55" s="19">
        <f ca="1">COUNTIFS('NBA Schedule'!$D:$D,Sheet2!$D55,'NBA Schedule'!$B:$B,Sheet2!Y$23)+COUNTIFS('NBA Schedule'!$F:$F,Sheet2!$D55,'NBA Schedule'!$B:$B,Sheet2!Y$23)</f>
        <v>1</v>
      </c>
      <c r="Z55" s="19">
        <f ca="1">COUNTIFS('NBA Schedule'!$D:$D,Sheet2!$D55,'NBA Schedule'!$B:$B,Sheet2!Z$23)+COUNTIFS('NBA Schedule'!$F:$F,Sheet2!$D55,'NBA Schedule'!$B:$B,Sheet2!Z$23)</f>
        <v>1</v>
      </c>
      <c r="AA55" s="20">
        <f ca="1">COUNTIFS('NBA Schedule'!$D:$D,Sheet2!$D55,'NBA Schedule'!$B:$B,Sheet2!AA$23)+COUNTIFS('NBA Schedule'!$F:$F,Sheet2!$D55,'NBA Schedule'!$B:$B,Sheet2!AA$23)</f>
        <v>0</v>
      </c>
      <c r="AB55" s="68"/>
      <c r="AC55" s="76">
        <f ca="1">IFERROR(INDEX(PUNT_L10gamesAVG!O:O,MATCH($C55,PUNT_L10gamesAVG!$I:$I,0)),"")</f>
        <v>33.67</v>
      </c>
      <c r="AD55" s="77">
        <f t="shared" ca="1" si="20"/>
        <v>6.7</v>
      </c>
      <c r="AE55" s="77">
        <f ca="1">IFERROR(INDEX(PUNT_L10gamesAVG!W:W,MATCH($C55,PUNT_L10gamesAVG!$I:$I,0)),"")</f>
        <v>15.5</v>
      </c>
      <c r="AF55" s="78">
        <f ca="1">IFERROR(INDEX(PUNT_L10gamesAVG!V:V,MATCH($C55,PUNT_L10gamesAVG!$I:$I,0)),"")</f>
        <v>0.43225806451612903</v>
      </c>
      <c r="AG55" s="77">
        <f t="shared" ca="1" si="21"/>
        <v>3.1</v>
      </c>
      <c r="AH55" s="77">
        <f ca="1">IFERROR(INDEX(PUNT_L10gamesAVG!Y:Y,MATCH($C55,PUNT_L10gamesAVG!$I:$I,0)),"")</f>
        <v>3.6</v>
      </c>
      <c r="AI55" s="78">
        <f ca="1">IFERROR(INDEX(PUNT_L10gamesAVG!X:X,MATCH($C55,PUNT_L10gamesAVG!$I:$I,0)),"")</f>
        <v>0.86111111111111116</v>
      </c>
      <c r="AJ55" s="77">
        <f ca="1">IFERROR(INDEX(PUNT_L10gamesAVG!Q:Q,MATCH($C55,PUNT_L10gamesAVG!$I:$I,0)),"")</f>
        <v>3</v>
      </c>
      <c r="AK55" s="77">
        <f ca="1">IFERROR(INDEX(PUNT_L10gamesAVG!P:P,MATCH($C55,PUNT_L10gamesAVG!$I:$I,0)),"")</f>
        <v>19.5</v>
      </c>
      <c r="AL55" s="77">
        <f ca="1">IFERROR(INDEX(PUNT_L10gamesAVG!R:R,MATCH($C55,PUNT_L10gamesAVG!$I:$I,0)),"")</f>
        <v>4.0999999999999996</v>
      </c>
      <c r="AM55" s="77">
        <f ca="1">IFERROR(INDEX(PUNT_L10gamesAVG!S:S,MATCH($C55,PUNT_L10gamesAVG!$I:$I,0)),"")</f>
        <v>2.1</v>
      </c>
      <c r="AN55" s="77">
        <f ca="1">IFERROR(INDEX(PUNT_L10gamesAVG!T:T,MATCH($C55,PUNT_L10gamesAVG!$I:$I,0)),"")</f>
        <v>0.6</v>
      </c>
      <c r="AO55" s="77">
        <f ca="1">IFERROR(INDEX(PUNT_L10gamesAVG!U:U,MATCH($C55,PUNT_L10gamesAVG!$I:$I,0)),"")</f>
        <v>0.3</v>
      </c>
      <c r="AP55" s="79">
        <f ca="1">IFERROR(INDEX(PUNT_L10gamesAVG!Z:Z,MATCH($C55,PUNT_L10gamesAVG!$I:$I,0)),"")</f>
        <v>2.7</v>
      </c>
    </row>
    <row r="56" spans="1:42" x14ac:dyDescent="0.2">
      <c r="A56" s="5">
        <v>8</v>
      </c>
      <c r="B56" s="5">
        <f ca="1">IFERROR(INDEX(OFFSET(Team!$B$1,MATCH($C$48,Team!$A:$A,0)-1,0,COUNTIF(Team!$A:$A,Sheet2!$C$48),1),MATCH($A56,OFFSET(Team!$K$1,MATCH($C$48,Team!$A:$A,0)-1,0,COUNTIF(Team!$A:$A,Sheet2!$C$48),1),0)),"")</f>
        <v>5855</v>
      </c>
      <c r="C56" s="3" t="str">
        <f ca="1">IFERROR(INDEX(OFFSET(Team!$H$1,MATCH($C$48,Team!$A:$A,0)-1,0,COUNTIF(Team!$A:$A,Sheet2!$C$48),1),MATCH($A56,OFFSET(Team!$K$1,MATCH($C$48,Team!$A:$A,0)-1,0,COUNTIF(Team!$A:$A,Sheet2!$C$48),1),0)),"")</f>
        <v>Thomas Bryant</v>
      </c>
      <c r="D56" s="6" t="str">
        <f ca="1">IFERROR(INDEX(Team!I:I,MATCH($C56,Team!$H:$H,0)),"")</f>
        <v>WAS</v>
      </c>
      <c r="E56" s="6" t="str">
        <f ca="1">IFERROR(INDEX(Team!F:F,MATCH($C56,Team!$H:$H,0)),"")</f>
        <v>C</v>
      </c>
      <c r="F56" s="15">
        <f ca="1">IFERROR(INDEX(PUNT_SeasonAVG!C:C,MATCH(Sheet2!$C56,PUNT_SeasonAVG!$I:$I,0)),"")</f>
        <v>68.5</v>
      </c>
      <c r="G56" s="5">
        <f ca="1">IFERROR(INDEX(PUNT_SeasonAVG!D:D,MATCH(Sheet2!$C56,PUNT_SeasonAVG!$I:$I,0)),"")</f>
        <v>69</v>
      </c>
      <c r="H56" s="5">
        <f ca="1">IFERROR(INDEX(PUNT_SeasonAVG!B:B,MATCH(Sheet2!$C56,PUNT_SeasonAVG!$I:$I,0)),"")</f>
        <v>79</v>
      </c>
      <c r="I56" s="5">
        <f ca="1">IFERROR(INDEX(PUNT_L10gamesAVG!B:B,MATCH(Sheet2!$C56,PUNT_L10gamesAVG!$I:$I,0)),"")</f>
        <v>111</v>
      </c>
      <c r="J56" s="5">
        <f ca="1">IFERROR(INDEX(PUNT_L5gamesAVG!B:B,MATCH(Sheet2!$C56,PUNT_L5gamesAVG!$I:$I,0)),"")</f>
        <v>145</v>
      </c>
      <c r="K56" s="44"/>
      <c r="L56" s="63" t="str">
        <f t="array" aca="1" ref="L56" ca="1">IFERROR(INDEX(Roster!$K$1:$K$1500,MATCH(1,(Sheet2!$B56=Roster!$C$1:$C$1500)*(Sheet2!L$24=Roster!$B$1:$B$1500),0)),"x")</f>
        <v>BN</v>
      </c>
      <c r="M56" s="59" t="str">
        <f t="array" aca="1" ref="M56" ca="1">IFERROR(INDEX(Roster!$K$1:$K$1500,MATCH(1,(Sheet2!$B56=Roster!$C$1:$C$1500)*(Sheet2!M$24=Roster!$B$1:$B$1500),0)),"x")</f>
        <v>Util</v>
      </c>
      <c r="N56" s="59" t="str">
        <f t="array" aca="1" ref="N56" ca="1">IFERROR(INDEX(Roster!$K$1:$K$1500,MATCH(1,(Sheet2!$B56=Roster!$C$1:$C$1500)*(Sheet2!N$24=Roster!$B$1:$B$1500),0)),"x")</f>
        <v>Util</v>
      </c>
      <c r="O56" s="59" t="str">
        <f t="array" aca="1" ref="O56" ca="1">IFERROR(INDEX(Roster!$K$1:$K$1500,MATCH(1,(Sheet2!$B56=Roster!$C$1:$C$1500)*(Sheet2!O$24=Roster!$B$1:$B$1500),0)),"x")</f>
        <v>Util</v>
      </c>
      <c r="P56" s="59" t="str">
        <f t="array" aca="1" ref="P56" ca="1">IFERROR(INDEX(Roster!$K$1:$K$1500,MATCH(1,(Sheet2!$B56=Roster!$C$1:$C$1500)*(Sheet2!P$24=Roster!$B$1:$B$1500),0)),"x")</f>
        <v>Util</v>
      </c>
      <c r="Q56" s="59" t="str">
        <f t="array" aca="1" ref="Q56" ca="1">IFERROR(INDEX(Roster!$K$1:$K$1500,MATCH(1,(Sheet2!$B56=Roster!$C$1:$C$1500)*(Sheet2!Q$24=Roster!$B$1:$B$1500),0)),"x")</f>
        <v>BN</v>
      </c>
      <c r="R56" s="59" t="str">
        <f t="array" aca="1" ref="R56" ca="1">IFERROR(INDEX(Roster!$K$1:$K$1500,MATCH(1,(Sheet2!$B56=Roster!$C$1:$C$1500)*(Sheet2!R$24=Roster!$B$1:$B$1500),0)),"x")</f>
        <v>C</v>
      </c>
      <c r="S56" s="64">
        <f ca="1">SUMIFS($U56:$AA56,$U$23:$AA$23,"&gt;"&amp;$C$21,$L56:$R56,"&lt;&gt;BN",$L56:$R56,"&lt;&gt;IL",$L56:$R56,"&lt;&gt;x")</f>
        <v>2</v>
      </c>
      <c r="T56" s="47"/>
      <c r="U56" s="11">
        <f ca="1">COUNTIFS('NBA Schedule'!$D:$D,Sheet2!$D56,'NBA Schedule'!$B:$B,Sheet2!U$23)+COUNTIFS('NBA Schedule'!$F:$F,Sheet2!$D56,'NBA Schedule'!$B:$B,Sheet2!U$23)</f>
        <v>0</v>
      </c>
      <c r="V56" s="19">
        <f ca="1">COUNTIFS('NBA Schedule'!$D:$D,Sheet2!$D56,'NBA Schedule'!$B:$B,Sheet2!V$23)+COUNTIFS('NBA Schedule'!$F:$F,Sheet2!$D56,'NBA Schedule'!$B:$B,Sheet2!V$23)</f>
        <v>0</v>
      </c>
      <c r="W56" s="19">
        <f ca="1">COUNTIFS('NBA Schedule'!$D:$D,Sheet2!$D56,'NBA Schedule'!$B:$B,Sheet2!W$23)+COUNTIFS('NBA Schedule'!$F:$F,Sheet2!$D56,'NBA Schedule'!$B:$B,Sheet2!W$23)</f>
        <v>1</v>
      </c>
      <c r="X56" s="19">
        <f ca="1">COUNTIFS('NBA Schedule'!$D:$D,Sheet2!$D56,'NBA Schedule'!$B:$B,Sheet2!X$23)+COUNTIFS('NBA Schedule'!$F:$F,Sheet2!$D56,'NBA Schedule'!$B:$B,Sheet2!X$23)</f>
        <v>0</v>
      </c>
      <c r="Y56" s="19">
        <f ca="1">COUNTIFS('NBA Schedule'!$D:$D,Sheet2!$D56,'NBA Schedule'!$B:$B,Sheet2!Y$23)+COUNTIFS('NBA Schedule'!$F:$F,Sheet2!$D56,'NBA Schedule'!$B:$B,Sheet2!Y$23)</f>
        <v>1</v>
      </c>
      <c r="Z56" s="19">
        <f ca="1">COUNTIFS('NBA Schedule'!$D:$D,Sheet2!$D56,'NBA Schedule'!$B:$B,Sheet2!Z$23)+COUNTIFS('NBA Schedule'!$F:$F,Sheet2!$D56,'NBA Schedule'!$B:$B,Sheet2!Z$23)</f>
        <v>0</v>
      </c>
      <c r="AA56" s="20">
        <f ca="1">COUNTIFS('NBA Schedule'!$D:$D,Sheet2!$D56,'NBA Schedule'!$B:$B,Sheet2!AA$23)+COUNTIFS('NBA Schedule'!$F:$F,Sheet2!$D56,'NBA Schedule'!$B:$B,Sheet2!AA$23)</f>
        <v>1</v>
      </c>
      <c r="AB56" s="68"/>
      <c r="AC56" s="76">
        <f ca="1">IFERROR(INDEX(PUNT_L10gamesAVG!O:O,MATCH($C56,PUNT_L10gamesAVG!$I:$I,0)),"")</f>
        <v>28.043333333333333</v>
      </c>
      <c r="AD56" s="77">
        <f t="shared" ca="1" si="20"/>
        <v>5.3999999999999995</v>
      </c>
      <c r="AE56" s="77">
        <f ca="1">IFERROR(INDEX(PUNT_L10gamesAVG!W:W,MATCH($C56,PUNT_L10gamesAVG!$I:$I,0)),"")</f>
        <v>10.199999999999999</v>
      </c>
      <c r="AF56" s="78">
        <f ca="1">IFERROR(INDEX(PUNT_L10gamesAVG!V:V,MATCH($C56,PUNT_L10gamesAVG!$I:$I,0)),"")</f>
        <v>0.52941176470588236</v>
      </c>
      <c r="AG56" s="77">
        <f t="shared" ca="1" si="21"/>
        <v>2.1</v>
      </c>
      <c r="AH56" s="77">
        <f ca="1">IFERROR(INDEX(PUNT_L10gamesAVG!Y:Y,MATCH($C56,PUNT_L10gamesAVG!$I:$I,0)),"")</f>
        <v>2.7</v>
      </c>
      <c r="AI56" s="78">
        <f ca="1">IFERROR(INDEX(PUNT_L10gamesAVG!X:X,MATCH($C56,PUNT_L10gamesAVG!$I:$I,0)),"")</f>
        <v>0.77777777777777779</v>
      </c>
      <c r="AJ56" s="77">
        <f ca="1">IFERROR(INDEX(PUNT_L10gamesAVG!Q:Q,MATCH($C56,PUNT_L10gamesAVG!$I:$I,0)),"")</f>
        <v>0.5</v>
      </c>
      <c r="AK56" s="77">
        <f ca="1">IFERROR(INDEX(PUNT_L10gamesAVG!P:P,MATCH($C56,PUNT_L10gamesAVG!$I:$I,0)),"")</f>
        <v>13.4</v>
      </c>
      <c r="AL56" s="77">
        <f ca="1">IFERROR(INDEX(PUNT_L10gamesAVG!R:R,MATCH($C56,PUNT_L10gamesAVG!$I:$I,0)),"")</f>
        <v>8.1999999999999993</v>
      </c>
      <c r="AM56" s="77">
        <f ca="1">IFERROR(INDEX(PUNT_L10gamesAVG!S:S,MATCH($C56,PUNT_L10gamesAVG!$I:$I,0)),"")</f>
        <v>2.8</v>
      </c>
      <c r="AN56" s="77">
        <f ca="1">IFERROR(INDEX(PUNT_L10gamesAVG!T:T,MATCH($C56,PUNT_L10gamesAVG!$I:$I,0)),"")</f>
        <v>0.4</v>
      </c>
      <c r="AO56" s="77">
        <f ca="1">IFERROR(INDEX(PUNT_L10gamesAVG!U:U,MATCH($C56,PUNT_L10gamesAVG!$I:$I,0)),"")</f>
        <v>1.2</v>
      </c>
      <c r="AP56" s="79">
        <f ca="1">IFERROR(INDEX(PUNT_L10gamesAVG!Z:Z,MATCH($C56,PUNT_L10gamesAVG!$I:$I,0)),"")</f>
        <v>1.3</v>
      </c>
    </row>
    <row r="57" spans="1:42" x14ac:dyDescent="0.2">
      <c r="A57" s="5">
        <v>9</v>
      </c>
      <c r="B57" s="5">
        <f ca="1">IFERROR(INDEX(OFFSET(Team!$B$1,MATCH($C$48,Team!$A:$A,0)-1,0,COUNTIF(Team!$A:$A,Sheet2!$C$48),1),MATCH($A57,OFFSET(Team!$K$1,MATCH($C$48,Team!$A:$A,0)-1,0,COUNTIF(Team!$A:$A,Sheet2!$C$48),1),0)),"")</f>
        <v>5054</v>
      </c>
      <c r="C57" s="3" t="str">
        <f ca="1">IFERROR(INDEX(OFFSET(Team!$H$1,MATCH($C$48,Team!$A:$A,0)-1,0,COUNTIF(Team!$A:$A,Sheet2!$C$48),1),MATCH($A57,OFFSET(Team!$K$1,MATCH($C$48,Team!$A:$A,0)-1,0,COUNTIF(Team!$A:$A,Sheet2!$C$48),1),0)),"")</f>
        <v>Evan Fournier</v>
      </c>
      <c r="D57" s="6" t="str">
        <f ca="1">IFERROR(INDEX(Team!I:I,MATCH($C57,Team!$H:$H,0)),"")</f>
        <v>ORL</v>
      </c>
      <c r="E57" s="6" t="str">
        <f ca="1">IFERROR(INDEX(Team!F:F,MATCH($C57,Team!$H:$H,0)),"")</f>
        <v>G,F</v>
      </c>
      <c r="F57" s="15">
        <f ca="1">IFERROR(INDEX(PUNT_SeasonAVG!C:C,MATCH(Sheet2!$C57,PUNT_SeasonAVG!$I:$I,0)),"")</f>
        <v>130.1</v>
      </c>
      <c r="G57" s="5">
        <f ca="1">IFERROR(INDEX(PUNT_SeasonAVG!D:D,MATCH(Sheet2!$C57,PUNT_SeasonAVG!$I:$I,0)),"")</f>
        <v>131</v>
      </c>
      <c r="H57" s="5">
        <f ca="1">IFERROR(INDEX(PUNT_SeasonAVG!B:B,MATCH(Sheet2!$C57,PUNT_SeasonAVG!$I:$I,0)),"")</f>
        <v>84</v>
      </c>
      <c r="I57" s="5">
        <f ca="1">IFERROR(INDEX(PUNT_L10gamesAVG!B:B,MATCH(Sheet2!$C57,PUNT_L10gamesAVG!$I:$I,0)),"")</f>
        <v>71</v>
      </c>
      <c r="J57" s="5">
        <f ca="1">IFERROR(INDEX(PUNT_L5gamesAVG!B:B,MATCH(Sheet2!$C57,PUNT_L5gamesAVG!$I:$I,0)),"")</f>
        <v>40</v>
      </c>
      <c r="K57" s="44"/>
      <c r="L57" s="63" t="str">
        <f t="array" aca="1" ref="L57" ca="1">IFERROR(INDEX(Roster!$K$1:$K$1500,MATCH(1,(Sheet2!$B57=Roster!$C$1:$C$1500)*(Sheet2!L$24=Roster!$B$1:$B$1500),0)),"x")</f>
        <v>G</v>
      </c>
      <c r="M57" s="59" t="str">
        <f t="array" aca="1" ref="M57" ca="1">IFERROR(INDEX(Roster!$K$1:$K$1500,MATCH(1,(Sheet2!$B57=Roster!$C$1:$C$1500)*(Sheet2!M$24=Roster!$B$1:$B$1500),0)),"x")</f>
        <v>G</v>
      </c>
      <c r="N57" s="59" t="str">
        <f t="array" aca="1" ref="N57" ca="1">IFERROR(INDEX(Roster!$K$1:$K$1500,MATCH(1,(Sheet2!$B57=Roster!$C$1:$C$1500)*(Sheet2!N$24=Roster!$B$1:$B$1500),0)),"x")</f>
        <v>G</v>
      </c>
      <c r="O57" s="59" t="str">
        <f t="array" aca="1" ref="O57" ca="1">IFERROR(INDEX(Roster!$K$1:$K$1500,MATCH(1,(Sheet2!$B57=Roster!$C$1:$C$1500)*(Sheet2!O$24=Roster!$B$1:$B$1500),0)),"x")</f>
        <v>G</v>
      </c>
      <c r="P57" s="59" t="str">
        <f t="array" aca="1" ref="P57" ca="1">IFERROR(INDEX(Roster!$K$1:$K$1500,MATCH(1,(Sheet2!$B57=Roster!$C$1:$C$1500)*(Sheet2!P$24=Roster!$B$1:$B$1500),0)),"x")</f>
        <v>BN</v>
      </c>
      <c r="Q57" s="59" t="str">
        <f t="array" aca="1" ref="Q57" ca="1">IFERROR(INDEX(Roster!$K$1:$K$1500,MATCH(1,(Sheet2!$B57=Roster!$C$1:$C$1500)*(Sheet2!Q$24=Roster!$B$1:$B$1500),0)),"x")</f>
        <v>G</v>
      </c>
      <c r="R57" s="59" t="str">
        <f t="array" aca="1" ref="R57" ca="1">IFERROR(INDEX(Roster!$K$1:$K$1500,MATCH(1,(Sheet2!$B57=Roster!$C$1:$C$1500)*(Sheet2!R$24=Roster!$B$1:$B$1500),0)),"x")</f>
        <v>G</v>
      </c>
      <c r="S57" s="64">
        <f ca="1">SUMIFS($U57:$AA57,$U$23:$AA$23,"&gt;"&amp;$C$21,$L57:$R57,"&lt;&gt;BN",$L57:$R57,"&lt;&gt;IL",$L57:$R57,"&lt;&gt;x")</f>
        <v>1</v>
      </c>
      <c r="T57" s="47"/>
      <c r="U57" s="11">
        <f ca="1">COUNTIFS('NBA Schedule'!$D:$D,Sheet2!$D57,'NBA Schedule'!$B:$B,Sheet2!U$23)+COUNTIFS('NBA Schedule'!$F:$F,Sheet2!$D57,'NBA Schedule'!$B:$B,Sheet2!U$23)</f>
        <v>0</v>
      </c>
      <c r="V57" s="19">
        <f ca="1">COUNTIFS('NBA Schedule'!$D:$D,Sheet2!$D57,'NBA Schedule'!$B:$B,Sheet2!V$23)+COUNTIFS('NBA Schedule'!$F:$F,Sheet2!$D57,'NBA Schedule'!$B:$B,Sheet2!V$23)</f>
        <v>0</v>
      </c>
      <c r="W57" s="19">
        <f ca="1">COUNTIFS('NBA Schedule'!$D:$D,Sheet2!$D57,'NBA Schedule'!$B:$B,Sheet2!W$23)+COUNTIFS('NBA Schedule'!$F:$F,Sheet2!$D57,'NBA Schedule'!$B:$B,Sheet2!W$23)</f>
        <v>1</v>
      </c>
      <c r="X57" s="19">
        <f ca="1">COUNTIFS('NBA Schedule'!$D:$D,Sheet2!$D57,'NBA Schedule'!$B:$B,Sheet2!X$23)+COUNTIFS('NBA Schedule'!$F:$F,Sheet2!$D57,'NBA Schedule'!$B:$B,Sheet2!X$23)</f>
        <v>0</v>
      </c>
      <c r="Y57" s="19">
        <f ca="1">COUNTIFS('NBA Schedule'!$D:$D,Sheet2!$D57,'NBA Schedule'!$B:$B,Sheet2!Y$23)+COUNTIFS('NBA Schedule'!$F:$F,Sheet2!$D57,'NBA Schedule'!$B:$B,Sheet2!Y$23)</f>
        <v>0</v>
      </c>
      <c r="Z57" s="19">
        <f ca="1">COUNTIFS('NBA Schedule'!$D:$D,Sheet2!$D57,'NBA Schedule'!$B:$B,Sheet2!Z$23)+COUNTIFS('NBA Schedule'!$F:$F,Sheet2!$D57,'NBA Schedule'!$B:$B,Sheet2!Z$23)</f>
        <v>1</v>
      </c>
      <c r="AA57" s="20">
        <f ca="1">COUNTIFS('NBA Schedule'!$D:$D,Sheet2!$D57,'NBA Schedule'!$B:$B,Sheet2!AA$23)+COUNTIFS('NBA Schedule'!$F:$F,Sheet2!$D57,'NBA Schedule'!$B:$B,Sheet2!AA$23)</f>
        <v>0</v>
      </c>
      <c r="AB57" s="68"/>
      <c r="AC57" s="76">
        <f ca="1">IFERROR(INDEX(PUNT_L10gamesAVG!O:O,MATCH($C57,PUNT_L10gamesAVG!$I:$I,0)),"")</f>
        <v>28.9</v>
      </c>
      <c r="AD57" s="77">
        <f t="shared" ca="1" si="20"/>
        <v>5.7</v>
      </c>
      <c r="AE57" s="77">
        <f ca="1">IFERROR(INDEX(PUNT_L10gamesAVG!W:W,MATCH($C57,PUNT_L10gamesAVG!$I:$I,0)),"")</f>
        <v>11.5</v>
      </c>
      <c r="AF57" s="78">
        <f ca="1">IFERROR(INDEX(PUNT_L10gamesAVG!V:V,MATCH($C57,PUNT_L10gamesAVG!$I:$I,0)),"")</f>
        <v>0.4956521739130435</v>
      </c>
      <c r="AG57" s="77">
        <f t="shared" ca="1" si="21"/>
        <v>2.7</v>
      </c>
      <c r="AH57" s="77">
        <f ca="1">IFERROR(INDEX(PUNT_L10gamesAVG!Y:Y,MATCH($C57,PUNT_L10gamesAVG!$I:$I,0)),"")</f>
        <v>3.2</v>
      </c>
      <c r="AI57" s="78">
        <f ca="1">IFERROR(INDEX(PUNT_L10gamesAVG!X:X,MATCH($C57,PUNT_L10gamesAVG!$I:$I,0)),"")</f>
        <v>0.84375</v>
      </c>
      <c r="AJ57" s="77">
        <f ca="1">IFERROR(INDEX(PUNT_L10gamesAVG!Q:Q,MATCH($C57,PUNT_L10gamesAVG!$I:$I,0)),"")</f>
        <v>2.8</v>
      </c>
      <c r="AK57" s="77">
        <f ca="1">IFERROR(INDEX(PUNT_L10gamesAVG!P:P,MATCH($C57,PUNT_L10gamesAVG!$I:$I,0)),"")</f>
        <v>16.899999999999999</v>
      </c>
      <c r="AL57" s="77">
        <f ca="1">IFERROR(INDEX(PUNT_L10gamesAVG!R:R,MATCH($C57,PUNT_L10gamesAVG!$I:$I,0)),"")</f>
        <v>3</v>
      </c>
      <c r="AM57" s="77">
        <f ca="1">IFERROR(INDEX(PUNT_L10gamesAVG!S:S,MATCH($C57,PUNT_L10gamesAVG!$I:$I,0)),"")</f>
        <v>3.8</v>
      </c>
      <c r="AN57" s="77">
        <f ca="1">IFERROR(INDEX(PUNT_L10gamesAVG!T:T,MATCH($C57,PUNT_L10gamesAVG!$I:$I,0)),"")</f>
        <v>0.9</v>
      </c>
      <c r="AO57" s="77">
        <f ca="1">IFERROR(INDEX(PUNT_L10gamesAVG!U:U,MATCH($C57,PUNT_L10gamesAVG!$I:$I,0)),"")</f>
        <v>0.2</v>
      </c>
      <c r="AP57" s="79">
        <f ca="1">IFERROR(INDEX(PUNT_L10gamesAVG!Z:Z,MATCH($C57,PUNT_L10gamesAVG!$I:$I,0)),"")</f>
        <v>1.9</v>
      </c>
    </row>
    <row r="58" spans="1:42" x14ac:dyDescent="0.2">
      <c r="A58" s="5">
        <v>10</v>
      </c>
      <c r="B58" s="5">
        <f ca="1">IFERROR(INDEX(OFFSET(Team!$B$1,MATCH($C$48,Team!$A:$A,0)-1,0,COUNTIF(Team!$A:$A,Sheet2!$C$48),1),MATCH($A58,OFFSET(Team!$K$1,MATCH($C$48,Team!$A:$A,0)-1,0,COUNTIF(Team!$A:$A,Sheet2!$C$48),1),0)),"")</f>
        <v>5293</v>
      </c>
      <c r="C58" s="3" t="str">
        <f ca="1">IFERROR(INDEX(OFFSET(Team!$H$1,MATCH($C$48,Team!$A:$A,0)-1,0,COUNTIF(Team!$A:$A,Sheet2!$C$48),1),MATCH($A58,OFFSET(Team!$K$1,MATCH($C$48,Team!$A:$A,0)-1,0,COUNTIF(Team!$A:$A,Sheet2!$C$48),1),0)),"")</f>
        <v>Jabari Parker</v>
      </c>
      <c r="D58" s="6" t="str">
        <f ca="1">IFERROR(INDEX(Team!I:I,MATCH($C58,Team!$H:$H,0)),"")</f>
        <v>ATL</v>
      </c>
      <c r="E58" s="6" t="str">
        <f ca="1">IFERROR(INDEX(Team!F:F,MATCH($C58,Team!$H:$H,0)),"")</f>
        <v>F</v>
      </c>
      <c r="F58" s="15">
        <f ca="1">IFERROR(INDEX(PUNT_SeasonAVG!C:C,MATCH(Sheet2!$C58,PUNT_SeasonAVG!$I:$I,0)),"")</f>
        <v>136.69999999999999</v>
      </c>
      <c r="G58" s="5">
        <f ca="1">IFERROR(INDEX(PUNT_SeasonAVG!D:D,MATCH(Sheet2!$C58,PUNT_SeasonAVG!$I:$I,0)),"")</f>
        <v>194</v>
      </c>
      <c r="H58" s="5">
        <f ca="1">IFERROR(INDEX(PUNT_SeasonAVG!B:B,MATCH(Sheet2!$C58,PUNT_SeasonAVG!$I:$I,0)),"")</f>
        <v>91</v>
      </c>
      <c r="I58" s="5">
        <f ca="1">IFERROR(INDEX(PUNT_L10gamesAVG!B:B,MATCH(Sheet2!$C58,PUNT_L10gamesAVG!$I:$I,0)),"")</f>
        <v>51</v>
      </c>
      <c r="J58" s="5">
        <f ca="1">IFERROR(INDEX(PUNT_L5gamesAVG!B:B,MATCH(Sheet2!$C58,PUNT_L5gamesAVG!$I:$I,0)),"")</f>
        <v>57</v>
      </c>
      <c r="K58" s="44"/>
      <c r="L58" s="63" t="str">
        <f t="array" aca="1" ref="L58" ca="1">IFERROR(INDEX(Roster!$K$1:$K$1500,MATCH(1,(Sheet2!$B58=Roster!$C$1:$C$1500)*(Sheet2!L$24=Roster!$B$1:$B$1500),0)),"x")</f>
        <v>BN</v>
      </c>
      <c r="M58" s="59" t="str">
        <f t="array" aca="1" ref="M58" ca="1">IFERROR(INDEX(Roster!$K$1:$K$1500,MATCH(1,(Sheet2!$B58=Roster!$C$1:$C$1500)*(Sheet2!M$24=Roster!$B$1:$B$1500),0)),"x")</f>
        <v>BN</v>
      </c>
      <c r="N58" s="59" t="str">
        <f t="array" aca="1" ref="N58" ca="1">IFERROR(INDEX(Roster!$K$1:$K$1500,MATCH(1,(Sheet2!$B58=Roster!$C$1:$C$1500)*(Sheet2!N$24=Roster!$B$1:$B$1500),0)),"x")</f>
        <v>F</v>
      </c>
      <c r="O58" s="59" t="str">
        <f t="array" aca="1" ref="O58" ca="1">IFERROR(INDEX(Roster!$K$1:$K$1500,MATCH(1,(Sheet2!$B58=Roster!$C$1:$C$1500)*(Sheet2!O$24=Roster!$B$1:$B$1500),0)),"x")</f>
        <v>BN</v>
      </c>
      <c r="P58" s="59" t="str">
        <f t="array" aca="1" ref="P58" ca="1">IFERROR(INDEX(Roster!$K$1:$K$1500,MATCH(1,(Sheet2!$B58=Roster!$C$1:$C$1500)*(Sheet2!P$24=Roster!$B$1:$B$1500),0)),"x")</f>
        <v>F</v>
      </c>
      <c r="Q58" s="59" t="str">
        <f t="array" aca="1" ref="Q58" ca="1">IFERROR(INDEX(Roster!$K$1:$K$1500,MATCH(1,(Sheet2!$B58=Roster!$C$1:$C$1500)*(Sheet2!Q$24=Roster!$B$1:$B$1500),0)),"x")</f>
        <v>F</v>
      </c>
      <c r="R58" s="59" t="str">
        <f t="array" aca="1" ref="R58" ca="1">IFERROR(INDEX(Roster!$K$1:$K$1500,MATCH(1,(Sheet2!$B58=Roster!$C$1:$C$1500)*(Sheet2!R$24=Roster!$B$1:$B$1500),0)),"x")</f>
        <v>F</v>
      </c>
      <c r="S58" s="64">
        <f ca="1">SUMIFS($U58:$AA58,$U$23:$AA$23,"&gt;"&amp;$C$21,$L58:$R58,"&lt;&gt;BN",$L58:$R58,"&lt;&gt;IL",$L58:$R58,"&lt;&gt;x")</f>
        <v>2</v>
      </c>
      <c r="T58" s="47"/>
      <c r="U58" s="11">
        <f ca="1">COUNTIFS('NBA Schedule'!$D:$D,Sheet2!$D58,'NBA Schedule'!$B:$B,Sheet2!U$23)+COUNTIFS('NBA Schedule'!$F:$F,Sheet2!$D58,'NBA Schedule'!$B:$B,Sheet2!U$23)</f>
        <v>0</v>
      </c>
      <c r="V58" s="19">
        <f ca="1">COUNTIFS('NBA Schedule'!$D:$D,Sheet2!$D58,'NBA Schedule'!$B:$B,Sheet2!V$23)+COUNTIFS('NBA Schedule'!$F:$F,Sheet2!$D58,'NBA Schedule'!$B:$B,Sheet2!V$23)</f>
        <v>0</v>
      </c>
      <c r="W58" s="19">
        <f ca="1">COUNTIFS('NBA Schedule'!$D:$D,Sheet2!$D58,'NBA Schedule'!$B:$B,Sheet2!W$23)+COUNTIFS('NBA Schedule'!$F:$F,Sheet2!$D58,'NBA Schedule'!$B:$B,Sheet2!W$23)</f>
        <v>1</v>
      </c>
      <c r="X58" s="19">
        <f ca="1">COUNTIFS('NBA Schedule'!$D:$D,Sheet2!$D58,'NBA Schedule'!$B:$B,Sheet2!X$23)+COUNTIFS('NBA Schedule'!$F:$F,Sheet2!$D58,'NBA Schedule'!$B:$B,Sheet2!X$23)</f>
        <v>0</v>
      </c>
      <c r="Y58" s="19">
        <f ca="1">COUNTIFS('NBA Schedule'!$D:$D,Sheet2!$D58,'NBA Schedule'!$B:$B,Sheet2!Y$23)+COUNTIFS('NBA Schedule'!$F:$F,Sheet2!$D58,'NBA Schedule'!$B:$B,Sheet2!Y$23)</f>
        <v>1</v>
      </c>
      <c r="Z58" s="19">
        <f ca="1">COUNTIFS('NBA Schedule'!$D:$D,Sheet2!$D58,'NBA Schedule'!$B:$B,Sheet2!Z$23)+COUNTIFS('NBA Schedule'!$F:$F,Sheet2!$D58,'NBA Schedule'!$B:$B,Sheet2!Z$23)</f>
        <v>1</v>
      </c>
      <c r="AA58" s="20">
        <f ca="1">COUNTIFS('NBA Schedule'!$D:$D,Sheet2!$D58,'NBA Schedule'!$B:$B,Sheet2!AA$23)+COUNTIFS('NBA Schedule'!$F:$F,Sheet2!$D58,'NBA Schedule'!$B:$B,Sheet2!AA$23)</f>
        <v>0</v>
      </c>
      <c r="AB58" s="68"/>
      <c r="AC58" s="76">
        <f ca="1">IFERROR(INDEX(PUNT_L10gamesAVG!O:O,MATCH($C58,PUNT_L10gamesAVG!$I:$I,0)),"")</f>
        <v>30.271666666666665</v>
      </c>
      <c r="AD58" s="77">
        <f t="shared" ca="1" si="20"/>
        <v>7.8999999999999995</v>
      </c>
      <c r="AE58" s="77">
        <f ca="1">IFERROR(INDEX(PUNT_L10gamesAVG!W:W,MATCH($C58,PUNT_L10gamesAVG!$I:$I,0)),"")</f>
        <v>15.2</v>
      </c>
      <c r="AF58" s="78">
        <f ca="1">IFERROR(INDEX(PUNT_L10gamesAVG!V:V,MATCH($C58,PUNT_L10gamesAVG!$I:$I,0)),"")</f>
        <v>0.51973684210526316</v>
      </c>
      <c r="AG58" s="77">
        <f t="shared" ca="1" si="21"/>
        <v>2.2999999999999998</v>
      </c>
      <c r="AH58" s="77">
        <f ca="1">IFERROR(INDEX(PUNT_L10gamesAVG!Y:Y,MATCH($C58,PUNT_L10gamesAVG!$I:$I,0)),"")</f>
        <v>3.3</v>
      </c>
      <c r="AI58" s="78">
        <f ca="1">IFERROR(INDEX(PUNT_L10gamesAVG!X:X,MATCH($C58,PUNT_L10gamesAVG!$I:$I,0)),"")</f>
        <v>0.69696969696969702</v>
      </c>
      <c r="AJ58" s="77">
        <f ca="1">IFERROR(INDEX(PUNT_L10gamesAVG!Q:Q,MATCH($C58,PUNT_L10gamesAVG!$I:$I,0)),"")</f>
        <v>1.1000000000000001</v>
      </c>
      <c r="AK58" s="77">
        <f ca="1">IFERROR(INDEX(PUNT_L10gamesAVG!P:P,MATCH($C58,PUNT_L10gamesAVG!$I:$I,0)),"")</f>
        <v>19.2</v>
      </c>
      <c r="AL58" s="77">
        <f ca="1">IFERROR(INDEX(PUNT_L10gamesAVG!R:R,MATCH($C58,PUNT_L10gamesAVG!$I:$I,0)),"")</f>
        <v>7.5</v>
      </c>
      <c r="AM58" s="77">
        <f ca="1">IFERROR(INDEX(PUNT_L10gamesAVG!S:S,MATCH($C58,PUNT_L10gamesAVG!$I:$I,0)),"")</f>
        <v>1.9</v>
      </c>
      <c r="AN58" s="77">
        <f ca="1">IFERROR(INDEX(PUNT_L10gamesAVG!T:T,MATCH($C58,PUNT_L10gamesAVG!$I:$I,0)),"")</f>
        <v>1.7</v>
      </c>
      <c r="AO58" s="77">
        <f ca="1">IFERROR(INDEX(PUNT_L10gamesAVG!U:U,MATCH($C58,PUNT_L10gamesAVG!$I:$I,0)),"")</f>
        <v>0.7</v>
      </c>
      <c r="AP58" s="79">
        <f ca="1">IFERROR(INDEX(PUNT_L10gamesAVG!Z:Z,MATCH($C58,PUNT_L10gamesAVG!$I:$I,0)),"")</f>
        <v>1.8</v>
      </c>
    </row>
    <row r="59" spans="1:42" x14ac:dyDescent="0.2">
      <c r="A59" s="5">
        <v>11</v>
      </c>
      <c r="B59" s="5">
        <f ca="1">IFERROR(INDEX(OFFSET(Team!$B$1,MATCH($C$48,Team!$A:$A,0)-1,0,COUNTIF(Team!$A:$A,Sheet2!$C$48),1),MATCH($A59,OFFSET(Team!$K$1,MATCH($C$48,Team!$A:$A,0)-1,0,COUNTIF(Team!$A:$A,Sheet2!$C$48),1),0)),"")</f>
        <v>4884</v>
      </c>
      <c r="C59" s="3" t="str">
        <f ca="1">IFERROR(INDEX(OFFSET(Team!$H$1,MATCH($C$48,Team!$A:$A,0)-1,0,COUNTIF(Team!$A:$A,Sheet2!$C$48),1),MATCH($A59,OFFSET(Team!$K$1,MATCH($C$48,Team!$A:$A,0)-1,0,COUNTIF(Team!$A:$A,Sheet2!$C$48),1),0)),"")</f>
        <v>Tristan Thompson</v>
      </c>
      <c r="D59" s="6" t="str">
        <f ca="1">IFERROR(INDEX(Team!I:I,MATCH($C59,Team!$H:$H,0)),"")</f>
        <v>CLE</v>
      </c>
      <c r="E59" s="6" t="str">
        <f ca="1">IFERROR(INDEX(Team!F:F,MATCH($C59,Team!$H:$H,0)),"")</f>
        <v>F,C</v>
      </c>
      <c r="F59" s="15">
        <f ca="1">IFERROR(INDEX(PUNT_SeasonAVG!C:C,MATCH(Sheet2!$C59,PUNT_SeasonAVG!$I:$I,0)),"")</f>
        <v>129.69999999999999</v>
      </c>
      <c r="G59" s="5">
        <f ca="1">IFERROR(INDEX(PUNT_SeasonAVG!D:D,MATCH(Sheet2!$C59,PUNT_SeasonAVG!$I:$I,0)),"")</f>
        <v>214</v>
      </c>
      <c r="H59" s="5">
        <f ca="1">IFERROR(INDEX(PUNT_SeasonAVG!B:B,MATCH(Sheet2!$C59,PUNT_SeasonAVG!$I:$I,0)),"")</f>
        <v>92</v>
      </c>
      <c r="I59" s="5">
        <f ca="1">IFERROR(INDEX(PUNT_L10gamesAVG!B:B,MATCH(Sheet2!$C59,PUNT_L10gamesAVG!$I:$I,0)),"")</f>
        <v>104</v>
      </c>
      <c r="J59" s="5">
        <f ca="1">IFERROR(INDEX(PUNT_L5gamesAVG!B:B,MATCH(Sheet2!$C59,PUNT_L5gamesAVG!$I:$I,0)),"")</f>
        <v>146</v>
      </c>
      <c r="K59" s="44"/>
      <c r="L59" s="63" t="str">
        <f t="array" aca="1" ref="L59" ca="1">IFERROR(INDEX(Roster!$K$1:$K$1500,MATCH(1,(Sheet2!$B59=Roster!$C$1:$C$1500)*(Sheet2!L$24=Roster!$B$1:$B$1500),0)),"x")</f>
        <v>C</v>
      </c>
      <c r="M59" s="59" t="str">
        <f t="array" aca="1" ref="M59" ca="1">IFERROR(INDEX(Roster!$K$1:$K$1500,MATCH(1,(Sheet2!$B59=Roster!$C$1:$C$1500)*(Sheet2!M$24=Roster!$B$1:$B$1500),0)),"x")</f>
        <v>C</v>
      </c>
      <c r="N59" s="59" t="str">
        <f t="array" aca="1" ref="N59" ca="1">IFERROR(INDEX(Roster!$K$1:$K$1500,MATCH(1,(Sheet2!$B59=Roster!$C$1:$C$1500)*(Sheet2!N$24=Roster!$B$1:$B$1500),0)),"x")</f>
        <v>BN</v>
      </c>
      <c r="O59" s="59" t="str">
        <f t="array" aca="1" ref="O59" ca="1">IFERROR(INDEX(Roster!$K$1:$K$1500,MATCH(1,(Sheet2!$B59=Roster!$C$1:$C$1500)*(Sheet2!O$24=Roster!$B$1:$B$1500),0)),"x")</f>
        <v>C</v>
      </c>
      <c r="P59" s="59" t="str">
        <f t="array" aca="1" ref="P59" ca="1">IFERROR(INDEX(Roster!$K$1:$K$1500,MATCH(1,(Sheet2!$B59=Roster!$C$1:$C$1500)*(Sheet2!P$24=Roster!$B$1:$B$1500),0)),"x")</f>
        <v>C</v>
      </c>
      <c r="Q59" s="59" t="str">
        <f t="array" aca="1" ref="Q59" ca="1">IFERROR(INDEX(Roster!$K$1:$K$1500,MATCH(1,(Sheet2!$B59=Roster!$C$1:$C$1500)*(Sheet2!Q$24=Roster!$B$1:$B$1500),0)),"x")</f>
        <v>C</v>
      </c>
      <c r="R59" s="59" t="str">
        <f t="array" aca="1" ref="R59" ca="1">IFERROR(INDEX(Roster!$K$1:$K$1500,MATCH(1,(Sheet2!$B59=Roster!$C$1:$C$1500)*(Sheet2!R$24=Roster!$B$1:$B$1500),0)),"x")</f>
        <v>C</v>
      </c>
      <c r="S59" s="64">
        <f ca="1">SUMIFS($U59:$AA59,$U$23:$AA$23,"&gt;"&amp;$C$21,$L59:$R59,"&lt;&gt;BN",$L59:$R59,"&lt;&gt;IL",$L59:$R59,"&lt;&gt;x")</f>
        <v>2</v>
      </c>
      <c r="T59" s="47"/>
      <c r="U59" s="11">
        <f ca="1">COUNTIFS('NBA Schedule'!$D:$D,Sheet2!$D59,'NBA Schedule'!$B:$B,Sheet2!U$23)+COUNTIFS('NBA Schedule'!$F:$F,Sheet2!$D59,'NBA Schedule'!$B:$B,Sheet2!U$23)</f>
        <v>1</v>
      </c>
      <c r="V59" s="19">
        <f ca="1">COUNTIFS('NBA Schedule'!$D:$D,Sheet2!$D59,'NBA Schedule'!$B:$B,Sheet2!V$23)+COUNTIFS('NBA Schedule'!$F:$F,Sheet2!$D59,'NBA Schedule'!$B:$B,Sheet2!V$23)</f>
        <v>0</v>
      </c>
      <c r="W59" s="19">
        <f ca="1">COUNTIFS('NBA Schedule'!$D:$D,Sheet2!$D59,'NBA Schedule'!$B:$B,Sheet2!W$23)+COUNTIFS('NBA Schedule'!$F:$F,Sheet2!$D59,'NBA Schedule'!$B:$B,Sheet2!W$23)</f>
        <v>1</v>
      </c>
      <c r="X59" s="19">
        <f ca="1">COUNTIFS('NBA Schedule'!$D:$D,Sheet2!$D59,'NBA Schedule'!$B:$B,Sheet2!X$23)+COUNTIFS('NBA Schedule'!$F:$F,Sheet2!$D59,'NBA Schedule'!$B:$B,Sheet2!X$23)</f>
        <v>0</v>
      </c>
      <c r="Y59" s="19">
        <f ca="1">COUNTIFS('NBA Schedule'!$D:$D,Sheet2!$D59,'NBA Schedule'!$B:$B,Sheet2!Y$23)+COUNTIFS('NBA Schedule'!$F:$F,Sheet2!$D59,'NBA Schedule'!$B:$B,Sheet2!Y$23)</f>
        <v>1</v>
      </c>
      <c r="Z59" s="19">
        <f ca="1">COUNTIFS('NBA Schedule'!$D:$D,Sheet2!$D59,'NBA Schedule'!$B:$B,Sheet2!Z$23)+COUNTIFS('NBA Schedule'!$F:$F,Sheet2!$D59,'NBA Schedule'!$B:$B,Sheet2!Z$23)</f>
        <v>1</v>
      </c>
      <c r="AA59" s="20">
        <f ca="1">COUNTIFS('NBA Schedule'!$D:$D,Sheet2!$D59,'NBA Schedule'!$B:$B,Sheet2!AA$23)+COUNTIFS('NBA Schedule'!$F:$F,Sheet2!$D59,'NBA Schedule'!$B:$B,Sheet2!AA$23)</f>
        <v>0</v>
      </c>
      <c r="AB59" s="68"/>
      <c r="AC59" s="76">
        <f ca="1">IFERROR(INDEX(PUNT_L10gamesAVG!O:O,MATCH($C59,PUNT_L10gamesAVG!$I:$I,0)),"")</f>
        <v>30.95</v>
      </c>
      <c r="AD59" s="77">
        <f t="shared" ca="1" si="20"/>
        <v>5.3</v>
      </c>
      <c r="AE59" s="77">
        <f ca="1">IFERROR(INDEX(PUNT_L10gamesAVG!W:W,MATCH($C59,PUNT_L10gamesAVG!$I:$I,0)),"")</f>
        <v>10.6</v>
      </c>
      <c r="AF59" s="78">
        <f ca="1">IFERROR(INDEX(PUNT_L10gamesAVG!V:V,MATCH($C59,PUNT_L10gamesAVG!$I:$I,0)),"")</f>
        <v>0.5</v>
      </c>
      <c r="AG59" s="77">
        <f t="shared" ca="1" si="21"/>
        <v>2.2000000000000002</v>
      </c>
      <c r="AH59" s="77">
        <f ca="1">IFERROR(INDEX(PUNT_L10gamesAVG!Y:Y,MATCH($C59,PUNT_L10gamesAVG!$I:$I,0)),"")</f>
        <v>3.6</v>
      </c>
      <c r="AI59" s="78">
        <f ca="1">IFERROR(INDEX(PUNT_L10gamesAVG!X:X,MATCH($C59,PUNT_L10gamesAVG!$I:$I,0)),"")</f>
        <v>0.61111111111111116</v>
      </c>
      <c r="AJ59" s="77">
        <f ca="1">IFERROR(INDEX(PUNT_L10gamesAVG!Q:Q,MATCH($C59,PUNT_L10gamesAVG!$I:$I,0)),"")</f>
        <v>0.2</v>
      </c>
      <c r="AK59" s="77">
        <f ca="1">IFERROR(INDEX(PUNT_L10gamesAVG!P:P,MATCH($C59,PUNT_L10gamesAVG!$I:$I,0)),"")</f>
        <v>13</v>
      </c>
      <c r="AL59" s="77">
        <f ca="1">IFERROR(INDEX(PUNT_L10gamesAVG!R:R,MATCH($C59,PUNT_L10gamesAVG!$I:$I,0)),"")</f>
        <v>9.4</v>
      </c>
      <c r="AM59" s="77">
        <f ca="1">IFERROR(INDEX(PUNT_L10gamesAVG!S:S,MATCH($C59,PUNT_L10gamesAVG!$I:$I,0)),"")</f>
        <v>2.4</v>
      </c>
      <c r="AN59" s="77">
        <f ca="1">IFERROR(INDEX(PUNT_L10gamesAVG!T:T,MATCH($C59,PUNT_L10gamesAVG!$I:$I,0)),"")</f>
        <v>1.1000000000000001</v>
      </c>
      <c r="AO59" s="77">
        <f ca="1">IFERROR(INDEX(PUNT_L10gamesAVG!U:U,MATCH($C59,PUNT_L10gamesAVG!$I:$I,0)),"")</f>
        <v>1.5</v>
      </c>
      <c r="AP59" s="79">
        <f ca="1">IFERROR(INDEX(PUNT_L10gamesAVG!Z:Z,MATCH($C59,PUNT_L10gamesAVG!$I:$I,0)),"")</f>
        <v>2</v>
      </c>
    </row>
    <row r="60" spans="1:42" x14ac:dyDescent="0.2">
      <c r="A60" s="5">
        <v>12</v>
      </c>
      <c r="B60" s="5">
        <f ca="1">IFERROR(INDEX(OFFSET(Team!$B$1,MATCH($C$48,Team!$A:$A,0)-1,0,COUNTIF(Team!$A:$A,Sheet2!$C$48),1),MATCH($A60,OFFSET(Team!$K$1,MATCH($C$48,Team!$A:$A,0)-1,0,COUNTIF(Team!$A:$A,Sheet2!$C$48),1),0)),"")</f>
        <v>5344</v>
      </c>
      <c r="C60" s="3" t="str">
        <f ca="1">IFERROR(INDEX(OFFSET(Team!$H$1,MATCH($C$48,Team!$A:$A,0)-1,0,COUNTIF(Team!$A:$A,Sheet2!$C$48),1),MATCH($A60,OFFSET(Team!$K$1,MATCH($C$48,Team!$A:$A,0)-1,0,COUNTIF(Team!$A:$A,Sheet2!$C$48),1),0)),"")</f>
        <v>Joe Harris</v>
      </c>
      <c r="D60" s="6" t="str">
        <f ca="1">IFERROR(INDEX(Team!I:I,MATCH($C60,Team!$H:$H,0)),"")</f>
        <v>BKN</v>
      </c>
      <c r="E60" s="6" t="str">
        <f ca="1">IFERROR(INDEX(Team!F:F,MATCH($C60,Team!$H:$H,0)),"")</f>
        <v>G,F</v>
      </c>
      <c r="F60" s="15">
        <f ca="1">IFERROR(INDEX(PUNT_SeasonAVG!C:C,MATCH(Sheet2!$C60,PUNT_SeasonAVG!$I:$I,0)),"")</f>
        <v>124.5</v>
      </c>
      <c r="G60" s="5">
        <f ca="1">IFERROR(INDEX(PUNT_SeasonAVG!D:D,MATCH(Sheet2!$C60,PUNT_SeasonAVG!$I:$I,0)),"")</f>
        <v>114</v>
      </c>
      <c r="H60" s="5">
        <f ca="1">IFERROR(INDEX(PUNT_SeasonAVG!B:B,MATCH(Sheet2!$C60,PUNT_SeasonAVG!$I:$I,0)),"")</f>
        <v>129</v>
      </c>
      <c r="I60" s="5">
        <f ca="1">IFERROR(INDEX(PUNT_L10gamesAVG!B:B,MATCH(Sheet2!$C60,PUNT_L10gamesAVG!$I:$I,0)),"")</f>
        <v>123</v>
      </c>
      <c r="J60" s="5">
        <f ca="1">IFERROR(INDEX(PUNT_L5gamesAVG!B:B,MATCH(Sheet2!$C60,PUNT_L5gamesAVG!$I:$I,0)),"")</f>
        <v>163</v>
      </c>
      <c r="K60" s="44"/>
      <c r="L60" s="63" t="str">
        <f t="array" aca="1" ref="L60" ca="1">IFERROR(INDEX(Roster!$K$1:$K$1500,MATCH(1,(Sheet2!$B60=Roster!$C$1:$C$1500)*(Sheet2!L$24=Roster!$B$1:$B$1500),0)),"x")</f>
        <v>F</v>
      </c>
      <c r="M60" s="59" t="str">
        <f t="array" aca="1" ref="M60" ca="1">IFERROR(INDEX(Roster!$K$1:$K$1500,MATCH(1,(Sheet2!$B60=Roster!$C$1:$C$1500)*(Sheet2!M$24=Roster!$B$1:$B$1500),0)),"x")</f>
        <v>F</v>
      </c>
      <c r="N60" s="59" t="str">
        <f t="array" aca="1" ref="N60" ca="1">IFERROR(INDEX(Roster!$K$1:$K$1500,MATCH(1,(Sheet2!$B60=Roster!$C$1:$C$1500)*(Sheet2!N$24=Roster!$B$1:$B$1500),0)),"x")</f>
        <v>F</v>
      </c>
      <c r="O60" s="59" t="str">
        <f t="array" aca="1" ref="O60" ca="1">IFERROR(INDEX(Roster!$K$1:$K$1500,MATCH(1,(Sheet2!$B60=Roster!$C$1:$C$1500)*(Sheet2!O$24=Roster!$B$1:$B$1500),0)),"x")</f>
        <v>F</v>
      </c>
      <c r="P60" s="59" t="str">
        <f t="array" aca="1" ref="P60" ca="1">IFERROR(INDEX(Roster!$K$1:$K$1500,MATCH(1,(Sheet2!$B60=Roster!$C$1:$C$1500)*(Sheet2!P$24=Roster!$B$1:$B$1500),0)),"x")</f>
        <v>G</v>
      </c>
      <c r="Q60" s="59" t="str">
        <f t="array" aca="1" ref="Q60" ca="1">IFERROR(INDEX(Roster!$K$1:$K$1500,MATCH(1,(Sheet2!$B60=Roster!$C$1:$C$1500)*(Sheet2!Q$24=Roster!$B$1:$B$1500),0)),"x")</f>
        <v>G</v>
      </c>
      <c r="R60" s="59" t="str">
        <f t="array" aca="1" ref="R60" ca="1">IFERROR(INDEX(Roster!$K$1:$K$1500,MATCH(1,(Sheet2!$B60=Roster!$C$1:$C$1500)*(Sheet2!R$24=Roster!$B$1:$B$1500),0)),"x")</f>
        <v>G</v>
      </c>
      <c r="S60" s="64">
        <f ca="1">SUMIFS($U60:$AA60,$U$23:$AA$23,"&gt;"&amp;$C$21,$L60:$R60,"&lt;&gt;BN",$L60:$R60,"&lt;&gt;IL",$L60:$R60,"&lt;&gt;x")</f>
        <v>1</v>
      </c>
      <c r="T60" s="47"/>
      <c r="U60" s="11">
        <f ca="1">COUNTIFS('NBA Schedule'!$D:$D,Sheet2!$D60,'NBA Schedule'!$B:$B,Sheet2!U$23)+COUNTIFS('NBA Schedule'!$F:$F,Sheet2!$D60,'NBA Schedule'!$B:$B,Sheet2!U$23)</f>
        <v>1</v>
      </c>
      <c r="V60" s="19">
        <f ca="1">COUNTIFS('NBA Schedule'!$D:$D,Sheet2!$D60,'NBA Schedule'!$B:$B,Sheet2!V$23)+COUNTIFS('NBA Schedule'!$F:$F,Sheet2!$D60,'NBA Schedule'!$B:$B,Sheet2!V$23)</f>
        <v>0</v>
      </c>
      <c r="W60" s="19">
        <f ca="1">COUNTIFS('NBA Schedule'!$D:$D,Sheet2!$D60,'NBA Schedule'!$B:$B,Sheet2!W$23)+COUNTIFS('NBA Schedule'!$F:$F,Sheet2!$D60,'NBA Schedule'!$B:$B,Sheet2!W$23)</f>
        <v>1</v>
      </c>
      <c r="X60" s="19">
        <f ca="1">COUNTIFS('NBA Schedule'!$D:$D,Sheet2!$D60,'NBA Schedule'!$B:$B,Sheet2!X$23)+COUNTIFS('NBA Schedule'!$F:$F,Sheet2!$D60,'NBA Schedule'!$B:$B,Sheet2!X$23)</f>
        <v>0</v>
      </c>
      <c r="Y60" s="19">
        <f ca="1">COUNTIFS('NBA Schedule'!$D:$D,Sheet2!$D60,'NBA Schedule'!$B:$B,Sheet2!Y$23)+COUNTIFS('NBA Schedule'!$F:$F,Sheet2!$D60,'NBA Schedule'!$B:$B,Sheet2!Y$23)</f>
        <v>1</v>
      </c>
      <c r="Z60" s="19">
        <f ca="1">COUNTIFS('NBA Schedule'!$D:$D,Sheet2!$D60,'NBA Schedule'!$B:$B,Sheet2!Z$23)+COUNTIFS('NBA Schedule'!$F:$F,Sheet2!$D60,'NBA Schedule'!$B:$B,Sheet2!Z$23)</f>
        <v>0</v>
      </c>
      <c r="AA60" s="20">
        <f ca="1">COUNTIFS('NBA Schedule'!$D:$D,Sheet2!$D60,'NBA Schedule'!$B:$B,Sheet2!AA$23)+COUNTIFS('NBA Schedule'!$F:$F,Sheet2!$D60,'NBA Schedule'!$B:$B,Sheet2!AA$23)</f>
        <v>0</v>
      </c>
      <c r="AB60" s="68"/>
      <c r="AC60" s="76">
        <f ca="1">IFERROR(INDEX(PUNT_L10gamesAVG!O:O,MATCH($C60,PUNT_L10gamesAVG!$I:$I,0)),"")</f>
        <v>31.693333333333328</v>
      </c>
      <c r="AD60" s="77">
        <f t="shared" ca="1" si="20"/>
        <v>4.8</v>
      </c>
      <c r="AE60" s="77">
        <f ca="1">IFERROR(INDEX(PUNT_L10gamesAVG!W:W,MATCH($C60,PUNT_L10gamesAVG!$I:$I,0)),"")</f>
        <v>10.7</v>
      </c>
      <c r="AF60" s="78">
        <f ca="1">IFERROR(INDEX(PUNT_L10gamesAVG!V:V,MATCH($C60,PUNT_L10gamesAVG!$I:$I,0)),"")</f>
        <v>0.44859813084112149</v>
      </c>
      <c r="AG60" s="77">
        <f t="shared" ca="1" si="21"/>
        <v>1</v>
      </c>
      <c r="AH60" s="77">
        <f ca="1">IFERROR(INDEX(PUNT_L10gamesAVG!Y:Y,MATCH($C60,PUNT_L10gamesAVG!$I:$I,0)),"")</f>
        <v>1.2</v>
      </c>
      <c r="AI60" s="78">
        <f ca="1">IFERROR(INDEX(PUNT_L10gamesAVG!X:X,MATCH($C60,PUNT_L10gamesAVG!$I:$I,0)),"")</f>
        <v>0.83333333333333337</v>
      </c>
      <c r="AJ60" s="77">
        <f ca="1">IFERROR(INDEX(PUNT_L10gamesAVG!Q:Q,MATCH($C60,PUNT_L10gamesAVG!$I:$I,0)),"")</f>
        <v>2.1</v>
      </c>
      <c r="AK60" s="77">
        <f ca="1">IFERROR(INDEX(PUNT_L10gamesAVG!P:P,MATCH($C60,PUNT_L10gamesAVG!$I:$I,0)),"")</f>
        <v>12.7</v>
      </c>
      <c r="AL60" s="77">
        <f ca="1">IFERROR(INDEX(PUNT_L10gamesAVG!R:R,MATCH($C60,PUNT_L10gamesAVG!$I:$I,0)),"")</f>
        <v>4.0999999999999996</v>
      </c>
      <c r="AM60" s="77">
        <f ca="1">IFERROR(INDEX(PUNT_L10gamesAVG!S:S,MATCH($C60,PUNT_L10gamesAVG!$I:$I,0)),"")</f>
        <v>2.1</v>
      </c>
      <c r="AN60" s="77">
        <f ca="1">IFERROR(INDEX(PUNT_L10gamesAVG!T:T,MATCH($C60,PUNT_L10gamesAVG!$I:$I,0)),"")</f>
        <v>0.9</v>
      </c>
      <c r="AO60" s="77">
        <f ca="1">IFERROR(INDEX(PUNT_L10gamesAVG!U:U,MATCH($C60,PUNT_L10gamesAVG!$I:$I,0)),"")</f>
        <v>0.2</v>
      </c>
      <c r="AP60" s="79">
        <f ca="1">IFERROR(INDEX(PUNT_L10gamesAVG!Z:Z,MATCH($C60,PUNT_L10gamesAVG!$I:$I,0)),"")</f>
        <v>1.4</v>
      </c>
    </row>
    <row r="61" spans="1:42" x14ac:dyDescent="0.2">
      <c r="A61" s="5">
        <v>13</v>
      </c>
      <c r="B61" s="5">
        <f ca="1">IFERROR(INDEX(OFFSET(Team!$B$1,MATCH($C$48,Team!$A:$A,0)-1,0,COUNTIF(Team!$A:$A,Sheet2!$C$48),1),MATCH($A61,OFFSET(Team!$K$1,MATCH($C$48,Team!$A:$A,0)-1,0,COUNTIF(Team!$A:$A,Sheet2!$C$48),1),0)),"")</f>
        <v>4136</v>
      </c>
      <c r="C61" s="3" t="str">
        <f ca="1">IFERROR(INDEX(OFFSET(Team!$H$1,MATCH($C$48,Team!$A:$A,0)-1,0,COUNTIF(Team!$A:$A,Sheet2!$C$48),1),MATCH($A61,OFFSET(Team!$K$1,MATCH($C$48,Team!$A:$A,0)-1,0,COUNTIF(Team!$A:$A,Sheet2!$C$48),1),0)),"")</f>
        <v>Rudy Gay</v>
      </c>
      <c r="D61" s="6" t="str">
        <f ca="1">IFERROR(INDEX(Team!I:I,MATCH($C61,Team!$H:$H,0)),"")</f>
        <v>SAS</v>
      </c>
      <c r="E61" s="6" t="str">
        <f ca="1">IFERROR(INDEX(Team!F:F,MATCH($C61,Team!$H:$H,0)),"")</f>
        <v>F</v>
      </c>
      <c r="F61" s="15">
        <f ca="1">IFERROR(INDEX(PUNT_SeasonAVG!C:C,MATCH(Sheet2!$C61,PUNT_SeasonAVG!$I:$I,0)),"")</f>
        <v>131.5</v>
      </c>
      <c r="G61" s="5">
        <f ca="1">IFERROR(INDEX(PUNT_SeasonAVG!D:D,MATCH(Sheet2!$C61,PUNT_SeasonAVG!$I:$I,0)),"")</f>
        <v>128</v>
      </c>
      <c r="H61" s="5">
        <f ca="1">IFERROR(INDEX(PUNT_SeasonAVG!B:B,MATCH(Sheet2!$C61,PUNT_SeasonAVG!$I:$I,0)),"")</f>
        <v>139</v>
      </c>
      <c r="I61" s="5">
        <f ca="1">IFERROR(INDEX(PUNT_L10gamesAVG!B:B,MATCH(Sheet2!$C61,PUNT_L10gamesAVG!$I:$I,0)),"")</f>
        <v>138</v>
      </c>
      <c r="J61" s="5">
        <f ca="1">IFERROR(INDEX(PUNT_L5gamesAVG!B:B,MATCH(Sheet2!$C61,PUNT_L5gamesAVG!$I:$I,0)),"")</f>
        <v>129</v>
      </c>
      <c r="K61" s="44"/>
      <c r="L61" s="63" t="str">
        <f t="array" aca="1" ref="L61" ca="1">IFERROR(INDEX(Roster!$K$1:$K$1500,MATCH(1,(Sheet2!$B61=Roster!$C$1:$C$1500)*(Sheet2!L$24=Roster!$B$1:$B$1500),0)),"x")</f>
        <v>x</v>
      </c>
      <c r="M61" s="59" t="str">
        <f t="array" aca="1" ref="M61" ca="1">IFERROR(INDEX(Roster!$K$1:$K$1500,MATCH(1,(Sheet2!$B61=Roster!$C$1:$C$1500)*(Sheet2!M$24=Roster!$B$1:$B$1500),0)),"x")</f>
        <v>BN</v>
      </c>
      <c r="N61" s="59" t="str">
        <f t="array" aca="1" ref="N61" ca="1">IFERROR(INDEX(Roster!$K$1:$K$1500,MATCH(1,(Sheet2!$B61=Roster!$C$1:$C$1500)*(Sheet2!N$24=Roster!$B$1:$B$1500),0)),"x")</f>
        <v>BN</v>
      </c>
      <c r="O61" s="59" t="str">
        <f t="array" aca="1" ref="O61" ca="1">IFERROR(INDEX(Roster!$K$1:$K$1500,MATCH(1,(Sheet2!$B61=Roster!$C$1:$C$1500)*(Sheet2!O$24=Roster!$B$1:$B$1500),0)),"x")</f>
        <v>BN</v>
      </c>
      <c r="P61" s="59" t="str">
        <f t="array" aca="1" ref="P61" ca="1">IFERROR(INDEX(Roster!$K$1:$K$1500,MATCH(1,(Sheet2!$B61=Roster!$C$1:$C$1500)*(Sheet2!P$24=Roster!$B$1:$B$1500),0)),"x")</f>
        <v>F</v>
      </c>
      <c r="Q61" s="59" t="str">
        <f t="array" aca="1" ref="Q61" ca="1">IFERROR(INDEX(Roster!$K$1:$K$1500,MATCH(1,(Sheet2!$B61=Roster!$C$1:$C$1500)*(Sheet2!Q$24=Roster!$B$1:$B$1500),0)),"x")</f>
        <v>F</v>
      </c>
      <c r="R61" s="59" t="str">
        <f t="array" aca="1" ref="R61" ca="1">IFERROR(INDEX(Roster!$K$1:$K$1500,MATCH(1,(Sheet2!$B61=Roster!$C$1:$C$1500)*(Sheet2!R$24=Roster!$B$1:$B$1500),0)),"x")</f>
        <v>F</v>
      </c>
      <c r="S61" s="64">
        <f ca="1">SUMIFS($U61:$AA61,$U$23:$AA$23,"&gt;"&amp;$C$21,$L61:$R61,"&lt;&gt;BN",$L61:$R61,"&lt;&gt;IL",$L61:$R61,"&lt;&gt;x")</f>
        <v>2</v>
      </c>
      <c r="T61" s="47"/>
      <c r="U61" s="11">
        <f ca="1">COUNTIFS('NBA Schedule'!$D:$D,Sheet2!$D61,'NBA Schedule'!$B:$B,Sheet2!U$23)+COUNTIFS('NBA Schedule'!$F:$F,Sheet2!$D61,'NBA Schedule'!$B:$B,Sheet2!U$23)</f>
        <v>1</v>
      </c>
      <c r="V61" s="19">
        <f ca="1">COUNTIFS('NBA Schedule'!$D:$D,Sheet2!$D61,'NBA Schedule'!$B:$B,Sheet2!V$23)+COUNTIFS('NBA Schedule'!$F:$F,Sheet2!$D61,'NBA Schedule'!$B:$B,Sheet2!V$23)</f>
        <v>0</v>
      </c>
      <c r="W61" s="19">
        <f ca="1">COUNTIFS('NBA Schedule'!$D:$D,Sheet2!$D61,'NBA Schedule'!$B:$B,Sheet2!W$23)+COUNTIFS('NBA Schedule'!$F:$F,Sheet2!$D61,'NBA Schedule'!$B:$B,Sheet2!W$23)</f>
        <v>1</v>
      </c>
      <c r="X61" s="19">
        <f ca="1">COUNTIFS('NBA Schedule'!$D:$D,Sheet2!$D61,'NBA Schedule'!$B:$B,Sheet2!X$23)+COUNTIFS('NBA Schedule'!$F:$F,Sheet2!$D61,'NBA Schedule'!$B:$B,Sheet2!X$23)</f>
        <v>0</v>
      </c>
      <c r="Y61" s="19">
        <f ca="1">COUNTIFS('NBA Schedule'!$D:$D,Sheet2!$D61,'NBA Schedule'!$B:$B,Sheet2!Y$23)+COUNTIFS('NBA Schedule'!$F:$F,Sheet2!$D61,'NBA Schedule'!$B:$B,Sheet2!Y$23)</f>
        <v>1</v>
      </c>
      <c r="Z61" s="19">
        <f ca="1">COUNTIFS('NBA Schedule'!$D:$D,Sheet2!$D61,'NBA Schedule'!$B:$B,Sheet2!Z$23)+COUNTIFS('NBA Schedule'!$F:$F,Sheet2!$D61,'NBA Schedule'!$B:$B,Sheet2!Z$23)</f>
        <v>1</v>
      </c>
      <c r="AA61" s="20">
        <f ca="1">COUNTIFS('NBA Schedule'!$D:$D,Sheet2!$D61,'NBA Schedule'!$B:$B,Sheet2!AA$23)+COUNTIFS('NBA Schedule'!$F:$F,Sheet2!$D61,'NBA Schedule'!$B:$B,Sheet2!AA$23)</f>
        <v>0</v>
      </c>
      <c r="AB61" s="68"/>
      <c r="AC61" s="76">
        <f ca="1">IFERROR(INDEX(PUNT_L10gamesAVG!O:O,MATCH($C61,PUNT_L10gamesAVG!$I:$I,0)),"")</f>
        <v>22.713333333333331</v>
      </c>
      <c r="AD61" s="77">
        <f t="shared" ca="1" si="20"/>
        <v>4.3999999999999995</v>
      </c>
      <c r="AE61" s="77">
        <f ca="1">IFERROR(INDEX(PUNT_L10gamesAVG!W:W,MATCH($C61,PUNT_L10gamesAVG!$I:$I,0)),"")</f>
        <v>9</v>
      </c>
      <c r="AF61" s="78">
        <f ca="1">IFERROR(INDEX(PUNT_L10gamesAVG!V:V,MATCH($C61,PUNT_L10gamesAVG!$I:$I,0)),"")</f>
        <v>0.48888888888888887</v>
      </c>
      <c r="AG61" s="77">
        <f t="shared" ca="1" si="21"/>
        <v>2.1999999999999997</v>
      </c>
      <c r="AH61" s="77">
        <f ca="1">IFERROR(INDEX(PUNT_L10gamesAVG!Y:Y,MATCH($C61,PUNT_L10gamesAVG!$I:$I,0)),"")</f>
        <v>2.4</v>
      </c>
      <c r="AI61" s="78">
        <f ca="1">IFERROR(INDEX(PUNT_L10gamesAVG!X:X,MATCH($C61,PUNT_L10gamesAVG!$I:$I,0)),"")</f>
        <v>0.91666666666666663</v>
      </c>
      <c r="AJ61" s="77">
        <f ca="1">IFERROR(INDEX(PUNT_L10gamesAVG!Q:Q,MATCH($C61,PUNT_L10gamesAVG!$I:$I,0)),"")</f>
        <v>1.1000000000000001</v>
      </c>
      <c r="AK61" s="77">
        <f ca="1">IFERROR(INDEX(PUNT_L10gamesAVG!P:P,MATCH($C61,PUNT_L10gamesAVG!$I:$I,0)),"")</f>
        <v>12.1</v>
      </c>
      <c r="AL61" s="77">
        <f ca="1">IFERROR(INDEX(PUNT_L10gamesAVG!R:R,MATCH($C61,PUNT_L10gamesAVG!$I:$I,0)),"")</f>
        <v>5.9</v>
      </c>
      <c r="AM61" s="77">
        <f ca="1">IFERROR(INDEX(PUNT_L10gamesAVG!S:S,MATCH($C61,PUNT_L10gamesAVG!$I:$I,0)),"")</f>
        <v>1.9</v>
      </c>
      <c r="AN61" s="77">
        <f ca="1">IFERROR(INDEX(PUNT_L10gamesAVG!T:T,MATCH($C61,PUNT_L10gamesAVG!$I:$I,0)),"")</f>
        <v>0.3</v>
      </c>
      <c r="AO61" s="77">
        <f ca="1">IFERROR(INDEX(PUNT_L10gamesAVG!U:U,MATCH($C61,PUNT_L10gamesAVG!$I:$I,0)),"")</f>
        <v>0.6</v>
      </c>
      <c r="AP61" s="79">
        <f ca="1">IFERROR(INDEX(PUNT_L10gamesAVG!Z:Z,MATCH($C61,PUNT_L10gamesAVG!$I:$I,0)),"")</f>
        <v>1.1000000000000001</v>
      </c>
    </row>
    <row r="62" spans="1:42" x14ac:dyDescent="0.2">
      <c r="A62" s="5">
        <v>14</v>
      </c>
      <c r="B62" s="5">
        <f ca="1">IFERROR(INDEX(OFFSET(Team!$B$1,MATCH($C$48,Team!$A:$A,0)-1,0,COUNTIF(Team!$A:$A,Sheet2!$C$48),1),MATCH($A62,OFFSET(Team!$K$1,MATCH($C$48,Team!$A:$A,0)-1,0,COUNTIF(Team!$A:$A,Sheet2!$C$48),1),0)),"")</f>
        <v>5351</v>
      </c>
      <c r="C62" s="3" t="str">
        <f ca="1">IFERROR(INDEX(OFFSET(Team!$H$1,MATCH($C$48,Team!$A:$A,0)-1,0,COUNTIF(Team!$A:$A,Sheet2!$C$48),1),MATCH($A62,OFFSET(Team!$K$1,MATCH($C$48,Team!$A:$A,0)-1,0,COUNTIF(Team!$A:$A,Sheet2!$C$48),1),0)),"")</f>
        <v>Glenn Robinson III</v>
      </c>
      <c r="D62" s="6" t="str">
        <f ca="1">IFERROR(INDEX(Team!I:I,MATCH($C62,Team!$H:$H,0)),"")</f>
        <v>GSW</v>
      </c>
      <c r="E62" s="6" t="str">
        <f ca="1">IFERROR(INDEX(Team!F:F,MATCH($C62,Team!$H:$H,0)),"")</f>
        <v>G,F</v>
      </c>
      <c r="F62" s="15">
        <f ca="1">IFERROR(INDEX(PUNT_SeasonAVG!C:C,MATCH(Sheet2!$C62,PUNT_SeasonAVG!$I:$I,0)),"")</f>
        <v>0</v>
      </c>
      <c r="G62" s="5">
        <f ca="1">IFERROR(INDEX(PUNT_SeasonAVG!D:D,MATCH(Sheet2!$C62,PUNT_SeasonAVG!$I:$I,0)),"")</f>
        <v>253</v>
      </c>
      <c r="H62" s="5">
        <f ca="1">IFERROR(INDEX(PUNT_SeasonAVG!B:B,MATCH(Sheet2!$C62,PUNT_SeasonAVG!$I:$I,0)),"")</f>
        <v>143</v>
      </c>
      <c r="I62" s="5">
        <f ca="1">IFERROR(INDEX(PUNT_L10gamesAVG!B:B,MATCH(Sheet2!$C62,PUNT_L10gamesAVG!$I:$I,0)),"")</f>
        <v>154</v>
      </c>
      <c r="J62" s="5">
        <f ca="1">IFERROR(INDEX(PUNT_L5gamesAVG!B:B,MATCH(Sheet2!$C62,PUNT_L5gamesAVG!$I:$I,0)),"")</f>
        <v>152</v>
      </c>
      <c r="K62" s="44"/>
      <c r="L62" s="63" t="str">
        <f t="array" aca="1" ref="L62" ca="1">IFERROR(INDEX(Roster!$K$1:$K$1500,MATCH(1,(Sheet2!$B62=Roster!$C$1:$C$1500)*(Sheet2!L$24=Roster!$B$1:$B$1500),0)),"x")</f>
        <v>x</v>
      </c>
      <c r="M62" s="59" t="str">
        <f t="array" aca="1" ref="M62" ca="1">IFERROR(INDEX(Roster!$K$1:$K$1500,MATCH(1,(Sheet2!$B62=Roster!$C$1:$C$1500)*(Sheet2!M$24=Roster!$B$1:$B$1500),0)),"x")</f>
        <v>G</v>
      </c>
      <c r="N62" s="59" t="str">
        <f t="array" aca="1" ref="N62" ca="1">IFERROR(INDEX(Roster!$K$1:$K$1500,MATCH(1,(Sheet2!$B62=Roster!$C$1:$C$1500)*(Sheet2!N$24=Roster!$B$1:$B$1500),0)),"x")</f>
        <v>G</v>
      </c>
      <c r="O62" s="59" t="str">
        <f t="array" aca="1" ref="O62" ca="1">IFERROR(INDEX(Roster!$K$1:$K$1500,MATCH(1,(Sheet2!$B62=Roster!$C$1:$C$1500)*(Sheet2!O$24=Roster!$B$1:$B$1500),0)),"x")</f>
        <v>G</v>
      </c>
      <c r="P62" s="59" t="str">
        <f t="array" aca="1" ref="P62" ca="1">IFERROR(INDEX(Roster!$K$1:$K$1500,MATCH(1,(Sheet2!$B62=Roster!$C$1:$C$1500)*(Sheet2!P$24=Roster!$B$1:$B$1500),0)),"x")</f>
        <v>G</v>
      </c>
      <c r="Q62" s="59" t="str">
        <f t="array" aca="1" ref="Q62" ca="1">IFERROR(INDEX(Roster!$K$1:$K$1500,MATCH(1,(Sheet2!$B62=Roster!$C$1:$C$1500)*(Sheet2!Q$24=Roster!$B$1:$B$1500),0)),"x")</f>
        <v>G</v>
      </c>
      <c r="R62" s="59" t="str">
        <f t="array" aca="1" ref="R62" ca="1">IFERROR(INDEX(Roster!$K$1:$K$1500,MATCH(1,(Sheet2!$B62=Roster!$C$1:$C$1500)*(Sheet2!R$24=Roster!$B$1:$B$1500),0)),"x")</f>
        <v>G</v>
      </c>
      <c r="S62" s="64">
        <f ca="1">SUMIFS($U62:$AA62,$U$23:$AA$23,"&gt;"&amp;$C$21,$L62:$R62,"&lt;&gt;BN",$L62:$R62,"&lt;&gt;IL",$L62:$R62,"&lt;&gt;x")</f>
        <v>1</v>
      </c>
      <c r="T62" s="47"/>
      <c r="U62" s="11">
        <f ca="1">COUNTIFS('NBA Schedule'!$D:$D,Sheet2!$D62,'NBA Schedule'!$B:$B,Sheet2!U$23)+COUNTIFS('NBA Schedule'!$F:$F,Sheet2!$D62,'NBA Schedule'!$B:$B,Sheet2!U$23)</f>
        <v>0</v>
      </c>
      <c r="V62" s="19">
        <f ca="1">COUNTIFS('NBA Schedule'!$D:$D,Sheet2!$D62,'NBA Schedule'!$B:$B,Sheet2!V$23)+COUNTIFS('NBA Schedule'!$F:$F,Sheet2!$D62,'NBA Schedule'!$B:$B,Sheet2!V$23)</f>
        <v>1</v>
      </c>
      <c r="W62" s="19">
        <f ca="1">COUNTIFS('NBA Schedule'!$D:$D,Sheet2!$D62,'NBA Schedule'!$B:$B,Sheet2!W$23)+COUNTIFS('NBA Schedule'!$F:$F,Sheet2!$D62,'NBA Schedule'!$B:$B,Sheet2!W$23)</f>
        <v>1</v>
      </c>
      <c r="X62" s="19">
        <f ca="1">COUNTIFS('NBA Schedule'!$D:$D,Sheet2!$D62,'NBA Schedule'!$B:$B,Sheet2!X$23)+COUNTIFS('NBA Schedule'!$F:$F,Sheet2!$D62,'NBA Schedule'!$B:$B,Sheet2!X$23)</f>
        <v>0</v>
      </c>
      <c r="Y62" s="19">
        <f ca="1">COUNTIFS('NBA Schedule'!$D:$D,Sheet2!$D62,'NBA Schedule'!$B:$B,Sheet2!Y$23)+COUNTIFS('NBA Schedule'!$F:$F,Sheet2!$D62,'NBA Schedule'!$B:$B,Sheet2!Y$23)</f>
        <v>1</v>
      </c>
      <c r="Z62" s="19">
        <f ca="1">COUNTIFS('NBA Schedule'!$D:$D,Sheet2!$D62,'NBA Schedule'!$B:$B,Sheet2!Z$23)+COUNTIFS('NBA Schedule'!$F:$F,Sheet2!$D62,'NBA Schedule'!$B:$B,Sheet2!Z$23)</f>
        <v>0</v>
      </c>
      <c r="AA62" s="20">
        <f ca="1">COUNTIFS('NBA Schedule'!$D:$D,Sheet2!$D62,'NBA Schedule'!$B:$B,Sheet2!AA$23)+COUNTIFS('NBA Schedule'!$F:$F,Sheet2!$D62,'NBA Schedule'!$B:$B,Sheet2!AA$23)</f>
        <v>0</v>
      </c>
      <c r="AB62" s="68"/>
      <c r="AC62" s="76">
        <f ca="1">IFERROR(INDEX(PUNT_L10gamesAVG!O:O,MATCH($C62,PUNT_L10gamesAVG!$I:$I,0)),"")</f>
        <v>32.213333333333331</v>
      </c>
      <c r="AD62" s="77">
        <f t="shared" ca="1" si="20"/>
        <v>4.5</v>
      </c>
      <c r="AE62" s="77">
        <f ca="1">IFERROR(INDEX(PUNT_L10gamesAVG!W:W,MATCH($C62,PUNT_L10gamesAVG!$I:$I,0)),"")</f>
        <v>9.5</v>
      </c>
      <c r="AF62" s="78">
        <f ca="1">IFERROR(INDEX(PUNT_L10gamesAVG!V:V,MATCH($C62,PUNT_L10gamesAVG!$I:$I,0)),"")</f>
        <v>0.47368421052631576</v>
      </c>
      <c r="AG62" s="77">
        <f t="shared" ca="1" si="21"/>
        <v>0.70000000000000007</v>
      </c>
      <c r="AH62" s="77">
        <f ca="1">IFERROR(INDEX(PUNT_L10gamesAVG!Y:Y,MATCH($C62,PUNT_L10gamesAVG!$I:$I,0)),"")</f>
        <v>0.8</v>
      </c>
      <c r="AI62" s="78">
        <f ca="1">IFERROR(INDEX(PUNT_L10gamesAVG!X:X,MATCH($C62,PUNT_L10gamesAVG!$I:$I,0)),"")</f>
        <v>0.875</v>
      </c>
      <c r="AJ62" s="77">
        <f ca="1">IFERROR(INDEX(PUNT_L10gamesAVG!Q:Q,MATCH($C62,PUNT_L10gamesAVG!$I:$I,0)),"")</f>
        <v>1.2</v>
      </c>
      <c r="AK62" s="77">
        <f ca="1">IFERROR(INDEX(PUNT_L10gamesAVG!P:P,MATCH($C62,PUNT_L10gamesAVG!$I:$I,0)),"")</f>
        <v>10.9</v>
      </c>
      <c r="AL62" s="77">
        <f ca="1">IFERROR(INDEX(PUNT_L10gamesAVG!R:R,MATCH($C62,PUNT_L10gamesAVG!$I:$I,0)),"")</f>
        <v>4.8</v>
      </c>
      <c r="AM62" s="77">
        <f ca="1">IFERROR(INDEX(PUNT_L10gamesAVG!S:S,MATCH($C62,PUNT_L10gamesAVG!$I:$I,0)),"")</f>
        <v>1.9</v>
      </c>
      <c r="AN62" s="77">
        <f ca="1">IFERROR(INDEX(PUNT_L10gamesAVG!T:T,MATCH($C62,PUNT_L10gamesAVG!$I:$I,0)),"")</f>
        <v>0.9</v>
      </c>
      <c r="AO62" s="77">
        <f ca="1">IFERROR(INDEX(PUNT_L10gamesAVG!U:U,MATCH($C62,PUNT_L10gamesAVG!$I:$I,0)),"")</f>
        <v>0</v>
      </c>
      <c r="AP62" s="79">
        <f ca="1">IFERROR(INDEX(PUNT_L10gamesAVG!Z:Z,MATCH($C62,PUNT_L10gamesAVG!$I:$I,0)),"")</f>
        <v>0.9</v>
      </c>
    </row>
    <row r="63" spans="1:42" x14ac:dyDescent="0.2">
      <c r="A63" s="5">
        <v>15</v>
      </c>
      <c r="B63" s="5">
        <f ca="1">IFERROR(INDEX(OFFSET(Team!$B$1,MATCH($C$48,Team!$A:$A,0)-1,0,COUNTIF(Team!$A:$A,Sheet2!$C$48),1),MATCH($A63,OFFSET(Team!$K$1,MATCH($C$48,Team!$A:$A,0)-1,0,COUNTIF(Team!$A:$A,Sheet2!$C$48),1),0)),"")</f>
        <v>6229</v>
      </c>
      <c r="C63" s="3" t="str">
        <f ca="1">IFERROR(INDEX(OFFSET(Team!$H$1,MATCH($C$48,Team!$A:$A,0)-1,0,COUNTIF(Team!$A:$A,Sheet2!$C$48),1),MATCH($A63,OFFSET(Team!$K$1,MATCH($C$48,Team!$A:$A,0)-1,0,COUNTIF(Team!$A:$A,Sheet2!$C$48),1),0)),"")</f>
        <v>Eric Paschall</v>
      </c>
      <c r="D63" s="6" t="str">
        <f ca="1">IFERROR(INDEX(Team!I:I,MATCH($C63,Team!$H:$H,0)),"")</f>
        <v>GSW</v>
      </c>
      <c r="E63" s="6" t="str">
        <f ca="1">IFERROR(INDEX(Team!F:F,MATCH($C63,Team!$H:$H,0)),"")</f>
        <v>F</v>
      </c>
      <c r="F63" s="15">
        <f ca="1">IFERROR(INDEX(PUNT_SeasonAVG!C:C,MATCH(Sheet2!$C63,PUNT_SeasonAVG!$I:$I,0)),"")</f>
        <v>128.80000000000001</v>
      </c>
      <c r="G63" s="5">
        <f ca="1">IFERROR(INDEX(PUNT_SeasonAVG!D:D,MATCH(Sheet2!$C63,PUNT_SeasonAVG!$I:$I,0)),"")</f>
        <v>673</v>
      </c>
      <c r="H63" s="5">
        <f ca="1">IFERROR(INDEX(PUNT_SeasonAVG!B:B,MATCH(Sheet2!$C63,PUNT_SeasonAVG!$I:$I,0)),"")</f>
        <v>161</v>
      </c>
      <c r="I63" s="5">
        <f ca="1">IFERROR(INDEX(PUNT_L10gamesAVG!B:B,MATCH(Sheet2!$C63,PUNT_L10gamesAVG!$I:$I,0)),"")</f>
        <v>151</v>
      </c>
      <c r="J63" s="5">
        <f ca="1">IFERROR(INDEX(PUNT_L5gamesAVG!B:B,MATCH(Sheet2!$C63,PUNT_L5gamesAVG!$I:$I,0)),"")</f>
        <v>239</v>
      </c>
      <c r="K63" s="44"/>
      <c r="L63" s="63" t="str">
        <f t="array" aca="1" ref="L63" ca="1">IFERROR(INDEX(Roster!$K$1:$K$1500,MATCH(1,(Sheet2!$B63=Roster!$C$1:$C$1500)*(Sheet2!L$24=Roster!$B$1:$B$1500),0)),"x")</f>
        <v>x</v>
      </c>
      <c r="M63" s="59" t="str">
        <f t="array" aca="1" ref="M63" ca="1">IFERROR(INDEX(Roster!$K$1:$K$1500,MATCH(1,(Sheet2!$B63=Roster!$C$1:$C$1500)*(Sheet2!M$24=Roster!$B$1:$B$1500),0)),"x")</f>
        <v>F</v>
      </c>
      <c r="N63" s="59" t="str">
        <f t="array" aca="1" ref="N63" ca="1">IFERROR(INDEX(Roster!$K$1:$K$1500,MATCH(1,(Sheet2!$B63=Roster!$C$1:$C$1500)*(Sheet2!N$24=Roster!$B$1:$B$1500),0)),"x")</f>
        <v>BN</v>
      </c>
      <c r="O63" s="59" t="str">
        <f t="array" aca="1" ref="O63" ca="1">IFERROR(INDEX(Roster!$K$1:$K$1500,MATCH(1,(Sheet2!$B63=Roster!$C$1:$C$1500)*(Sheet2!O$24=Roster!$B$1:$B$1500),0)),"x")</f>
        <v>F</v>
      </c>
      <c r="P63" s="59" t="str">
        <f t="array" aca="1" ref="P63" ca="1">IFERROR(INDEX(Roster!$K$1:$K$1500,MATCH(1,(Sheet2!$B63=Roster!$C$1:$C$1500)*(Sheet2!P$24=Roster!$B$1:$B$1500),0)),"x")</f>
        <v>F</v>
      </c>
      <c r="Q63" s="59" t="str">
        <f t="array" aca="1" ref="Q63" ca="1">IFERROR(INDEX(Roster!$K$1:$K$1500,MATCH(1,(Sheet2!$B63=Roster!$C$1:$C$1500)*(Sheet2!Q$24=Roster!$B$1:$B$1500),0)),"x")</f>
        <v>BN</v>
      </c>
      <c r="R63" s="59" t="str">
        <f t="array" aca="1" ref="R63" ca="1">IFERROR(INDEX(Roster!$K$1:$K$1500,MATCH(1,(Sheet2!$B63=Roster!$C$1:$C$1500)*(Sheet2!R$24=Roster!$B$1:$B$1500),0)),"x")</f>
        <v>BN</v>
      </c>
      <c r="S63" s="64">
        <f ca="1">SUMIFS($U63:$AA63,$U$23:$AA$23,"&gt;"&amp;$C$21,$L63:$R63,"&lt;&gt;BN",$L63:$R63,"&lt;&gt;IL",$L63:$R63,"&lt;&gt;x")</f>
        <v>1</v>
      </c>
      <c r="T63" s="47"/>
      <c r="U63" s="11">
        <f ca="1">COUNTIFS('NBA Schedule'!$D:$D,Sheet2!$D63,'NBA Schedule'!$B:$B,Sheet2!U$23)+COUNTIFS('NBA Schedule'!$F:$F,Sheet2!$D63,'NBA Schedule'!$B:$B,Sheet2!U$23)</f>
        <v>0</v>
      </c>
      <c r="V63" s="19">
        <f ca="1">COUNTIFS('NBA Schedule'!$D:$D,Sheet2!$D63,'NBA Schedule'!$B:$B,Sheet2!V$23)+COUNTIFS('NBA Schedule'!$F:$F,Sheet2!$D63,'NBA Schedule'!$B:$B,Sheet2!V$23)</f>
        <v>1</v>
      </c>
      <c r="W63" s="19">
        <f ca="1">COUNTIFS('NBA Schedule'!$D:$D,Sheet2!$D63,'NBA Schedule'!$B:$B,Sheet2!W$23)+COUNTIFS('NBA Schedule'!$F:$F,Sheet2!$D63,'NBA Schedule'!$B:$B,Sheet2!W$23)</f>
        <v>1</v>
      </c>
      <c r="X63" s="19">
        <f ca="1">COUNTIFS('NBA Schedule'!$D:$D,Sheet2!$D63,'NBA Schedule'!$B:$B,Sheet2!X$23)+COUNTIFS('NBA Schedule'!$F:$F,Sheet2!$D63,'NBA Schedule'!$B:$B,Sheet2!X$23)</f>
        <v>0</v>
      </c>
      <c r="Y63" s="19">
        <f ca="1">COUNTIFS('NBA Schedule'!$D:$D,Sheet2!$D63,'NBA Schedule'!$B:$B,Sheet2!Y$23)+COUNTIFS('NBA Schedule'!$F:$F,Sheet2!$D63,'NBA Schedule'!$B:$B,Sheet2!Y$23)</f>
        <v>1</v>
      </c>
      <c r="Z63" s="19">
        <f ca="1">COUNTIFS('NBA Schedule'!$D:$D,Sheet2!$D63,'NBA Schedule'!$B:$B,Sheet2!Z$23)+COUNTIFS('NBA Schedule'!$F:$F,Sheet2!$D63,'NBA Schedule'!$B:$B,Sheet2!Z$23)</f>
        <v>0</v>
      </c>
      <c r="AA63" s="20">
        <f ca="1">COUNTIFS('NBA Schedule'!$D:$D,Sheet2!$D63,'NBA Schedule'!$B:$B,Sheet2!AA$23)+COUNTIFS('NBA Schedule'!$F:$F,Sheet2!$D63,'NBA Schedule'!$B:$B,Sheet2!AA$23)</f>
        <v>0</v>
      </c>
      <c r="AB63" s="68"/>
      <c r="AC63" s="76">
        <f ca="1">IFERROR(INDEX(PUNT_L10gamesAVG!O:O,MATCH($C63,PUNT_L10gamesAVG!$I:$I,0)),"")</f>
        <v>33.69</v>
      </c>
      <c r="AD63" s="77">
        <f t="shared" ca="1" si="20"/>
        <v>7.1999999999999993</v>
      </c>
      <c r="AE63" s="77">
        <f ca="1">IFERROR(INDEX(PUNT_L10gamesAVG!W:W,MATCH($C63,PUNT_L10gamesAVG!$I:$I,0)),"")</f>
        <v>15.2</v>
      </c>
      <c r="AF63" s="78">
        <f ca="1">IFERROR(INDEX(PUNT_L10gamesAVG!V:V,MATCH($C63,PUNT_L10gamesAVG!$I:$I,0)),"")</f>
        <v>0.47368421052631576</v>
      </c>
      <c r="AG63" s="77">
        <f t="shared" ca="1" si="21"/>
        <v>4.3999999999999995</v>
      </c>
      <c r="AH63" s="77">
        <f ca="1">IFERROR(INDEX(PUNT_L10gamesAVG!Y:Y,MATCH($C63,PUNT_L10gamesAVG!$I:$I,0)),"")</f>
        <v>5.6</v>
      </c>
      <c r="AI63" s="78">
        <f ca="1">IFERROR(INDEX(PUNT_L10gamesAVG!X:X,MATCH($C63,PUNT_L10gamesAVG!$I:$I,0)),"")</f>
        <v>0.7857142857142857</v>
      </c>
      <c r="AJ63" s="77">
        <f ca="1">IFERROR(INDEX(PUNT_L10gamesAVG!Q:Q,MATCH($C63,PUNT_L10gamesAVG!$I:$I,0)),"")</f>
        <v>1</v>
      </c>
      <c r="AK63" s="77">
        <f ca="1">IFERROR(INDEX(PUNT_L10gamesAVG!P:P,MATCH($C63,PUNT_L10gamesAVG!$I:$I,0)),"")</f>
        <v>19.8</v>
      </c>
      <c r="AL63" s="77">
        <f ca="1">IFERROR(INDEX(PUNT_L10gamesAVG!R:R,MATCH($C63,PUNT_L10gamesAVG!$I:$I,0)),"")</f>
        <v>6</v>
      </c>
      <c r="AM63" s="77">
        <f ca="1">IFERROR(INDEX(PUNT_L10gamesAVG!S:S,MATCH($C63,PUNT_L10gamesAVG!$I:$I,0)),"")</f>
        <v>1.2</v>
      </c>
      <c r="AN63" s="77">
        <f ca="1">IFERROR(INDEX(PUNT_L10gamesAVG!T:T,MATCH($C63,PUNT_L10gamesAVG!$I:$I,0)),"")</f>
        <v>0.3</v>
      </c>
      <c r="AO63" s="77">
        <f ca="1">IFERROR(INDEX(PUNT_L10gamesAVG!U:U,MATCH($C63,PUNT_L10gamesAVG!$I:$I,0)),"")</f>
        <v>0.3</v>
      </c>
      <c r="AP63" s="79">
        <f ca="1">IFERROR(INDEX(PUNT_L10gamesAVG!Z:Z,MATCH($C63,PUNT_L10gamesAVG!$I:$I,0)),"")</f>
        <v>1.5</v>
      </c>
    </row>
    <row r="64" spans="1:42" x14ac:dyDescent="0.2">
      <c r="A64" s="5">
        <v>16</v>
      </c>
      <c r="B64" s="5">
        <f ca="1">IFERROR(INDEX(OFFSET(Team!$B$1,MATCH($C$48,Team!$A:$A,0)-1,0,COUNTIF(Team!$A:$A,Sheet2!$C$48),1),MATCH($A64,OFFSET(Team!$K$1,MATCH($C$48,Team!$A:$A,0)-1,0,COUNTIF(Team!$A:$A,Sheet2!$C$48),1),0)),"")</f>
        <v>5842</v>
      </c>
      <c r="C64" s="3" t="str">
        <f ca="1">IFERROR(INDEX(OFFSET(Team!$H$1,MATCH($C$48,Team!$A:$A,0)-1,0,COUNTIF(Team!$A:$A,Sheet2!$C$48),1),MATCH($A64,OFFSET(Team!$K$1,MATCH($C$48,Team!$A:$A,0)-1,0,COUNTIF(Team!$A:$A,Sheet2!$C$48),1),0)),"")</f>
        <v>Derrick White</v>
      </c>
      <c r="D64" s="6" t="str">
        <f ca="1">IFERROR(INDEX(Team!I:I,MATCH($C64,Team!$H:$H,0)),"")</f>
        <v>SAS</v>
      </c>
      <c r="E64" s="6" t="str">
        <f ca="1">IFERROR(INDEX(Team!F:F,MATCH($C64,Team!$H:$H,0)),"")</f>
        <v>G</v>
      </c>
      <c r="F64" s="15">
        <f ca="1">IFERROR(INDEX(PUNT_SeasonAVG!C:C,MATCH(Sheet2!$C64,PUNT_SeasonAVG!$I:$I,0)),"")</f>
        <v>112.2</v>
      </c>
      <c r="G64" s="5">
        <f ca="1">IFERROR(INDEX(PUNT_SeasonAVG!D:D,MATCH(Sheet2!$C64,PUNT_SeasonAVG!$I:$I,0)),"")</f>
        <v>101</v>
      </c>
      <c r="H64" s="5">
        <f ca="1">IFERROR(INDEX(PUNT_SeasonAVG!B:B,MATCH(Sheet2!$C64,PUNT_SeasonAVG!$I:$I,0)),"")</f>
        <v>183</v>
      </c>
      <c r="I64" s="5">
        <f ca="1">IFERROR(INDEX(PUNT_L10gamesAVG!B:B,MATCH(Sheet2!$C64,PUNT_L10gamesAVG!$I:$I,0)),"")</f>
        <v>190</v>
      </c>
      <c r="J64" s="5">
        <f ca="1">IFERROR(INDEX(PUNT_L5gamesAVG!B:B,MATCH(Sheet2!$C64,PUNT_L5gamesAVG!$I:$I,0)),"")</f>
        <v>225</v>
      </c>
      <c r="K64" s="44"/>
      <c r="L64" s="63" t="str">
        <f t="array" aca="1" ref="L64" ca="1">IFERROR(INDEX(Roster!$K$1:$K$1500,MATCH(1,(Sheet2!$B64=Roster!$C$1:$C$1500)*(Sheet2!L$24=Roster!$B$1:$B$1500),0)),"x")</f>
        <v>Util</v>
      </c>
      <c r="M64" s="59" t="str">
        <f t="array" aca="1" ref="M64" ca="1">IFERROR(INDEX(Roster!$K$1:$K$1500,MATCH(1,(Sheet2!$B64=Roster!$C$1:$C$1500)*(Sheet2!M$24=Roster!$B$1:$B$1500),0)),"x")</f>
        <v>x</v>
      </c>
      <c r="N64" s="59" t="str">
        <f t="array" aca="1" ref="N64" ca="1">IFERROR(INDEX(Roster!$K$1:$K$1500,MATCH(1,(Sheet2!$B64=Roster!$C$1:$C$1500)*(Sheet2!N$24=Roster!$B$1:$B$1500),0)),"x")</f>
        <v>x</v>
      </c>
      <c r="O64" s="59" t="str">
        <f t="array" aca="1" ref="O64" ca="1">IFERROR(INDEX(Roster!$K$1:$K$1500,MATCH(1,(Sheet2!$B64=Roster!$C$1:$C$1500)*(Sheet2!O$24=Roster!$B$1:$B$1500),0)),"x")</f>
        <v>x</v>
      </c>
      <c r="P64" s="59" t="str">
        <f t="array" aca="1" ref="P64" ca="1">IFERROR(INDEX(Roster!$K$1:$K$1500,MATCH(1,(Sheet2!$B64=Roster!$C$1:$C$1500)*(Sheet2!P$24=Roster!$B$1:$B$1500),0)),"x")</f>
        <v>x</v>
      </c>
      <c r="Q64" s="59" t="str">
        <f t="array" aca="1" ref="Q64" ca="1">IFERROR(INDEX(Roster!$K$1:$K$1500,MATCH(1,(Sheet2!$B64=Roster!$C$1:$C$1500)*(Sheet2!Q$24=Roster!$B$1:$B$1500),0)),"x")</f>
        <v>x</v>
      </c>
      <c r="R64" s="59" t="str">
        <f t="array" aca="1" ref="R64" ca="1">IFERROR(INDEX(Roster!$K$1:$K$1500,MATCH(1,(Sheet2!$B64=Roster!$C$1:$C$1500)*(Sheet2!R$24=Roster!$B$1:$B$1500),0)),"x")</f>
        <v>x</v>
      </c>
      <c r="S64" s="64">
        <f ca="1">SUMIFS($U64:$AA64,$U$23:$AA$23,"&gt;"&amp;$C$21,$L64:$R64,"&lt;&gt;BN",$L64:$R64,"&lt;&gt;IL",$L64:$R64,"&lt;&gt;x")</f>
        <v>0</v>
      </c>
      <c r="T64" s="47"/>
      <c r="U64" s="11">
        <f ca="1">COUNTIFS('NBA Schedule'!$D:$D,Sheet2!$D64,'NBA Schedule'!$B:$B,Sheet2!U$23)+COUNTIFS('NBA Schedule'!$F:$F,Sheet2!$D64,'NBA Schedule'!$B:$B,Sheet2!U$23)</f>
        <v>1</v>
      </c>
      <c r="V64" s="19">
        <f ca="1">COUNTIFS('NBA Schedule'!$D:$D,Sheet2!$D64,'NBA Schedule'!$B:$B,Sheet2!V$23)+COUNTIFS('NBA Schedule'!$F:$F,Sheet2!$D64,'NBA Schedule'!$B:$B,Sheet2!V$23)</f>
        <v>0</v>
      </c>
      <c r="W64" s="19">
        <f ca="1">COUNTIFS('NBA Schedule'!$D:$D,Sheet2!$D64,'NBA Schedule'!$B:$B,Sheet2!W$23)+COUNTIFS('NBA Schedule'!$F:$F,Sheet2!$D64,'NBA Schedule'!$B:$B,Sheet2!W$23)</f>
        <v>1</v>
      </c>
      <c r="X64" s="19">
        <f ca="1">COUNTIFS('NBA Schedule'!$D:$D,Sheet2!$D64,'NBA Schedule'!$B:$B,Sheet2!X$23)+COUNTIFS('NBA Schedule'!$F:$F,Sheet2!$D64,'NBA Schedule'!$B:$B,Sheet2!X$23)</f>
        <v>0</v>
      </c>
      <c r="Y64" s="19">
        <f ca="1">COUNTIFS('NBA Schedule'!$D:$D,Sheet2!$D64,'NBA Schedule'!$B:$B,Sheet2!Y$23)+COUNTIFS('NBA Schedule'!$F:$F,Sheet2!$D64,'NBA Schedule'!$B:$B,Sheet2!Y$23)</f>
        <v>1</v>
      </c>
      <c r="Z64" s="19">
        <f ca="1">COUNTIFS('NBA Schedule'!$D:$D,Sheet2!$D64,'NBA Schedule'!$B:$B,Sheet2!Z$23)+COUNTIFS('NBA Schedule'!$F:$F,Sheet2!$D64,'NBA Schedule'!$B:$B,Sheet2!Z$23)</f>
        <v>1</v>
      </c>
      <c r="AA64" s="20">
        <f ca="1">COUNTIFS('NBA Schedule'!$D:$D,Sheet2!$D64,'NBA Schedule'!$B:$B,Sheet2!AA$23)+COUNTIFS('NBA Schedule'!$F:$F,Sheet2!$D64,'NBA Schedule'!$B:$B,Sheet2!AA$23)</f>
        <v>0</v>
      </c>
      <c r="AB64" s="68"/>
      <c r="AC64" s="76">
        <f ca="1">IFERROR(INDEX(PUNT_L10gamesAVG!O:O,MATCH($C64,PUNT_L10gamesAVG!$I:$I,0)),"")</f>
        <v>23.614999999999998</v>
      </c>
      <c r="AD64" s="77">
        <f t="shared" ca="1" si="20"/>
        <v>2.7</v>
      </c>
      <c r="AE64" s="77">
        <f ca="1">IFERROR(INDEX(PUNT_L10gamesAVG!W:W,MATCH($C64,PUNT_L10gamesAVG!$I:$I,0)),"")</f>
        <v>7</v>
      </c>
      <c r="AF64" s="78">
        <f ca="1">IFERROR(INDEX(PUNT_L10gamesAVG!V:V,MATCH($C64,PUNT_L10gamesAVG!$I:$I,0)),"")</f>
        <v>0.38571428571428573</v>
      </c>
      <c r="AG64" s="77">
        <f t="shared" ca="1" si="21"/>
        <v>1.9</v>
      </c>
      <c r="AH64" s="77">
        <f ca="1">IFERROR(INDEX(PUNT_L10gamesAVG!Y:Y,MATCH($C64,PUNT_L10gamesAVG!$I:$I,0)),"")</f>
        <v>2.2999999999999998</v>
      </c>
      <c r="AI64" s="78">
        <f ca="1">IFERROR(INDEX(PUNT_L10gamesAVG!X:X,MATCH($C64,PUNT_L10gamesAVG!$I:$I,0)),"")</f>
        <v>0.82608695652173914</v>
      </c>
      <c r="AJ64" s="77">
        <f ca="1">IFERROR(INDEX(PUNT_L10gamesAVG!Q:Q,MATCH($C64,PUNT_L10gamesAVG!$I:$I,0)),"")</f>
        <v>0.6</v>
      </c>
      <c r="AK64" s="77">
        <f ca="1">IFERROR(INDEX(PUNT_L10gamesAVG!P:P,MATCH($C64,PUNT_L10gamesAVG!$I:$I,0)),"")</f>
        <v>7.9</v>
      </c>
      <c r="AL64" s="77">
        <f ca="1">IFERROR(INDEX(PUNT_L10gamesAVG!R:R,MATCH($C64,PUNT_L10gamesAVG!$I:$I,0)),"")</f>
        <v>2.4</v>
      </c>
      <c r="AM64" s="77">
        <f ca="1">IFERROR(INDEX(PUNT_L10gamesAVG!S:S,MATCH($C64,PUNT_L10gamesAVG!$I:$I,0)),"")</f>
        <v>2.8</v>
      </c>
      <c r="AN64" s="77">
        <f ca="1">IFERROR(INDEX(PUNT_L10gamesAVG!T:T,MATCH($C64,PUNT_L10gamesAVG!$I:$I,0)),"")</f>
        <v>0.6</v>
      </c>
      <c r="AO64" s="77">
        <f ca="1">IFERROR(INDEX(PUNT_L10gamesAVG!U:U,MATCH($C64,PUNT_L10gamesAVG!$I:$I,0)),"")</f>
        <v>0.9</v>
      </c>
      <c r="AP64" s="79">
        <f ca="1">IFERROR(INDEX(PUNT_L10gamesAVG!Z:Z,MATCH($C64,PUNT_L10gamesAVG!$I:$I,0)),"")</f>
        <v>1.1000000000000001</v>
      </c>
    </row>
    <row r="65" spans="1:42" x14ac:dyDescent="0.2">
      <c r="A65" s="5">
        <v>17</v>
      </c>
      <c r="B65" s="5">
        <f ca="1">IFERROR(INDEX(OFFSET(Team!$B$1,MATCH($C$48,Team!$A:$A,0)-1,0,COUNTIF(Team!$A:$A,Sheet2!$C$48),1),MATCH($A65,OFFSET(Team!$K$1,MATCH($C$48,Team!$A:$A,0)-1,0,COUNTIF(Team!$A:$A,Sheet2!$C$48),1),0)),"")</f>
        <v>4716</v>
      </c>
      <c r="C65" s="3" t="str">
        <f ca="1">IFERROR(INDEX(OFFSET(Team!$H$1,MATCH($C$48,Team!$A:$A,0)-1,0,COUNTIF(Team!$A:$A,Sheet2!$C$48),1),MATCH($A65,OFFSET(Team!$K$1,MATCH($C$48,Team!$A:$A,0)-1,0,COUNTIF(Team!$A:$A,Sheet2!$C$48),1),0)),"")</f>
        <v/>
      </c>
      <c r="D65" s="6" t="str">
        <f ca="1">IFERROR(INDEX(Team!I:I,MATCH($C65,Team!$H:$H,0)),"")</f>
        <v/>
      </c>
      <c r="E65" s="6" t="str">
        <f ca="1">IFERROR(INDEX(Team!F:F,MATCH($C65,Team!$H:$H,0)),"")</f>
        <v/>
      </c>
      <c r="F65" s="15" t="str">
        <f ca="1">IFERROR(INDEX(PUNT_SeasonAVG!C:C,MATCH(Sheet2!$C65,PUNT_SeasonAVG!$I:$I,0)),"")</f>
        <v/>
      </c>
      <c r="G65" s="5" t="str">
        <f ca="1">IFERROR(INDEX(PUNT_SeasonAVG!D:D,MATCH(Sheet2!$C65,PUNT_SeasonAVG!$I:$I,0)),"")</f>
        <v/>
      </c>
      <c r="H65" s="5" t="str">
        <f ca="1">IFERROR(INDEX(PUNT_SeasonAVG!B:B,MATCH(Sheet2!$C65,PUNT_SeasonAVG!$I:$I,0)),"")</f>
        <v/>
      </c>
      <c r="I65" s="5" t="str">
        <f ca="1">IFERROR(INDEX(PUNT_L10gamesAVG!B:B,MATCH(Sheet2!$C65,PUNT_L10gamesAVG!$I:$I,0)),"")</f>
        <v/>
      </c>
      <c r="J65" s="5" t="str">
        <f ca="1">IFERROR(INDEX(PUNT_L5gamesAVG!B:B,MATCH(Sheet2!$C65,PUNT_L5gamesAVG!$I:$I,0)),"")</f>
        <v/>
      </c>
      <c r="K65" s="44"/>
      <c r="L65" s="63" t="str">
        <f t="array" aca="1" ref="L65" ca="1">IFERROR(INDEX(Roster!$K$1:$K$1500,MATCH(1,(Sheet2!$B65=Roster!$C$1:$C$1500)*(Sheet2!L$24=Roster!$B$1:$B$1500),0)),"x")</f>
        <v>IL</v>
      </c>
      <c r="M65" s="59" t="str">
        <f t="array" aca="1" ref="M65" ca="1">IFERROR(INDEX(Roster!$K$1:$K$1500,MATCH(1,(Sheet2!$B65=Roster!$C$1:$C$1500)*(Sheet2!M$24=Roster!$B$1:$B$1500),0)),"x")</f>
        <v>x</v>
      </c>
      <c r="N65" s="59" t="str">
        <f t="array" aca="1" ref="N65" ca="1">IFERROR(INDEX(Roster!$K$1:$K$1500,MATCH(1,(Sheet2!$B65=Roster!$C$1:$C$1500)*(Sheet2!N$24=Roster!$B$1:$B$1500),0)),"x")</f>
        <v>x</v>
      </c>
      <c r="O65" s="59" t="str">
        <f t="array" aca="1" ref="O65" ca="1">IFERROR(INDEX(Roster!$K$1:$K$1500,MATCH(1,(Sheet2!$B65=Roster!$C$1:$C$1500)*(Sheet2!O$24=Roster!$B$1:$B$1500),0)),"x")</f>
        <v>x</v>
      </c>
      <c r="P65" s="59" t="str">
        <f t="array" aca="1" ref="P65" ca="1">IFERROR(INDEX(Roster!$K$1:$K$1500,MATCH(1,(Sheet2!$B65=Roster!$C$1:$C$1500)*(Sheet2!P$24=Roster!$B$1:$B$1500),0)),"x")</f>
        <v>x</v>
      </c>
      <c r="Q65" s="59" t="str">
        <f t="array" aca="1" ref="Q65" ca="1">IFERROR(INDEX(Roster!$K$1:$K$1500,MATCH(1,(Sheet2!$B65=Roster!$C$1:$C$1500)*(Sheet2!Q$24=Roster!$B$1:$B$1500),0)),"x")</f>
        <v>x</v>
      </c>
      <c r="R65" s="59" t="str">
        <f t="array" aca="1" ref="R65" ca="1">IFERROR(INDEX(Roster!$K$1:$K$1500,MATCH(1,(Sheet2!$B65=Roster!$C$1:$C$1500)*(Sheet2!R$24=Roster!$B$1:$B$1500),0)),"x")</f>
        <v>x</v>
      </c>
      <c r="S65" s="64">
        <f ca="1">SUMIFS($U65:$AA65,$U$23:$AA$23,"&gt;"&amp;$C$21,$L65:$R65,"&lt;&gt;BN",$L65:$R65,"&lt;&gt;IL",$L65:$R65,"&lt;&gt;x")</f>
        <v>0</v>
      </c>
      <c r="T65" s="47"/>
      <c r="U65" s="11">
        <f ca="1">COUNTIFS('NBA Schedule'!$D:$D,Sheet2!$D65,'NBA Schedule'!$B:$B,Sheet2!U$23)+COUNTIFS('NBA Schedule'!$F:$F,Sheet2!$D65,'NBA Schedule'!$B:$B,Sheet2!U$23)</f>
        <v>0</v>
      </c>
      <c r="V65" s="19">
        <f ca="1">COUNTIFS('NBA Schedule'!$D:$D,Sheet2!$D65,'NBA Schedule'!$B:$B,Sheet2!V$23)+COUNTIFS('NBA Schedule'!$F:$F,Sheet2!$D65,'NBA Schedule'!$B:$B,Sheet2!V$23)</f>
        <v>0</v>
      </c>
      <c r="W65" s="19">
        <f ca="1">COUNTIFS('NBA Schedule'!$D:$D,Sheet2!$D65,'NBA Schedule'!$B:$B,Sheet2!W$23)+COUNTIFS('NBA Schedule'!$F:$F,Sheet2!$D65,'NBA Schedule'!$B:$B,Sheet2!W$23)</f>
        <v>0</v>
      </c>
      <c r="X65" s="19">
        <f ca="1">COUNTIFS('NBA Schedule'!$D:$D,Sheet2!$D65,'NBA Schedule'!$B:$B,Sheet2!X$23)+COUNTIFS('NBA Schedule'!$F:$F,Sheet2!$D65,'NBA Schedule'!$B:$B,Sheet2!X$23)</f>
        <v>0</v>
      </c>
      <c r="Y65" s="19">
        <f ca="1">COUNTIFS('NBA Schedule'!$D:$D,Sheet2!$D65,'NBA Schedule'!$B:$B,Sheet2!Y$23)+COUNTIFS('NBA Schedule'!$F:$F,Sheet2!$D65,'NBA Schedule'!$B:$B,Sheet2!Y$23)</f>
        <v>0</v>
      </c>
      <c r="Z65" s="19">
        <f ca="1">COUNTIFS('NBA Schedule'!$D:$D,Sheet2!$D65,'NBA Schedule'!$B:$B,Sheet2!Z$23)+COUNTIFS('NBA Schedule'!$F:$F,Sheet2!$D65,'NBA Schedule'!$B:$B,Sheet2!Z$23)</f>
        <v>0</v>
      </c>
      <c r="AA65" s="20">
        <f ca="1">COUNTIFS('NBA Schedule'!$D:$D,Sheet2!$D65,'NBA Schedule'!$B:$B,Sheet2!AA$23)+COUNTIFS('NBA Schedule'!$F:$F,Sheet2!$D65,'NBA Schedule'!$B:$B,Sheet2!AA$23)</f>
        <v>0</v>
      </c>
      <c r="AB65" s="68"/>
      <c r="AC65" s="76" t="str">
        <f ca="1">IFERROR(INDEX(PUNT_L10gamesAVG!O:O,MATCH($C65,PUNT_L10gamesAVG!$I:$I,0)),"")</f>
        <v/>
      </c>
      <c r="AD65" s="77" t="str">
        <f t="shared" ca="1" si="20"/>
        <v/>
      </c>
      <c r="AE65" s="77" t="str">
        <f ca="1">IFERROR(INDEX(PUNT_L10gamesAVG!W:W,MATCH($C65,PUNT_L10gamesAVG!$I:$I,0)),"")</f>
        <v/>
      </c>
      <c r="AF65" s="78" t="str">
        <f ca="1">IFERROR(INDEX(PUNT_L10gamesAVG!V:V,MATCH($C65,PUNT_L10gamesAVG!$I:$I,0)),"")</f>
        <v/>
      </c>
      <c r="AG65" s="77" t="str">
        <f t="shared" ca="1" si="21"/>
        <v/>
      </c>
      <c r="AH65" s="77" t="str">
        <f ca="1">IFERROR(INDEX(PUNT_L10gamesAVG!Y:Y,MATCH($C65,PUNT_L10gamesAVG!$I:$I,0)),"")</f>
        <v/>
      </c>
      <c r="AI65" s="78" t="str">
        <f ca="1">IFERROR(INDEX(PUNT_L10gamesAVG!X:X,MATCH($C65,PUNT_L10gamesAVG!$I:$I,0)),"")</f>
        <v/>
      </c>
      <c r="AJ65" s="77" t="str">
        <f ca="1">IFERROR(INDEX(PUNT_L10gamesAVG!Q:Q,MATCH($C65,PUNT_L10gamesAVG!$I:$I,0)),"")</f>
        <v/>
      </c>
      <c r="AK65" s="77" t="str">
        <f ca="1">IFERROR(INDEX(PUNT_L10gamesAVG!P:P,MATCH($C65,PUNT_L10gamesAVG!$I:$I,0)),"")</f>
        <v/>
      </c>
      <c r="AL65" s="77" t="str">
        <f ca="1">IFERROR(INDEX(PUNT_L10gamesAVG!R:R,MATCH($C65,PUNT_L10gamesAVG!$I:$I,0)),"")</f>
        <v/>
      </c>
      <c r="AM65" s="77" t="str">
        <f ca="1">IFERROR(INDEX(PUNT_L10gamesAVG!S:S,MATCH($C65,PUNT_L10gamesAVG!$I:$I,0)),"")</f>
        <v/>
      </c>
      <c r="AN65" s="77" t="str">
        <f ca="1">IFERROR(INDEX(PUNT_L10gamesAVG!T:T,MATCH($C65,PUNT_L10gamesAVG!$I:$I,0)),"")</f>
        <v/>
      </c>
      <c r="AO65" s="77" t="str">
        <f ca="1">IFERROR(INDEX(PUNT_L10gamesAVG!U:U,MATCH($C65,PUNT_L10gamesAVG!$I:$I,0)),"")</f>
        <v/>
      </c>
      <c r="AP65" s="79" t="str">
        <f ca="1">IFERROR(INDEX(PUNT_L10gamesAVG!Z:Z,MATCH($C65,PUNT_L10gamesAVG!$I:$I,0)),"")</f>
        <v/>
      </c>
    </row>
    <row r="66" spans="1:42" x14ac:dyDescent="0.2">
      <c r="A66" s="5">
        <v>18</v>
      </c>
      <c r="B66" s="5" t="str">
        <f ca="1">IFERROR(INDEX(OFFSET(Team!$B$1,MATCH($C$48,Team!$A:$A,0)-1,0,COUNTIF(Team!$A:$A,Sheet2!$C$48),1),MATCH($A66,OFFSET(Team!$K$1,MATCH($C$48,Team!$A:$A,0)-1,0,COUNTIF(Team!$A:$A,Sheet2!$C$48),1),0)),"")</f>
        <v/>
      </c>
      <c r="C66" s="3" t="str">
        <f ca="1">IFERROR(INDEX(OFFSET(Team!$H$1,MATCH($C$48,Team!$A:$A,0)-1,0,COUNTIF(Team!$A:$A,Sheet2!$C$48),1),MATCH($A66,OFFSET(Team!$K$1,MATCH($C$48,Team!$A:$A,0)-1,0,COUNTIF(Team!$A:$A,Sheet2!$C$48),1),0)),"")</f>
        <v/>
      </c>
      <c r="D66" s="6" t="str">
        <f ca="1">IFERROR(INDEX(Team!I:I,MATCH($C66,Team!$H:$H,0)),"")</f>
        <v/>
      </c>
      <c r="E66" s="6" t="str">
        <f ca="1">IFERROR(INDEX(Team!F:F,MATCH($C66,Team!$H:$H,0)),"")</f>
        <v/>
      </c>
      <c r="F66" s="15" t="str">
        <f ca="1">IFERROR(INDEX(PUNT_SeasonAVG!C:C,MATCH(Sheet2!$C66,PUNT_SeasonAVG!$I:$I,0)),"")</f>
        <v/>
      </c>
      <c r="G66" s="5" t="str">
        <f ca="1">IFERROR(INDEX(PUNT_SeasonAVG!D:D,MATCH(Sheet2!$C66,PUNT_SeasonAVG!$I:$I,0)),"")</f>
        <v/>
      </c>
      <c r="H66" s="5" t="str">
        <f ca="1">IFERROR(INDEX(PUNT_SeasonAVG!B:B,MATCH(Sheet2!$C66,PUNT_SeasonAVG!$I:$I,0)),"")</f>
        <v/>
      </c>
      <c r="I66" s="5" t="str">
        <f ca="1">IFERROR(INDEX(PUNT_L10gamesAVG!B:B,MATCH(Sheet2!$C66,PUNT_L10gamesAVG!$I:$I,0)),"")</f>
        <v/>
      </c>
      <c r="J66" s="5" t="str">
        <f ca="1">IFERROR(INDEX(PUNT_L5gamesAVG!B:B,MATCH(Sheet2!$C66,PUNT_L5gamesAVG!$I:$I,0)),"")</f>
        <v/>
      </c>
      <c r="K66" s="44"/>
      <c r="L66" s="63" t="str">
        <f t="array" aca="1" ref="L66" ca="1">IFERROR(INDEX(Roster!$K$1:$K$1500,MATCH(1,(Sheet2!$B66=Roster!$C$1:$C$1500)*(Sheet2!L$24=Roster!$B$1:$B$1500),0)),"x")</f>
        <v>x</v>
      </c>
      <c r="M66" s="59" t="str">
        <f t="array" aca="1" ref="M66" ca="1">IFERROR(INDEX(Roster!$K$1:$K$1500,MATCH(1,(Sheet2!$B66=Roster!$C$1:$C$1500)*(Sheet2!M$24=Roster!$B$1:$B$1500),0)),"x")</f>
        <v>x</v>
      </c>
      <c r="N66" s="59" t="str">
        <f t="array" aca="1" ref="N66" ca="1">IFERROR(INDEX(Roster!$K$1:$K$1500,MATCH(1,(Sheet2!$B66=Roster!$C$1:$C$1500)*(Sheet2!N$24=Roster!$B$1:$B$1500),0)),"x")</f>
        <v>x</v>
      </c>
      <c r="O66" s="59" t="str">
        <f t="array" aca="1" ref="O66" ca="1">IFERROR(INDEX(Roster!$K$1:$K$1500,MATCH(1,(Sheet2!$B66=Roster!$C$1:$C$1500)*(Sheet2!O$24=Roster!$B$1:$B$1500),0)),"x")</f>
        <v>x</v>
      </c>
      <c r="P66" s="59" t="str">
        <f t="array" aca="1" ref="P66" ca="1">IFERROR(INDEX(Roster!$K$1:$K$1500,MATCH(1,(Sheet2!$B66=Roster!$C$1:$C$1500)*(Sheet2!P$24=Roster!$B$1:$B$1500),0)),"x")</f>
        <v>x</v>
      </c>
      <c r="Q66" s="59" t="str">
        <f t="array" aca="1" ref="Q66" ca="1">IFERROR(INDEX(Roster!$K$1:$K$1500,MATCH(1,(Sheet2!$B66=Roster!$C$1:$C$1500)*(Sheet2!Q$24=Roster!$B$1:$B$1500),0)),"x")</f>
        <v>x</v>
      </c>
      <c r="R66" s="59" t="str">
        <f t="array" aca="1" ref="R66" ca="1">IFERROR(INDEX(Roster!$K$1:$K$1500,MATCH(1,(Sheet2!$B66=Roster!$C$1:$C$1500)*(Sheet2!R$24=Roster!$B$1:$B$1500),0)),"x")</f>
        <v>x</v>
      </c>
      <c r="S66" s="64">
        <f ca="1">SUMIFS($U66:$AA66,$U$23:$AA$23,"&gt;"&amp;$C$21,$L66:$R66,"&lt;&gt;BN",$L66:$R66,"&lt;&gt;IL",$L66:$R66,"&lt;&gt;x")</f>
        <v>0</v>
      </c>
      <c r="T66" s="47"/>
      <c r="U66" s="11">
        <f ca="1">COUNTIFS('NBA Schedule'!$D:$D,Sheet2!$D66,'NBA Schedule'!$B:$B,Sheet2!U$23)+COUNTIFS('NBA Schedule'!$F:$F,Sheet2!$D66,'NBA Schedule'!$B:$B,Sheet2!U$23)</f>
        <v>0</v>
      </c>
      <c r="V66" s="19">
        <f ca="1">COUNTIFS('NBA Schedule'!$D:$D,Sheet2!$D66,'NBA Schedule'!$B:$B,Sheet2!V$23)+COUNTIFS('NBA Schedule'!$F:$F,Sheet2!$D66,'NBA Schedule'!$B:$B,Sheet2!V$23)</f>
        <v>0</v>
      </c>
      <c r="W66" s="19">
        <f ca="1">COUNTIFS('NBA Schedule'!$D:$D,Sheet2!$D66,'NBA Schedule'!$B:$B,Sheet2!W$23)+COUNTIFS('NBA Schedule'!$F:$F,Sheet2!$D66,'NBA Schedule'!$B:$B,Sheet2!W$23)</f>
        <v>0</v>
      </c>
      <c r="X66" s="19">
        <f ca="1">COUNTIFS('NBA Schedule'!$D:$D,Sheet2!$D66,'NBA Schedule'!$B:$B,Sheet2!X$23)+COUNTIFS('NBA Schedule'!$F:$F,Sheet2!$D66,'NBA Schedule'!$B:$B,Sheet2!X$23)</f>
        <v>0</v>
      </c>
      <c r="Y66" s="19">
        <f ca="1">COUNTIFS('NBA Schedule'!$D:$D,Sheet2!$D66,'NBA Schedule'!$B:$B,Sheet2!Y$23)+COUNTIFS('NBA Schedule'!$F:$F,Sheet2!$D66,'NBA Schedule'!$B:$B,Sheet2!Y$23)</f>
        <v>0</v>
      </c>
      <c r="Z66" s="19">
        <f ca="1">COUNTIFS('NBA Schedule'!$D:$D,Sheet2!$D66,'NBA Schedule'!$B:$B,Sheet2!Z$23)+COUNTIFS('NBA Schedule'!$F:$F,Sheet2!$D66,'NBA Schedule'!$B:$B,Sheet2!Z$23)</f>
        <v>0</v>
      </c>
      <c r="AA66" s="20">
        <f ca="1">COUNTIFS('NBA Schedule'!$D:$D,Sheet2!$D66,'NBA Schedule'!$B:$B,Sheet2!AA$23)+COUNTIFS('NBA Schedule'!$F:$F,Sheet2!$D66,'NBA Schedule'!$B:$B,Sheet2!AA$23)</f>
        <v>0</v>
      </c>
      <c r="AB66" s="68"/>
      <c r="AC66" s="76" t="str">
        <f ca="1">IFERROR(INDEX(PUNT_L10gamesAVG!O:O,MATCH($C66,PUNT_L10gamesAVG!$I:$I,0)),"")</f>
        <v/>
      </c>
      <c r="AD66" s="77" t="str">
        <f t="shared" ca="1" si="20"/>
        <v/>
      </c>
      <c r="AE66" s="77" t="str">
        <f ca="1">IFERROR(INDEX(PUNT_L10gamesAVG!W:W,MATCH($C66,PUNT_L10gamesAVG!$I:$I,0)),"")</f>
        <v/>
      </c>
      <c r="AF66" s="78" t="str">
        <f ca="1">IFERROR(INDEX(PUNT_L10gamesAVG!V:V,MATCH($C66,PUNT_L10gamesAVG!$I:$I,0)),"")</f>
        <v/>
      </c>
      <c r="AG66" s="77" t="str">
        <f t="shared" ca="1" si="21"/>
        <v/>
      </c>
      <c r="AH66" s="77" t="str">
        <f ca="1">IFERROR(INDEX(PUNT_L10gamesAVG!Y:Y,MATCH($C66,PUNT_L10gamesAVG!$I:$I,0)),"")</f>
        <v/>
      </c>
      <c r="AI66" s="78" t="str">
        <f ca="1">IFERROR(INDEX(PUNT_L10gamesAVG!X:X,MATCH($C66,PUNT_L10gamesAVG!$I:$I,0)),"")</f>
        <v/>
      </c>
      <c r="AJ66" s="77" t="str">
        <f ca="1">IFERROR(INDEX(PUNT_L10gamesAVG!Q:Q,MATCH($C66,PUNT_L10gamesAVG!$I:$I,0)),"")</f>
        <v/>
      </c>
      <c r="AK66" s="77" t="str">
        <f ca="1">IFERROR(INDEX(PUNT_L10gamesAVG!P:P,MATCH($C66,PUNT_L10gamesAVG!$I:$I,0)),"")</f>
        <v/>
      </c>
      <c r="AL66" s="77" t="str">
        <f ca="1">IFERROR(INDEX(PUNT_L10gamesAVG!R:R,MATCH($C66,PUNT_L10gamesAVG!$I:$I,0)),"")</f>
        <v/>
      </c>
      <c r="AM66" s="77" t="str">
        <f ca="1">IFERROR(INDEX(PUNT_L10gamesAVG!S:S,MATCH($C66,PUNT_L10gamesAVG!$I:$I,0)),"")</f>
        <v/>
      </c>
      <c r="AN66" s="77" t="str">
        <f ca="1">IFERROR(INDEX(PUNT_L10gamesAVG!T:T,MATCH($C66,PUNT_L10gamesAVG!$I:$I,0)),"")</f>
        <v/>
      </c>
      <c r="AO66" s="77" t="str">
        <f ca="1">IFERROR(INDEX(PUNT_L10gamesAVG!U:U,MATCH($C66,PUNT_L10gamesAVG!$I:$I,0)),"")</f>
        <v/>
      </c>
      <c r="AP66" s="79" t="str">
        <f ca="1">IFERROR(INDEX(PUNT_L10gamesAVG!Z:Z,MATCH($C66,PUNT_L10gamesAVG!$I:$I,0)),"")</f>
        <v/>
      </c>
    </row>
    <row r="67" spans="1:42" x14ac:dyDescent="0.2">
      <c r="A67" s="5">
        <v>19</v>
      </c>
      <c r="B67" s="5" t="str">
        <f ca="1">IFERROR(INDEX(OFFSET(Team!$B$1,MATCH($C$48,Team!$A:$A,0)-1,0,COUNTIF(Team!$A:$A,Sheet2!$C$48),1),MATCH($A67,OFFSET(Team!$K$1,MATCH($C$48,Team!$A:$A,0)-1,0,COUNTIF(Team!$A:$A,Sheet2!$C$48),1),0)),"")</f>
        <v/>
      </c>
      <c r="C67" s="3" t="str">
        <f ca="1">IFERROR(INDEX(OFFSET(Team!$H$1,MATCH($C$48,Team!$A:$A,0)-1,0,COUNTIF(Team!$A:$A,Sheet2!$C$48),1),MATCH($A67,OFFSET(Team!$K$1,MATCH($C$48,Team!$A:$A,0)-1,0,COUNTIF(Team!$A:$A,Sheet2!$C$48),1),0)),"")</f>
        <v/>
      </c>
      <c r="D67" s="6" t="str">
        <f ca="1">IFERROR(INDEX(Team!I:I,MATCH($C67,Team!$H:$H,0)),"")</f>
        <v/>
      </c>
      <c r="E67" s="6" t="str">
        <f ca="1">IFERROR(INDEX(Team!F:F,MATCH($C67,Team!$H:$H,0)),"")</f>
        <v/>
      </c>
      <c r="F67" s="15" t="str">
        <f ca="1">IFERROR(INDEX(PUNT_SeasonAVG!C:C,MATCH(Sheet2!$C67,PUNT_SeasonAVG!$I:$I,0)),"")</f>
        <v/>
      </c>
      <c r="G67" s="5" t="str">
        <f ca="1">IFERROR(INDEX(PUNT_SeasonAVG!D:D,MATCH(Sheet2!$C67,PUNT_SeasonAVG!$I:$I,0)),"")</f>
        <v/>
      </c>
      <c r="H67" s="5" t="str">
        <f ca="1">IFERROR(INDEX(PUNT_SeasonAVG!B:B,MATCH(Sheet2!$C67,PUNT_SeasonAVG!$I:$I,0)),"")</f>
        <v/>
      </c>
      <c r="I67" s="5" t="str">
        <f ca="1">IFERROR(INDEX(PUNT_L10gamesAVG!B:B,MATCH(Sheet2!$C67,PUNT_L10gamesAVG!$I:$I,0)),"")</f>
        <v/>
      </c>
      <c r="J67" s="5" t="str">
        <f ca="1">IFERROR(INDEX(PUNT_L5gamesAVG!B:B,MATCH(Sheet2!$C67,PUNT_L5gamesAVG!$I:$I,0)),"")</f>
        <v/>
      </c>
      <c r="K67" s="44"/>
      <c r="L67" s="63" t="str">
        <f t="array" aca="1" ref="L67" ca="1">IFERROR(INDEX(Roster!$K$1:$K$1500,MATCH(1,(Sheet2!$B67=Roster!$C$1:$C$1500)*(Sheet2!L$24=Roster!$B$1:$B$1500),0)),"x")</f>
        <v>x</v>
      </c>
      <c r="M67" s="59" t="str">
        <f t="array" aca="1" ref="M67" ca="1">IFERROR(INDEX(Roster!$K$1:$K$1500,MATCH(1,(Sheet2!$B67=Roster!$C$1:$C$1500)*(Sheet2!M$24=Roster!$B$1:$B$1500),0)),"x")</f>
        <v>x</v>
      </c>
      <c r="N67" s="59" t="str">
        <f t="array" aca="1" ref="N67" ca="1">IFERROR(INDEX(Roster!$K$1:$K$1500,MATCH(1,(Sheet2!$B67=Roster!$C$1:$C$1500)*(Sheet2!N$24=Roster!$B$1:$B$1500),0)),"x")</f>
        <v>x</v>
      </c>
      <c r="O67" s="59" t="str">
        <f t="array" aca="1" ref="O67" ca="1">IFERROR(INDEX(Roster!$K$1:$K$1500,MATCH(1,(Sheet2!$B67=Roster!$C$1:$C$1500)*(Sheet2!O$24=Roster!$B$1:$B$1500),0)),"x")</f>
        <v>x</v>
      </c>
      <c r="P67" s="59" t="str">
        <f t="array" aca="1" ref="P67" ca="1">IFERROR(INDEX(Roster!$K$1:$K$1500,MATCH(1,(Sheet2!$B67=Roster!$C$1:$C$1500)*(Sheet2!P$24=Roster!$B$1:$B$1500),0)),"x")</f>
        <v>x</v>
      </c>
      <c r="Q67" s="59" t="str">
        <f t="array" aca="1" ref="Q67" ca="1">IFERROR(INDEX(Roster!$K$1:$K$1500,MATCH(1,(Sheet2!$B67=Roster!$C$1:$C$1500)*(Sheet2!Q$24=Roster!$B$1:$B$1500),0)),"x")</f>
        <v>x</v>
      </c>
      <c r="R67" s="59" t="str">
        <f t="array" aca="1" ref="R67" ca="1">IFERROR(INDEX(Roster!$K$1:$K$1500,MATCH(1,(Sheet2!$B67=Roster!$C$1:$C$1500)*(Sheet2!R$24=Roster!$B$1:$B$1500),0)),"x")</f>
        <v>x</v>
      </c>
      <c r="S67" s="64">
        <f ca="1">SUMIFS($U67:$AA67,$U$23:$AA$23,"&gt;"&amp;$C$21,$L67:$R67,"&lt;&gt;BN",$L67:$R67,"&lt;&gt;IL",$L67:$R67,"&lt;&gt;x")</f>
        <v>0</v>
      </c>
      <c r="T67" s="47"/>
      <c r="U67" s="11">
        <f ca="1">COUNTIFS('NBA Schedule'!$D:$D,Sheet2!$D67,'NBA Schedule'!$B:$B,Sheet2!U$23)+COUNTIFS('NBA Schedule'!$F:$F,Sheet2!$D67,'NBA Schedule'!$B:$B,Sheet2!U$23)</f>
        <v>0</v>
      </c>
      <c r="V67" s="19">
        <f ca="1">COUNTIFS('NBA Schedule'!$D:$D,Sheet2!$D67,'NBA Schedule'!$B:$B,Sheet2!V$23)+COUNTIFS('NBA Schedule'!$F:$F,Sheet2!$D67,'NBA Schedule'!$B:$B,Sheet2!V$23)</f>
        <v>0</v>
      </c>
      <c r="W67" s="19">
        <f ca="1">COUNTIFS('NBA Schedule'!$D:$D,Sheet2!$D67,'NBA Schedule'!$B:$B,Sheet2!W$23)+COUNTIFS('NBA Schedule'!$F:$F,Sheet2!$D67,'NBA Schedule'!$B:$B,Sheet2!W$23)</f>
        <v>0</v>
      </c>
      <c r="X67" s="19">
        <f ca="1">COUNTIFS('NBA Schedule'!$D:$D,Sheet2!$D67,'NBA Schedule'!$B:$B,Sheet2!X$23)+COUNTIFS('NBA Schedule'!$F:$F,Sheet2!$D67,'NBA Schedule'!$B:$B,Sheet2!X$23)</f>
        <v>0</v>
      </c>
      <c r="Y67" s="19">
        <f ca="1">COUNTIFS('NBA Schedule'!$D:$D,Sheet2!$D67,'NBA Schedule'!$B:$B,Sheet2!Y$23)+COUNTIFS('NBA Schedule'!$F:$F,Sheet2!$D67,'NBA Schedule'!$B:$B,Sheet2!Y$23)</f>
        <v>0</v>
      </c>
      <c r="Z67" s="19">
        <f ca="1">COUNTIFS('NBA Schedule'!$D:$D,Sheet2!$D67,'NBA Schedule'!$B:$B,Sheet2!Z$23)+COUNTIFS('NBA Schedule'!$F:$F,Sheet2!$D67,'NBA Schedule'!$B:$B,Sheet2!Z$23)</f>
        <v>0</v>
      </c>
      <c r="AA67" s="20">
        <f ca="1">COUNTIFS('NBA Schedule'!$D:$D,Sheet2!$D67,'NBA Schedule'!$B:$B,Sheet2!AA$23)+COUNTIFS('NBA Schedule'!$F:$F,Sheet2!$D67,'NBA Schedule'!$B:$B,Sheet2!AA$23)</f>
        <v>0</v>
      </c>
      <c r="AB67" s="68"/>
      <c r="AC67" s="76" t="str">
        <f ca="1">IFERROR(INDEX(PUNT_L10gamesAVG!O:O,MATCH($C67,PUNT_L10gamesAVG!$I:$I,0)),"")</f>
        <v/>
      </c>
      <c r="AD67" s="77" t="str">
        <f t="shared" ca="1" si="20"/>
        <v/>
      </c>
      <c r="AE67" s="77" t="str">
        <f ca="1">IFERROR(INDEX(PUNT_L10gamesAVG!W:W,MATCH($C67,PUNT_L10gamesAVG!$I:$I,0)),"")</f>
        <v/>
      </c>
      <c r="AF67" s="78" t="str">
        <f ca="1">IFERROR(INDEX(PUNT_L10gamesAVG!V:V,MATCH($C67,PUNT_L10gamesAVG!$I:$I,0)),"")</f>
        <v/>
      </c>
      <c r="AG67" s="77" t="str">
        <f t="shared" ca="1" si="21"/>
        <v/>
      </c>
      <c r="AH67" s="77" t="str">
        <f ca="1">IFERROR(INDEX(PUNT_L10gamesAVG!Y:Y,MATCH($C67,PUNT_L10gamesAVG!$I:$I,0)),"")</f>
        <v/>
      </c>
      <c r="AI67" s="78" t="str">
        <f ca="1">IFERROR(INDEX(PUNT_L10gamesAVG!X:X,MATCH($C67,PUNT_L10gamesAVG!$I:$I,0)),"")</f>
        <v/>
      </c>
      <c r="AJ67" s="77" t="str">
        <f ca="1">IFERROR(INDEX(PUNT_L10gamesAVG!Q:Q,MATCH($C67,PUNT_L10gamesAVG!$I:$I,0)),"")</f>
        <v/>
      </c>
      <c r="AK67" s="77" t="str">
        <f ca="1">IFERROR(INDEX(PUNT_L10gamesAVG!P:P,MATCH($C67,PUNT_L10gamesAVG!$I:$I,0)),"")</f>
        <v/>
      </c>
      <c r="AL67" s="77" t="str">
        <f ca="1">IFERROR(INDEX(PUNT_L10gamesAVG!R:R,MATCH($C67,PUNT_L10gamesAVG!$I:$I,0)),"")</f>
        <v/>
      </c>
      <c r="AM67" s="77" t="str">
        <f ca="1">IFERROR(INDEX(PUNT_L10gamesAVG!S:S,MATCH($C67,PUNT_L10gamesAVG!$I:$I,0)),"")</f>
        <v/>
      </c>
      <c r="AN67" s="77" t="str">
        <f ca="1">IFERROR(INDEX(PUNT_L10gamesAVG!T:T,MATCH($C67,PUNT_L10gamesAVG!$I:$I,0)),"")</f>
        <v/>
      </c>
      <c r="AO67" s="77" t="str">
        <f ca="1">IFERROR(INDEX(PUNT_L10gamesAVG!U:U,MATCH($C67,PUNT_L10gamesAVG!$I:$I,0)),"")</f>
        <v/>
      </c>
      <c r="AP67" s="79" t="str">
        <f ca="1">IFERROR(INDEX(PUNT_L10gamesAVG!Z:Z,MATCH($C67,PUNT_L10gamesAVG!$I:$I,0)),"")</f>
        <v/>
      </c>
    </row>
    <row r="68" spans="1:42" x14ac:dyDescent="0.2">
      <c r="A68" s="5">
        <v>20</v>
      </c>
      <c r="B68" s="5" t="str">
        <f ca="1">IFERROR(INDEX(OFFSET(Team!$B$1,MATCH($C$48,Team!$A:$A,0)-1,0,COUNTIF(Team!$A:$A,Sheet2!$C$48),1),MATCH($A68,OFFSET(Team!$K$1,MATCH($C$48,Team!$A:$A,0)-1,0,COUNTIF(Team!$A:$A,Sheet2!$C$48),1),0)),"")</f>
        <v/>
      </c>
      <c r="C68" s="3" t="str">
        <f ca="1">IFERROR(INDEX(OFFSET(Team!$H$1,MATCH($C$48,Team!$A:$A,0)-1,0,COUNTIF(Team!$A:$A,Sheet2!$C$48),1),MATCH($A68,OFFSET(Team!$K$1,MATCH($C$48,Team!$A:$A,0)-1,0,COUNTIF(Team!$A:$A,Sheet2!$C$48),1),0)),"")</f>
        <v/>
      </c>
      <c r="D68" s="6" t="str">
        <f ca="1">IFERROR(INDEX(Team!I:I,MATCH($C68,Team!$H:$H,0)),"")</f>
        <v/>
      </c>
      <c r="E68" s="6" t="str">
        <f ca="1">IFERROR(INDEX(Team!F:F,MATCH($C68,Team!$H:$H,0)),"")</f>
        <v/>
      </c>
      <c r="F68" s="15" t="str">
        <f ca="1">IFERROR(INDEX(PUNT_SeasonAVG!C:C,MATCH(Sheet2!$C68,PUNT_SeasonAVG!$I:$I,0)),"")</f>
        <v/>
      </c>
      <c r="G68" s="5" t="str">
        <f ca="1">IFERROR(INDEX(PUNT_SeasonAVG!D:D,MATCH(Sheet2!$C68,PUNT_SeasonAVG!$I:$I,0)),"")</f>
        <v/>
      </c>
      <c r="H68" s="5" t="str">
        <f ca="1">IFERROR(INDEX(PUNT_SeasonAVG!B:B,MATCH(Sheet2!$C68,PUNT_SeasonAVG!$I:$I,0)),"")</f>
        <v/>
      </c>
      <c r="I68" s="5" t="str">
        <f ca="1">IFERROR(INDEX(PUNT_L10gamesAVG!B:B,MATCH(Sheet2!$C68,PUNT_L10gamesAVG!$I:$I,0)),"")</f>
        <v/>
      </c>
      <c r="J68" s="5" t="str">
        <f ca="1">IFERROR(INDEX(PUNT_L5gamesAVG!B:B,MATCH(Sheet2!$C68,PUNT_L5gamesAVG!$I:$I,0)),"")</f>
        <v/>
      </c>
      <c r="K68" s="44"/>
      <c r="L68" s="65" t="str">
        <f t="array" aca="1" ref="L68" ca="1">IFERROR(INDEX(Roster!$K$1:$K$1500,MATCH(1,(Sheet2!$B68=Roster!$C$1:$C$1500)*(Sheet2!L$24=Roster!$B$1:$B$1500),0)),"x")</f>
        <v>x</v>
      </c>
      <c r="M68" s="66" t="str">
        <f t="array" aca="1" ref="M68" ca="1">IFERROR(INDEX(Roster!$K$1:$K$1500,MATCH(1,(Sheet2!$B68=Roster!$C$1:$C$1500)*(Sheet2!M$24=Roster!$B$1:$B$1500),0)),"x")</f>
        <v>x</v>
      </c>
      <c r="N68" s="66" t="str">
        <f t="array" aca="1" ref="N68" ca="1">IFERROR(INDEX(Roster!$K$1:$K$1500,MATCH(1,(Sheet2!$B68=Roster!$C$1:$C$1500)*(Sheet2!N$24=Roster!$B$1:$B$1500),0)),"x")</f>
        <v>x</v>
      </c>
      <c r="O68" s="66" t="str">
        <f t="array" aca="1" ref="O68" ca="1">IFERROR(INDEX(Roster!$K$1:$K$1500,MATCH(1,(Sheet2!$B68=Roster!$C$1:$C$1500)*(Sheet2!O$24=Roster!$B$1:$B$1500),0)),"x")</f>
        <v>x</v>
      </c>
      <c r="P68" s="66" t="str">
        <f t="array" aca="1" ref="P68" ca="1">IFERROR(INDEX(Roster!$K$1:$K$1500,MATCH(1,(Sheet2!$B68=Roster!$C$1:$C$1500)*(Sheet2!P$24=Roster!$B$1:$B$1500),0)),"x")</f>
        <v>x</v>
      </c>
      <c r="Q68" s="66" t="str">
        <f t="array" aca="1" ref="Q68" ca="1">IFERROR(INDEX(Roster!$K$1:$K$1500,MATCH(1,(Sheet2!$B68=Roster!$C$1:$C$1500)*(Sheet2!Q$24=Roster!$B$1:$B$1500),0)),"x")</f>
        <v>x</v>
      </c>
      <c r="R68" s="66" t="str">
        <f t="array" aca="1" ref="R68" ca="1">IFERROR(INDEX(Roster!$K$1:$K$1500,MATCH(1,(Sheet2!$B68=Roster!$C$1:$C$1500)*(Sheet2!R$24=Roster!$B$1:$B$1500),0)),"x")</f>
        <v>x</v>
      </c>
      <c r="S68" s="67">
        <f ca="1">SUMIFS($U68:$AA68,$U$23:$AA$23,"&gt;"&amp;$C$21,$L68:$R68,"&lt;&gt;BN",$L68:$R68,"&lt;&gt;IL",$L68:$R68,"&lt;&gt;x")</f>
        <v>0</v>
      </c>
      <c r="T68" s="47"/>
      <c r="U68" s="21">
        <f ca="1">COUNTIFS('NBA Schedule'!$D:$D,Sheet2!$D68,'NBA Schedule'!$B:$B,Sheet2!U$23)+COUNTIFS('NBA Schedule'!$F:$F,Sheet2!$D68,'NBA Schedule'!$B:$B,Sheet2!U$23)</f>
        <v>0</v>
      </c>
      <c r="V68" s="22">
        <f ca="1">COUNTIFS('NBA Schedule'!$D:$D,Sheet2!$D68,'NBA Schedule'!$B:$B,Sheet2!V$23)+COUNTIFS('NBA Schedule'!$F:$F,Sheet2!$D68,'NBA Schedule'!$B:$B,Sheet2!V$23)</f>
        <v>0</v>
      </c>
      <c r="W68" s="22">
        <f ca="1">COUNTIFS('NBA Schedule'!$D:$D,Sheet2!$D68,'NBA Schedule'!$B:$B,Sheet2!W$23)+COUNTIFS('NBA Schedule'!$F:$F,Sheet2!$D68,'NBA Schedule'!$B:$B,Sheet2!W$23)</f>
        <v>0</v>
      </c>
      <c r="X68" s="22">
        <f ca="1">COUNTIFS('NBA Schedule'!$D:$D,Sheet2!$D68,'NBA Schedule'!$B:$B,Sheet2!X$23)+COUNTIFS('NBA Schedule'!$F:$F,Sheet2!$D68,'NBA Schedule'!$B:$B,Sheet2!X$23)</f>
        <v>0</v>
      </c>
      <c r="Y68" s="22">
        <f ca="1">COUNTIFS('NBA Schedule'!$D:$D,Sheet2!$D68,'NBA Schedule'!$B:$B,Sheet2!Y$23)+COUNTIFS('NBA Schedule'!$F:$F,Sheet2!$D68,'NBA Schedule'!$B:$B,Sheet2!Y$23)</f>
        <v>0</v>
      </c>
      <c r="Z68" s="22">
        <f ca="1">COUNTIFS('NBA Schedule'!$D:$D,Sheet2!$D68,'NBA Schedule'!$B:$B,Sheet2!Z$23)+COUNTIFS('NBA Schedule'!$F:$F,Sheet2!$D68,'NBA Schedule'!$B:$B,Sheet2!Z$23)</f>
        <v>0</v>
      </c>
      <c r="AA68" s="23">
        <f ca="1">COUNTIFS('NBA Schedule'!$D:$D,Sheet2!$D68,'NBA Schedule'!$B:$B,Sheet2!AA$23)+COUNTIFS('NBA Schedule'!$F:$F,Sheet2!$D68,'NBA Schedule'!$B:$B,Sheet2!AA$23)</f>
        <v>0</v>
      </c>
      <c r="AB68" s="68"/>
      <c r="AC68" s="80" t="str">
        <f ca="1">IFERROR(INDEX(PUNT_L10gamesAVG!O:O,MATCH($C68,PUNT_L10gamesAVG!$I:$I,0)),"")</f>
        <v/>
      </c>
      <c r="AD68" s="81" t="str">
        <f t="shared" ca="1" si="20"/>
        <v/>
      </c>
      <c r="AE68" s="81" t="str">
        <f ca="1">IFERROR(INDEX(PUNT_L10gamesAVG!W:W,MATCH($C68,PUNT_L10gamesAVG!$I:$I,0)),"")</f>
        <v/>
      </c>
      <c r="AF68" s="82" t="str">
        <f ca="1">IFERROR(INDEX(PUNT_L10gamesAVG!V:V,MATCH($C68,PUNT_L10gamesAVG!$I:$I,0)),"")</f>
        <v/>
      </c>
      <c r="AG68" s="81" t="str">
        <f t="shared" ca="1" si="21"/>
        <v/>
      </c>
      <c r="AH68" s="81" t="str">
        <f ca="1">IFERROR(INDEX(PUNT_L10gamesAVG!Y:Y,MATCH($C68,PUNT_L10gamesAVG!$I:$I,0)),"")</f>
        <v/>
      </c>
      <c r="AI68" s="82" t="str">
        <f ca="1">IFERROR(INDEX(PUNT_L10gamesAVG!X:X,MATCH($C68,PUNT_L10gamesAVG!$I:$I,0)),"")</f>
        <v/>
      </c>
      <c r="AJ68" s="81" t="str">
        <f ca="1">IFERROR(INDEX(PUNT_L10gamesAVG!Q:Q,MATCH($C68,PUNT_L10gamesAVG!$I:$I,0)),"")</f>
        <v/>
      </c>
      <c r="AK68" s="81" t="str">
        <f ca="1">IFERROR(INDEX(PUNT_L10gamesAVG!P:P,MATCH($C68,PUNT_L10gamesAVG!$I:$I,0)),"")</f>
        <v/>
      </c>
      <c r="AL68" s="81" t="str">
        <f ca="1">IFERROR(INDEX(PUNT_L10gamesAVG!R:R,MATCH($C68,PUNT_L10gamesAVG!$I:$I,0)),"")</f>
        <v/>
      </c>
      <c r="AM68" s="81" t="str">
        <f ca="1">IFERROR(INDEX(PUNT_L10gamesAVG!S:S,MATCH($C68,PUNT_L10gamesAVG!$I:$I,0)),"")</f>
        <v/>
      </c>
      <c r="AN68" s="81" t="str">
        <f ca="1">IFERROR(INDEX(PUNT_L10gamesAVG!T:T,MATCH($C68,PUNT_L10gamesAVG!$I:$I,0)),"")</f>
        <v/>
      </c>
      <c r="AO68" s="81" t="str">
        <f ca="1">IFERROR(INDEX(PUNT_L10gamesAVG!U:U,MATCH($C68,PUNT_L10gamesAVG!$I:$I,0)),"")</f>
        <v/>
      </c>
      <c r="AP68" s="83" t="str">
        <f ca="1">IFERROR(INDEX(PUNT_L10gamesAVG!Z:Z,MATCH($C68,PUNT_L10gamesAVG!$I:$I,0)),"")</f>
        <v/>
      </c>
    </row>
    <row r="69" spans="1:42" x14ac:dyDescent="0.2">
      <c r="H69" s="5"/>
    </row>
  </sheetData>
  <mergeCells count="22">
    <mergeCell ref="F47:F48"/>
    <mergeCell ref="H47:H48"/>
    <mergeCell ref="I47:I48"/>
    <mergeCell ref="J47:J48"/>
    <mergeCell ref="AB22:AB44"/>
    <mergeCell ref="F23:F24"/>
    <mergeCell ref="J23:J24"/>
    <mergeCell ref="H23:H24"/>
    <mergeCell ref="I23:I24"/>
    <mergeCell ref="K46:K68"/>
    <mergeCell ref="T46:T68"/>
    <mergeCell ref="AB46:AB68"/>
    <mergeCell ref="G23:G24"/>
    <mergeCell ref="G47:G48"/>
    <mergeCell ref="AC22:AP22"/>
    <mergeCell ref="L46:R46"/>
    <mergeCell ref="U46:AA46"/>
    <mergeCell ref="AC46:AP46"/>
    <mergeCell ref="U22:AA22"/>
    <mergeCell ref="T22:T44"/>
    <mergeCell ref="L22:R22"/>
    <mergeCell ref="K22:K44"/>
  </mergeCells>
  <conditionalFormatting sqref="L23:S23 L24:R24">
    <cfRule type="expression" dxfId="14" priority="46">
      <formula>L$24=$C$21</formula>
    </cfRule>
  </conditionalFormatting>
  <conditionalFormatting sqref="U25:AA28 U35:AA44">
    <cfRule type="expression" dxfId="13" priority="45">
      <formula>U25=0</formula>
    </cfRule>
  </conditionalFormatting>
  <conditionalFormatting sqref="U29:AA34">
    <cfRule type="expression" dxfId="12" priority="30">
      <formula>U29=0</formula>
    </cfRule>
  </conditionalFormatting>
  <conditionalFormatting sqref="C25:E44">
    <cfRule type="expression" dxfId="11" priority="48">
      <formula>#REF!&lt;&gt;1</formula>
    </cfRule>
  </conditionalFormatting>
  <conditionalFormatting sqref="L25:R44">
    <cfRule type="expression" dxfId="10" priority="10">
      <formula>L25="x"</formula>
    </cfRule>
    <cfRule type="expression" dxfId="9" priority="25">
      <formula>AND(U25=1, L25="BN")</formula>
    </cfRule>
    <cfRule type="expression" dxfId="8" priority="26">
      <formula>AND(U25=1,L25&lt;&gt;"x")</formula>
    </cfRule>
  </conditionalFormatting>
  <conditionalFormatting sqref="L47:S48">
    <cfRule type="expression" dxfId="7" priority="23">
      <formula>L$24=$C$21</formula>
    </cfRule>
  </conditionalFormatting>
  <conditionalFormatting sqref="U49:AA52 U59:AA68">
    <cfRule type="expression" dxfId="6" priority="22">
      <formula>U49=0</formula>
    </cfRule>
  </conditionalFormatting>
  <conditionalFormatting sqref="U53:AA58">
    <cfRule type="expression" dxfId="5" priority="19">
      <formula>U53=0</formula>
    </cfRule>
  </conditionalFormatting>
  <conditionalFormatting sqref="C49:E68">
    <cfRule type="expression" dxfId="4" priority="24">
      <formula>#REF!&lt;&gt;1</formula>
    </cfRule>
  </conditionalFormatting>
  <conditionalFormatting sqref="H25:H40 G25:G44">
    <cfRule type="colorScale" priority="13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J25:J40">
    <cfRule type="colorScale" priority="12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I25:I40">
    <cfRule type="colorScale" priority="11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L49:R68">
    <cfRule type="expression" dxfId="3" priority="7">
      <formula>L49="x"</formula>
    </cfRule>
    <cfRule type="expression" dxfId="2" priority="8">
      <formula>AND(U49=1, L49="BN")</formula>
    </cfRule>
    <cfRule type="expression" dxfId="1" priority="9">
      <formula>AND(U49=1,L49&lt;&gt;"x")</formula>
    </cfRule>
  </conditionalFormatting>
  <conditionalFormatting sqref="S24">
    <cfRule type="expression" dxfId="0" priority="6">
      <formula>S$24=$C$21</formula>
    </cfRule>
  </conditionalFormatting>
  <conditionalFormatting sqref="G49:G68">
    <cfRule type="colorScale" priority="5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H69">
    <cfRule type="colorScale" priority="4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I49:I68">
    <cfRule type="colorScale" priority="3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J49:J68">
    <cfRule type="colorScale" priority="2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H49:H68">
    <cfRule type="colorScale" priority="1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'Fantasy Schedule'!$A$2:$A$21</xm:f>
          </x14:formula1>
          <xm:sqref>L22:S22 L46:S46</xm:sqref>
        </x14:dataValidation>
        <x14:dataValidation type="list" allowBlank="1" showInputMessage="1" showErrorMessage="1" xr:uid="{4BC1315E-67A8-7C40-A78F-42BF56F48645}">
          <x14:formula1>
            <xm:f>'Fantasy Schedule'!$C$2:$C$10</xm:f>
          </x14:formula1>
          <xm:sqref>C24 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5"/>
  <sheetViews>
    <sheetView topLeftCell="A88" workbookViewId="0">
      <selection activeCell="B95" sqref="B95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9.83203125" bestFit="1" customWidth="1"/>
    <col min="4" max="4" width="5" bestFit="1" customWidth="1"/>
    <col min="5" max="5" width="7.33203125" bestFit="1" customWidth="1"/>
    <col min="6" max="6" width="3.83203125" bestFit="1" customWidth="1"/>
    <col min="7" max="7" width="3.83203125" customWidth="1"/>
    <col min="8" max="8" width="15.33203125" bestFit="1" customWidth="1"/>
    <col min="14" max="14" width="11.6640625" bestFit="1" customWidth="1"/>
  </cols>
  <sheetData>
    <row r="1" spans="1:14" x14ac:dyDescent="0.2">
      <c r="A1" t="s">
        <v>1653</v>
      </c>
      <c r="B1" t="s">
        <v>623</v>
      </c>
      <c r="C1" t="s">
        <v>624</v>
      </c>
      <c r="D1" t="s">
        <v>628</v>
      </c>
      <c r="E1" t="s">
        <v>629</v>
      </c>
      <c r="F1" t="s">
        <v>630</v>
      </c>
      <c r="G1" t="s">
        <v>273</v>
      </c>
      <c r="H1" t="s">
        <v>1631</v>
      </c>
      <c r="I1" t="s">
        <v>7</v>
      </c>
      <c r="J1" s="5" t="s">
        <v>1632</v>
      </c>
      <c r="K1" t="s">
        <v>1</v>
      </c>
      <c r="M1" s="2" t="s">
        <v>1659</v>
      </c>
      <c r="N1" s="2" t="s">
        <v>1660</v>
      </c>
    </row>
    <row r="2" spans="1:14" x14ac:dyDescent="0.2">
      <c r="A2" t="s">
        <v>1665</v>
      </c>
      <c r="B2">
        <v>3971</v>
      </c>
      <c r="C2" t="s">
        <v>106</v>
      </c>
      <c r="D2" t="s">
        <v>35</v>
      </c>
      <c r="E2">
        <v>23</v>
      </c>
      <c r="F2" t="s">
        <v>263</v>
      </c>
      <c r="G2">
        <f>COUNTIF(PUNT_SeasonAVG!I:I,Team!C2)</f>
        <v>1</v>
      </c>
      <c r="H2" t="str">
        <f>IFERROR(INDEX(PUNT_SeasonAVG!I:I,MATCH($C2,PUNT_SeasonAVG!$I:$I,0)),INDEX(N:N,MATCH(C2,M:M,0)))</f>
        <v>Lou Williams</v>
      </c>
      <c r="I2" t="str">
        <f>INDEX(PUNT_SeasonAVG!K:K,MATCH($H2,PUNT_SeasonAVG!$I:$I,0))</f>
        <v>LAC</v>
      </c>
      <c r="J2" s="5">
        <f>IFERROR(INDEX(PUNT_SeasonAVG!B:B,MATCH($H2,PUNT_SeasonAVG!$I:$I,0)),999)</f>
        <v>46</v>
      </c>
      <c r="K2">
        <f ca="1">RANK(J2,OFFSET($J$1,MATCH(A2,A:A,0)-1,0,COUNTIF(A:A,A2),1),1)</f>
        <v>7</v>
      </c>
      <c r="M2" t="s">
        <v>718</v>
      </c>
      <c r="N2" t="s">
        <v>210</v>
      </c>
    </row>
    <row r="3" spans="1:14" x14ac:dyDescent="0.2">
      <c r="A3" t="s">
        <v>1665</v>
      </c>
      <c r="B3">
        <v>4130</v>
      </c>
      <c r="C3" t="s">
        <v>114</v>
      </c>
      <c r="D3" t="s">
        <v>716</v>
      </c>
      <c r="E3">
        <v>12</v>
      </c>
      <c r="F3" t="s">
        <v>649</v>
      </c>
      <c r="G3">
        <f>COUNTIF(PUNT_SeasonAVG!I:I,Team!C3)</f>
        <v>1</v>
      </c>
      <c r="H3" t="str">
        <f>IFERROR(INDEX(PUNT_SeasonAVG!I:I,MATCH($C3,PUNT_SeasonAVG!$I:$I,0)),INDEX(N:N,MATCH(C3,M:M,0)))</f>
        <v>LaMarcus Aldridge</v>
      </c>
      <c r="I3" t="str">
        <f>INDEX(PUNT_SeasonAVG!K:K,MATCH($H3,PUNT_SeasonAVG!$I:$I,0))</f>
        <v>SAS</v>
      </c>
      <c r="J3" s="5">
        <f>IFERROR(INDEX(PUNT_SeasonAVG!B:B,MATCH($H3,PUNT_SeasonAVG!$I:$I,0)),999)</f>
        <v>58</v>
      </c>
      <c r="K3">
        <f t="shared" ref="K3:K66" ca="1" si="0">RANK(J3,OFFSET($J$1,MATCH(A3,A:A,0)-1,0,COUNTIF(A:A,A3),1),1)</f>
        <v>8</v>
      </c>
    </row>
    <row r="4" spans="1:14" x14ac:dyDescent="0.2">
      <c r="A4" t="s">
        <v>1665</v>
      </c>
      <c r="B4">
        <v>4152</v>
      </c>
      <c r="C4" t="s">
        <v>62</v>
      </c>
      <c r="D4" t="s">
        <v>724</v>
      </c>
      <c r="E4">
        <v>7</v>
      </c>
      <c r="F4" t="s">
        <v>263</v>
      </c>
      <c r="G4">
        <f>COUNTIF(PUNT_SeasonAVG!I:I,Team!C4)</f>
        <v>1</v>
      </c>
      <c r="H4" t="str">
        <f>IFERROR(INDEX(PUNT_SeasonAVG!I:I,MATCH($C4,PUNT_SeasonAVG!$I:$I,0)),INDEX(N:N,MATCH(C4,M:M,0)))</f>
        <v>Kyle Lowry</v>
      </c>
      <c r="I4" t="str">
        <f>INDEX(PUNT_SeasonAVG!K:K,MATCH($H4,PUNT_SeasonAVG!$I:$I,0))</f>
        <v>TOR</v>
      </c>
      <c r="J4" s="5">
        <f>IFERROR(INDEX(PUNT_SeasonAVG!B:B,MATCH($H4,PUNT_SeasonAVG!$I:$I,0)),999)</f>
        <v>14</v>
      </c>
      <c r="K4">
        <f t="shared" ca="1" si="0"/>
        <v>3</v>
      </c>
    </row>
    <row r="5" spans="1:14" x14ac:dyDescent="0.2">
      <c r="A5" t="s">
        <v>1665</v>
      </c>
      <c r="B5">
        <v>4387</v>
      </c>
      <c r="C5" t="s">
        <v>141</v>
      </c>
      <c r="D5" t="s">
        <v>652</v>
      </c>
      <c r="E5">
        <v>25</v>
      </c>
      <c r="F5" t="s">
        <v>263</v>
      </c>
      <c r="G5">
        <f>COUNTIF(PUNT_SeasonAVG!I:I,Team!C5)</f>
        <v>1</v>
      </c>
      <c r="H5" t="str">
        <f>IFERROR(INDEX(PUNT_SeasonAVG!I:I,MATCH($C5,PUNT_SeasonAVG!$I:$I,0)),INDEX(N:N,MATCH(C5,M:M,0)))</f>
        <v>Derrick Rose</v>
      </c>
      <c r="I5" t="str">
        <f>INDEX(PUNT_SeasonAVG!K:K,MATCH($H5,PUNT_SeasonAVG!$I:$I,0))</f>
        <v>DET</v>
      </c>
      <c r="J5" s="5">
        <f>IFERROR(INDEX(PUNT_SeasonAVG!B:B,MATCH($H5,PUNT_SeasonAVG!$I:$I,0)),999)</f>
        <v>83</v>
      </c>
      <c r="K5">
        <f t="shared" ca="1" si="0"/>
        <v>10</v>
      </c>
    </row>
    <row r="6" spans="1:14" x14ac:dyDescent="0.2">
      <c r="A6" t="s">
        <v>1665</v>
      </c>
      <c r="B6">
        <v>4614</v>
      </c>
      <c r="C6" t="s">
        <v>152</v>
      </c>
      <c r="D6" t="s">
        <v>716</v>
      </c>
      <c r="E6">
        <v>10</v>
      </c>
      <c r="F6" t="s">
        <v>636</v>
      </c>
      <c r="G6">
        <f>COUNTIF(PUNT_SeasonAVG!I:I,Team!C6)</f>
        <v>1</v>
      </c>
      <c r="H6" t="str">
        <f>IFERROR(INDEX(PUNT_SeasonAVG!I:I,MATCH($C6,PUNT_SeasonAVG!$I:$I,0)),INDEX(N:N,MATCH(C6,M:M,0)))</f>
        <v>DeMar DeRozan</v>
      </c>
      <c r="I6" t="str">
        <f>INDEX(PUNT_SeasonAVG!K:K,MATCH($H6,PUNT_SeasonAVG!$I:$I,0))</f>
        <v>SAS</v>
      </c>
      <c r="J6" s="5">
        <f>IFERROR(INDEX(PUNT_SeasonAVG!B:B,MATCH($H6,PUNT_SeasonAVG!$I:$I,0)),999)</f>
        <v>82</v>
      </c>
      <c r="K6">
        <f t="shared" ca="1" si="0"/>
        <v>9</v>
      </c>
    </row>
    <row r="7" spans="1:14" x14ac:dyDescent="0.2">
      <c r="A7" t="s">
        <v>1665</v>
      </c>
      <c r="B7">
        <v>5007</v>
      </c>
      <c r="C7" t="s">
        <v>41</v>
      </c>
      <c r="D7" t="s">
        <v>42</v>
      </c>
      <c r="E7">
        <v>3</v>
      </c>
      <c r="F7" t="s">
        <v>649</v>
      </c>
      <c r="G7">
        <f>COUNTIF(PUNT_SeasonAVG!I:I,Team!C7)</f>
        <v>1</v>
      </c>
      <c r="H7" t="str">
        <f>IFERROR(INDEX(PUNT_SeasonAVG!I:I,MATCH($C7,PUNT_SeasonAVG!$I:$I,0)),INDEX(N:N,MATCH(C7,M:M,0)))</f>
        <v>Anthony Davis</v>
      </c>
      <c r="I7" t="str">
        <f>INDEX(PUNT_SeasonAVG!K:K,MATCH($H7,PUNT_SeasonAVG!$I:$I,0))</f>
        <v>LAL</v>
      </c>
      <c r="J7" s="5">
        <f>IFERROR(INDEX(PUNT_SeasonAVG!B:B,MATCH($H7,PUNT_SeasonAVG!$I:$I,0)),999)</f>
        <v>5</v>
      </c>
      <c r="K7">
        <f t="shared" ca="1" si="0"/>
        <v>1</v>
      </c>
    </row>
    <row r="8" spans="1:14" x14ac:dyDescent="0.2">
      <c r="A8" t="s">
        <v>1665</v>
      </c>
      <c r="B8">
        <v>5163</v>
      </c>
      <c r="C8" t="s">
        <v>461</v>
      </c>
      <c r="D8" t="s">
        <v>95</v>
      </c>
      <c r="E8">
        <v>12</v>
      </c>
      <c r="F8" t="s">
        <v>45</v>
      </c>
      <c r="G8">
        <f>COUNTIF(PUNT_SeasonAVG!I:I,Team!C8)</f>
        <v>1</v>
      </c>
      <c r="H8" t="str">
        <f>IFERROR(INDEX(PUNT_SeasonAVG!I:I,MATCH($C8,PUNT_SeasonAVG!$I:$I,0)),INDEX(N:N,MATCH(C8,M:M,0)))</f>
        <v>Steven Adams</v>
      </c>
      <c r="I8" t="str">
        <f>INDEX(PUNT_SeasonAVG!K:K,MATCH($H8,PUNT_SeasonAVG!$I:$I,0))</f>
        <v>OKC</v>
      </c>
      <c r="J8" s="5">
        <f>IFERROR(INDEX(PUNT_SeasonAVG!B:B,MATCH($H8,PUNT_SeasonAVG!$I:$I,0)),999)</f>
        <v>277</v>
      </c>
      <c r="K8">
        <f t="shared" ca="1" si="0"/>
        <v>15</v>
      </c>
    </row>
    <row r="9" spans="1:14" x14ac:dyDescent="0.2">
      <c r="A9" t="s">
        <v>1665</v>
      </c>
      <c r="B9">
        <v>5506</v>
      </c>
      <c r="C9" t="s">
        <v>230</v>
      </c>
      <c r="D9" t="s">
        <v>724</v>
      </c>
      <c r="E9">
        <v>24</v>
      </c>
      <c r="F9" t="s">
        <v>636</v>
      </c>
      <c r="G9">
        <f>COUNTIF(PUNT_SeasonAVG!I:I,Team!C9)</f>
        <v>1</v>
      </c>
      <c r="H9" t="str">
        <f>IFERROR(INDEX(PUNT_SeasonAVG!I:I,MATCH($C9,PUNT_SeasonAVG!$I:$I,0)),INDEX(N:N,MATCH(C9,M:M,0)))</f>
        <v>Norman Powell</v>
      </c>
      <c r="I9" t="str">
        <f>INDEX(PUNT_SeasonAVG!K:K,MATCH($H9,PUNT_SeasonAVG!$I:$I,0))</f>
        <v>TOR</v>
      </c>
      <c r="J9" s="5">
        <f>IFERROR(INDEX(PUNT_SeasonAVG!B:B,MATCH($H9,PUNT_SeasonAVG!$I:$I,0)),999)</f>
        <v>159</v>
      </c>
      <c r="K9">
        <f t="shared" ca="1" si="0"/>
        <v>12</v>
      </c>
    </row>
    <row r="10" spans="1:14" x14ac:dyDescent="0.2">
      <c r="A10" t="s">
        <v>1665</v>
      </c>
      <c r="B10">
        <v>5601</v>
      </c>
      <c r="C10" t="s">
        <v>90</v>
      </c>
      <c r="D10" t="s">
        <v>720</v>
      </c>
      <c r="E10">
        <v>14</v>
      </c>
      <c r="F10" t="s">
        <v>636</v>
      </c>
      <c r="G10">
        <f>COUNTIF(PUNT_SeasonAVG!I:I,Team!C10)</f>
        <v>1</v>
      </c>
      <c r="H10" t="str">
        <f>IFERROR(INDEX(PUNT_SeasonAVG!I:I,MATCH($C10,PUNT_SeasonAVG!$I:$I,0)),INDEX(N:N,MATCH(C10,M:M,0)))</f>
        <v>Brandon Ingram</v>
      </c>
      <c r="I10" t="str">
        <f>INDEX(PUNT_SeasonAVG!K:K,MATCH($H10,PUNT_SeasonAVG!$I:$I,0))</f>
        <v>NOR</v>
      </c>
      <c r="J10" s="5">
        <f>IFERROR(INDEX(PUNT_SeasonAVG!B:B,MATCH($H10,PUNT_SeasonAVG!$I:$I,0)),999)</f>
        <v>30</v>
      </c>
      <c r="K10">
        <f t="shared" ca="1" si="0"/>
        <v>4</v>
      </c>
    </row>
    <row r="11" spans="1:14" x14ac:dyDescent="0.2">
      <c r="A11" t="s">
        <v>1665</v>
      </c>
      <c r="B11">
        <v>5602</v>
      </c>
      <c r="C11" t="s">
        <v>134</v>
      </c>
      <c r="D11" t="s">
        <v>804</v>
      </c>
      <c r="E11">
        <v>7</v>
      </c>
      <c r="F11" t="s">
        <v>636</v>
      </c>
      <c r="G11">
        <f>COUNTIF(PUNT_SeasonAVG!I:I,Team!C11)</f>
        <v>1</v>
      </c>
      <c r="H11" t="str">
        <f>IFERROR(INDEX(PUNT_SeasonAVG!I:I,MATCH($C11,PUNT_SeasonAVG!$I:$I,0)),INDEX(N:N,MATCH(C11,M:M,0)))</f>
        <v>Jaylen Brown</v>
      </c>
      <c r="I11" t="str">
        <f>INDEX(PUNT_SeasonAVG!K:K,MATCH($H11,PUNT_SeasonAVG!$I:$I,0))</f>
        <v>BOS</v>
      </c>
      <c r="J11" s="5">
        <f>IFERROR(INDEX(PUNT_SeasonAVG!B:B,MATCH($H11,PUNT_SeasonAVG!$I:$I,0)),999)</f>
        <v>86</v>
      </c>
      <c r="K11">
        <f t="shared" ca="1" si="0"/>
        <v>11</v>
      </c>
    </row>
    <row r="12" spans="1:14" x14ac:dyDescent="0.2">
      <c r="A12" t="s">
        <v>1665</v>
      </c>
      <c r="B12">
        <v>5642</v>
      </c>
      <c r="C12" t="s">
        <v>98</v>
      </c>
      <c r="D12" t="s">
        <v>812</v>
      </c>
      <c r="E12">
        <v>11</v>
      </c>
      <c r="F12" t="s">
        <v>649</v>
      </c>
      <c r="G12">
        <f>COUNTIF(PUNT_SeasonAVG!I:I,Team!C12)</f>
        <v>1</v>
      </c>
      <c r="H12" t="str">
        <f>IFERROR(INDEX(PUNT_SeasonAVG!I:I,MATCH($C12,PUNT_SeasonAVG!$I:$I,0)),INDEX(N:N,MATCH(C12,M:M,0)))</f>
        <v>Domantas Sabonis</v>
      </c>
      <c r="I12" t="str">
        <f>INDEX(PUNT_SeasonAVG!K:K,MATCH($H12,PUNT_SeasonAVG!$I:$I,0))</f>
        <v>IND</v>
      </c>
      <c r="J12" s="5">
        <f>IFERROR(INDEX(PUNT_SeasonAVG!B:B,MATCH($H12,PUNT_SeasonAVG!$I:$I,0)),999)</f>
        <v>36</v>
      </c>
      <c r="K12">
        <f t="shared" ca="1" si="0"/>
        <v>6</v>
      </c>
    </row>
    <row r="13" spans="1:14" x14ac:dyDescent="0.2">
      <c r="A13" t="s">
        <v>1665</v>
      </c>
      <c r="B13">
        <v>5826</v>
      </c>
      <c r="C13" t="s">
        <v>81</v>
      </c>
      <c r="D13" t="s">
        <v>734</v>
      </c>
      <c r="E13">
        <v>45</v>
      </c>
      <c r="F13" t="s">
        <v>263</v>
      </c>
      <c r="G13">
        <f>COUNTIF(PUNT_SeasonAVG!I:I,Team!C13)</f>
        <v>1</v>
      </c>
      <c r="H13" t="str">
        <f>IFERROR(INDEX(PUNT_SeasonAVG!I:I,MATCH($C13,PUNT_SeasonAVG!$I:$I,0)),INDEX(N:N,MATCH(C13,M:M,0)))</f>
        <v>Donovan Mitchell</v>
      </c>
      <c r="I13" t="str">
        <f>INDEX(PUNT_SeasonAVG!K:K,MATCH($H13,PUNT_SeasonAVG!$I:$I,0))</f>
        <v>UTA</v>
      </c>
      <c r="J13" s="5">
        <f>IFERROR(INDEX(PUNT_SeasonAVG!B:B,MATCH($H13,PUNT_SeasonAVG!$I:$I,0)),999)</f>
        <v>31</v>
      </c>
      <c r="K13">
        <f t="shared" ca="1" si="0"/>
        <v>5</v>
      </c>
    </row>
    <row r="14" spans="1:14" x14ac:dyDescent="0.2">
      <c r="A14" t="s">
        <v>1665</v>
      </c>
      <c r="B14">
        <v>6016</v>
      </c>
      <c r="C14" t="s">
        <v>51</v>
      </c>
      <c r="D14" t="s">
        <v>635</v>
      </c>
      <c r="E14">
        <v>11</v>
      </c>
      <c r="F14" t="s">
        <v>263</v>
      </c>
      <c r="G14">
        <f>COUNTIF(PUNT_SeasonAVG!I:I,Team!C14)</f>
        <v>1</v>
      </c>
      <c r="H14" t="str">
        <f>IFERROR(INDEX(PUNT_SeasonAVG!I:I,MATCH($C14,PUNT_SeasonAVG!$I:$I,0)),INDEX(N:N,MATCH(C14,M:M,0)))</f>
        <v>Trae Young</v>
      </c>
      <c r="I14" t="str">
        <f>INDEX(PUNT_SeasonAVG!K:K,MATCH($H14,PUNT_SeasonAVG!$I:$I,0))</f>
        <v>ATL</v>
      </c>
      <c r="J14" s="5">
        <f>IFERROR(INDEX(PUNT_SeasonAVG!B:B,MATCH($H14,PUNT_SeasonAVG!$I:$I,0)),999)</f>
        <v>10</v>
      </c>
      <c r="K14">
        <f t="shared" ca="1" si="0"/>
        <v>2</v>
      </c>
    </row>
    <row r="15" spans="1:14" x14ac:dyDescent="0.2">
      <c r="A15" t="s">
        <v>1665</v>
      </c>
      <c r="B15">
        <v>6035</v>
      </c>
      <c r="C15" t="s">
        <v>272</v>
      </c>
      <c r="D15" t="s">
        <v>648</v>
      </c>
      <c r="E15">
        <v>1</v>
      </c>
      <c r="F15" t="s">
        <v>263</v>
      </c>
      <c r="G15">
        <f>COUNTIF(PUNT_SeasonAVG!I:I,Team!C15)</f>
        <v>1</v>
      </c>
      <c r="H15" t="str">
        <f>IFERROR(INDEX(PUNT_SeasonAVG!I:I,MATCH($C15,PUNT_SeasonAVG!$I:$I,0)),INDEX(N:N,MATCH(C15,M:M,0)))</f>
        <v>Anfernee Simons</v>
      </c>
      <c r="I15" t="str">
        <f>INDEX(PUNT_SeasonAVG!K:K,MATCH($H15,PUNT_SeasonAVG!$I:$I,0))</f>
        <v>POR</v>
      </c>
      <c r="J15" s="5">
        <f>IFERROR(INDEX(PUNT_SeasonAVG!B:B,MATCH($H15,PUNT_SeasonAVG!$I:$I,0)),999)</f>
        <v>222</v>
      </c>
      <c r="K15">
        <f t="shared" ca="1" si="0"/>
        <v>14</v>
      </c>
    </row>
    <row r="16" spans="1:14" x14ac:dyDescent="0.2">
      <c r="A16" t="s">
        <v>1665</v>
      </c>
      <c r="B16">
        <v>6171</v>
      </c>
      <c r="C16" t="s">
        <v>236</v>
      </c>
      <c r="D16" t="s">
        <v>704</v>
      </c>
      <c r="E16">
        <v>8</v>
      </c>
      <c r="F16" t="s">
        <v>264</v>
      </c>
      <c r="G16">
        <f>COUNTIF(PUNT_SeasonAVG!I:I,Team!C155)</f>
        <v>1</v>
      </c>
      <c r="H16" t="str">
        <f>IFERROR(INDEX(PUNT_SeasonAVG!I:I,MATCH($C16,PUNT_SeasonAVG!$I:$I,0)),INDEX(N:N,MATCH(C16,M:M,0)))</f>
        <v>Rui Hachimura</v>
      </c>
      <c r="I16" t="str">
        <f>INDEX(PUNT_SeasonAVG!K:K,MATCH($H16,PUNT_SeasonAVG!$I:$I,0))</f>
        <v>WAS</v>
      </c>
      <c r="J16" s="5">
        <f>IFERROR(INDEX(PUNT_SeasonAVG!B:B,MATCH($H16,PUNT_SeasonAVG!$I:$I,0)),999)</f>
        <v>180</v>
      </c>
      <c r="K16">
        <f t="shared" ca="1" si="0"/>
        <v>13</v>
      </c>
    </row>
    <row r="17" spans="1:11" x14ac:dyDescent="0.2">
      <c r="A17" t="s">
        <v>1662</v>
      </c>
      <c r="B17">
        <v>3706</v>
      </c>
      <c r="C17" t="s">
        <v>658</v>
      </c>
      <c r="D17" t="s">
        <v>648</v>
      </c>
      <c r="E17">
        <v>0</v>
      </c>
      <c r="F17" t="s">
        <v>264</v>
      </c>
      <c r="G17">
        <f>COUNTIF(PUNT_SeasonAVG!I:I,Team!C156)</f>
        <v>0</v>
      </c>
      <c r="H17" t="str">
        <f>IFERROR(INDEX(PUNT_SeasonAVG!I:I,MATCH($C17,PUNT_SeasonAVG!$I:$I,0)),INDEX(N:N,MATCH(C17,M:M,0)))</f>
        <v>Carmelo Anthony</v>
      </c>
      <c r="I17" t="str">
        <f>INDEX(PUNT_SeasonAVG!K:K,MATCH($H17,PUNT_SeasonAVG!$I:$I,0))</f>
        <v>POR</v>
      </c>
      <c r="J17" s="5">
        <f>IFERROR(INDEX(PUNT_SeasonAVG!B:B,MATCH($H17,PUNT_SeasonAVG!$I:$I,0)),999)</f>
        <v>196</v>
      </c>
      <c r="K17">
        <f t="shared" ca="1" si="0"/>
        <v>13</v>
      </c>
    </row>
    <row r="18" spans="1:11" x14ac:dyDescent="0.2">
      <c r="A18" t="s">
        <v>1662</v>
      </c>
      <c r="B18">
        <v>4497</v>
      </c>
      <c r="C18" t="s">
        <v>213</v>
      </c>
      <c r="D18" t="s">
        <v>731</v>
      </c>
      <c r="E18">
        <v>6</v>
      </c>
      <c r="F18" t="s">
        <v>45</v>
      </c>
      <c r="G18">
        <f>COUNTIF(PUNT_SeasonAVG!I:I,Team!C157)</f>
        <v>0</v>
      </c>
      <c r="H18" t="str">
        <f>IFERROR(INDEX(PUNT_SeasonAVG!I:I,MATCH($C18,PUNT_SeasonAVG!$I:$I,0)),INDEX(N:N,MATCH(C18,M:M,0)))</f>
        <v>DeAndre Jordan</v>
      </c>
      <c r="I18" t="str">
        <f>INDEX(PUNT_SeasonAVG!K:K,MATCH($H18,PUNT_SeasonAVG!$I:$I,0))</f>
        <v>BKN</v>
      </c>
      <c r="J18" s="5">
        <f>IFERROR(INDEX(PUNT_SeasonAVG!B:B,MATCH($H18,PUNT_SeasonAVG!$I:$I,0)),999)</f>
        <v>162</v>
      </c>
      <c r="K18">
        <f t="shared" ca="1" si="0"/>
        <v>12</v>
      </c>
    </row>
    <row r="19" spans="1:11" x14ac:dyDescent="0.2">
      <c r="A19" t="s">
        <v>1662</v>
      </c>
      <c r="B19">
        <v>4561</v>
      </c>
      <c r="C19" t="s">
        <v>118</v>
      </c>
      <c r="D19" t="s">
        <v>652</v>
      </c>
      <c r="E19">
        <v>23</v>
      </c>
      <c r="F19" t="s">
        <v>649</v>
      </c>
      <c r="G19">
        <f>COUNTIF(PUNT_SeasonAVG!I:I,Team!C158)</f>
        <v>0</v>
      </c>
      <c r="H19" t="str">
        <f>IFERROR(INDEX(PUNT_SeasonAVG!I:I,MATCH($C19,PUNT_SeasonAVG!$I:$I,0)),INDEX(N:N,MATCH(C19,M:M,0)))</f>
        <v>Blake Griffin</v>
      </c>
      <c r="I19" t="str">
        <f>INDEX(PUNT_SeasonAVG!K:K,MATCH($H19,PUNT_SeasonAVG!$I:$I,0))</f>
        <v>DET</v>
      </c>
      <c r="J19" s="5">
        <f>IFERROR(INDEX(PUNT_SeasonAVG!B:B,MATCH($H19,PUNT_SeasonAVG!$I:$I,0)),999)</f>
        <v>75</v>
      </c>
      <c r="K19">
        <f t="shared" ca="1" si="0"/>
        <v>7</v>
      </c>
    </row>
    <row r="20" spans="1:11" x14ac:dyDescent="0.2">
      <c r="A20" t="s">
        <v>1662</v>
      </c>
      <c r="B20">
        <v>5185</v>
      </c>
      <c r="C20" t="s">
        <v>71</v>
      </c>
      <c r="D20" t="s">
        <v>666</v>
      </c>
      <c r="E20">
        <v>34</v>
      </c>
      <c r="F20" t="s">
        <v>264</v>
      </c>
      <c r="G20">
        <f>COUNTIF(PUNT_SeasonAVG!I:I,Team!C159)</f>
        <v>0</v>
      </c>
      <c r="H20" t="str">
        <f>IFERROR(INDEX(PUNT_SeasonAVG!I:I,MATCH($C20,PUNT_SeasonAVG!$I:$I,0)),INDEX(N:N,MATCH(C20,M:M,0)))</f>
        <v>Giannis Antetokounmpo</v>
      </c>
      <c r="I20" t="str">
        <f>INDEX(PUNT_SeasonAVG!K:K,MATCH($H20,PUNT_SeasonAVG!$I:$I,0))</f>
        <v>MIL</v>
      </c>
      <c r="J20" s="5">
        <f>IFERROR(INDEX(PUNT_SeasonAVG!B:B,MATCH($H20,PUNT_SeasonAVG!$I:$I,0)),999)</f>
        <v>24</v>
      </c>
      <c r="K20">
        <f t="shared" ca="1" si="0"/>
        <v>2</v>
      </c>
    </row>
    <row r="21" spans="1:11" x14ac:dyDescent="0.2">
      <c r="A21" t="s">
        <v>1662</v>
      </c>
      <c r="B21">
        <v>5187</v>
      </c>
      <c r="C21" t="s">
        <v>172</v>
      </c>
      <c r="D21" t="s">
        <v>95</v>
      </c>
      <c r="E21">
        <v>17</v>
      </c>
      <c r="F21" t="s">
        <v>263</v>
      </c>
      <c r="G21">
        <f>COUNTIF(PUNT_SeasonAVG!I:I,Team!C160)</f>
        <v>0</v>
      </c>
      <c r="H21" t="str">
        <f>IFERROR(INDEX(PUNT_SeasonAVG!I:I,MATCH($C21,PUNT_SeasonAVG!$I:$I,0)),INDEX(N:N,MATCH(C21,M:M,0)))</f>
        <v>Dennis Schroder</v>
      </c>
      <c r="I21" t="str">
        <f>INDEX(PUNT_SeasonAVG!K:K,MATCH($H21,PUNT_SeasonAVG!$I:$I,0))</f>
        <v>OKC</v>
      </c>
      <c r="J21" s="5">
        <f>IFERROR(INDEX(PUNT_SeasonAVG!B:B,MATCH($H21,PUNT_SeasonAVG!$I:$I,0)),999)</f>
        <v>106</v>
      </c>
      <c r="K21">
        <f t="shared" ca="1" si="0"/>
        <v>8</v>
      </c>
    </row>
    <row r="22" spans="1:11" x14ac:dyDescent="0.2">
      <c r="A22" t="s">
        <v>1662</v>
      </c>
      <c r="B22">
        <v>5318</v>
      </c>
      <c r="C22" t="s">
        <v>205</v>
      </c>
      <c r="D22" t="s">
        <v>781</v>
      </c>
      <c r="E22">
        <v>30</v>
      </c>
      <c r="F22" t="s">
        <v>649</v>
      </c>
      <c r="G22">
        <f>COUNTIF(PUNT_SeasonAVG!I:I,Team!C161)</f>
        <v>0</v>
      </c>
      <c r="H22" t="str">
        <f>IFERROR(INDEX(PUNT_SeasonAVG!I:I,MATCH($C22,PUNT_SeasonAVG!$I:$I,0)),INDEX(N:N,MATCH(C22,M:M,0)))</f>
        <v>Julius Randle</v>
      </c>
      <c r="I22" t="str">
        <f>INDEX(PUNT_SeasonAVG!K:K,MATCH($H22,PUNT_SeasonAVG!$I:$I,0))</f>
        <v>NYK</v>
      </c>
      <c r="J22" s="5">
        <f>IFERROR(INDEX(PUNT_SeasonAVG!B:B,MATCH($H22,PUNT_SeasonAVG!$I:$I,0)),999)</f>
        <v>122</v>
      </c>
      <c r="K22">
        <f t="shared" ca="1" si="0"/>
        <v>10</v>
      </c>
    </row>
    <row r="23" spans="1:11" x14ac:dyDescent="0.2">
      <c r="A23" t="s">
        <v>1662</v>
      </c>
      <c r="B23">
        <v>5600</v>
      </c>
      <c r="C23" t="s">
        <v>111</v>
      </c>
      <c r="D23" t="s">
        <v>710</v>
      </c>
      <c r="E23">
        <v>25</v>
      </c>
      <c r="F23" t="s">
        <v>263</v>
      </c>
      <c r="G23">
        <f>COUNTIF(PUNT_SeasonAVG!I:I,Team!C162)</f>
        <v>0</v>
      </c>
      <c r="H23" t="str">
        <f>IFERROR(INDEX(PUNT_SeasonAVG!I:I,MATCH($C23,PUNT_SeasonAVG!$I:$I,0)),INDEX(N:N,MATCH(C23,M:M,0)))</f>
        <v>Ben Simmons</v>
      </c>
      <c r="I23" t="str">
        <f>INDEX(PUNT_SeasonAVG!K:K,MATCH($H23,PUNT_SeasonAVG!$I:$I,0))</f>
        <v>PHI</v>
      </c>
      <c r="J23" s="5">
        <f>IFERROR(INDEX(PUNT_SeasonAVG!B:B,MATCH($H23,PUNT_SeasonAVG!$I:$I,0)),999)</f>
        <v>47</v>
      </c>
      <c r="K23">
        <f t="shared" ca="1" si="0"/>
        <v>5</v>
      </c>
    </row>
    <row r="24" spans="1:11" x14ac:dyDescent="0.2">
      <c r="A24" t="s">
        <v>1662</v>
      </c>
      <c r="B24">
        <v>5638</v>
      </c>
      <c r="C24" t="s">
        <v>124</v>
      </c>
      <c r="D24" t="s">
        <v>727</v>
      </c>
      <c r="E24">
        <v>27</v>
      </c>
      <c r="F24" t="s">
        <v>263</v>
      </c>
      <c r="G24">
        <f>COUNTIF(PUNT_SeasonAVG!I:I,Team!C163)</f>
        <v>0</v>
      </c>
      <c r="H24" t="str">
        <f>IFERROR(INDEX(PUNT_SeasonAVG!I:I,MATCH($C24,PUNT_SeasonAVG!$I:$I,0)),INDEX(N:N,MATCH(C24,M:M,0)))</f>
        <v>Jamal Murray</v>
      </c>
      <c r="I24" t="str">
        <f>INDEX(PUNT_SeasonAVG!K:K,MATCH($H24,PUNT_SeasonAVG!$I:$I,0))</f>
        <v>DEN</v>
      </c>
      <c r="J24" s="5">
        <f>IFERROR(INDEX(PUNT_SeasonAVG!B:B,MATCH($H24,PUNT_SeasonAVG!$I:$I,0)),999)</f>
        <v>32</v>
      </c>
      <c r="K24">
        <f t="shared" ca="1" si="0"/>
        <v>3</v>
      </c>
    </row>
    <row r="25" spans="1:11" x14ac:dyDescent="0.2">
      <c r="A25" t="s">
        <v>1662</v>
      </c>
      <c r="B25">
        <v>5769</v>
      </c>
      <c r="C25" t="s">
        <v>128</v>
      </c>
      <c r="D25" t="s">
        <v>660</v>
      </c>
      <c r="E25">
        <v>24</v>
      </c>
      <c r="F25" t="s">
        <v>264</v>
      </c>
      <c r="G25">
        <f>COUNTIF(PUNT_SeasonAVG!I:I,Team!C164)</f>
        <v>0</v>
      </c>
      <c r="H25" t="str">
        <f>IFERROR(INDEX(PUNT_SeasonAVG!I:I,MATCH($C25,PUNT_SeasonAVG!$I:$I,0)),INDEX(N:N,MATCH(C25,M:M,0)))</f>
        <v>Lauri Markkanen</v>
      </c>
      <c r="I25" t="str">
        <f>INDEX(PUNT_SeasonAVG!K:K,MATCH($H25,PUNT_SeasonAVG!$I:$I,0))</f>
        <v>CHI</v>
      </c>
      <c r="J25" s="5">
        <f>IFERROR(INDEX(PUNT_SeasonAVG!B:B,MATCH($H25,PUNT_SeasonAVG!$I:$I,0)),999)</f>
        <v>69</v>
      </c>
      <c r="K25">
        <f t="shared" ca="1" si="0"/>
        <v>6</v>
      </c>
    </row>
    <row r="26" spans="1:11" x14ac:dyDescent="0.2">
      <c r="A26" t="s">
        <v>1662</v>
      </c>
      <c r="B26">
        <v>6014</v>
      </c>
      <c r="C26" t="s">
        <v>38</v>
      </c>
      <c r="D26" t="s">
        <v>678</v>
      </c>
      <c r="E26">
        <v>77</v>
      </c>
      <c r="F26" t="s">
        <v>636</v>
      </c>
      <c r="G26">
        <f>COUNTIF(PUNT_SeasonAVG!I:I,Team!C165)</f>
        <v>0</v>
      </c>
      <c r="H26" t="str">
        <f>IFERROR(INDEX(PUNT_SeasonAVG!I:I,MATCH($C26,PUNT_SeasonAVG!$I:$I,0)),INDEX(N:N,MATCH(C26,M:M,0)))</f>
        <v>Luka Doncic</v>
      </c>
      <c r="I26" t="str">
        <f>INDEX(PUNT_SeasonAVG!K:K,MATCH($H26,PUNT_SeasonAVG!$I:$I,0))</f>
        <v>DAL</v>
      </c>
      <c r="J26" s="5">
        <f>IFERROR(INDEX(PUNT_SeasonAVG!B:B,MATCH($H26,PUNT_SeasonAVG!$I:$I,0)),999)</f>
        <v>2</v>
      </c>
      <c r="K26">
        <f t="shared" ca="1" si="0"/>
        <v>1</v>
      </c>
    </row>
    <row r="27" spans="1:11" x14ac:dyDescent="0.2">
      <c r="A27" t="s">
        <v>1662</v>
      </c>
      <c r="B27">
        <v>6045</v>
      </c>
      <c r="C27" t="s">
        <v>96</v>
      </c>
      <c r="D27" t="s">
        <v>694</v>
      </c>
      <c r="E27">
        <v>4</v>
      </c>
      <c r="F27" t="s">
        <v>263</v>
      </c>
      <c r="G27">
        <f>COUNTIF(PUNT_SeasonAVG!I:I,Team!C166)</f>
        <v>0</v>
      </c>
      <c r="H27" t="str">
        <f>IFERROR(INDEX(PUNT_SeasonAVG!I:I,MATCH($C27,PUNT_SeasonAVG!$I:$I,0)),INDEX(N:N,MATCH(C27,M:M,0)))</f>
        <v>Devonte' Graham</v>
      </c>
      <c r="I27" t="str">
        <f>INDEX(PUNT_SeasonAVG!K:K,MATCH($H27,PUNT_SeasonAVG!$I:$I,0))</f>
        <v>CHA</v>
      </c>
      <c r="J27" s="5">
        <f>IFERROR(INDEX(PUNT_SeasonAVG!B:B,MATCH($H27,PUNT_SeasonAVG!$I:$I,0)),999)</f>
        <v>41</v>
      </c>
      <c r="K27">
        <f t="shared" ca="1" si="0"/>
        <v>4</v>
      </c>
    </row>
    <row r="28" spans="1:11" x14ac:dyDescent="0.2">
      <c r="A28" t="s">
        <v>1662</v>
      </c>
      <c r="B28">
        <v>6174</v>
      </c>
      <c r="C28" t="s">
        <v>150</v>
      </c>
      <c r="D28" t="s">
        <v>694</v>
      </c>
      <c r="E28">
        <v>25</v>
      </c>
      <c r="F28" t="s">
        <v>264</v>
      </c>
      <c r="G28">
        <f>COUNTIF(PUNT_SeasonAVG!I:I,Team!C167)</f>
        <v>0</v>
      </c>
      <c r="H28" t="str">
        <f>IFERROR(INDEX(PUNT_SeasonAVG!I:I,MATCH($C28,PUNT_SeasonAVG!$I:$I,0)),INDEX(N:N,MATCH(C28,M:M,0)))</f>
        <v>PJ Washington</v>
      </c>
      <c r="I28" t="str">
        <f>INDEX(PUNT_SeasonAVG!K:K,MATCH($H28,PUNT_SeasonAVG!$I:$I,0))</f>
        <v>CHA</v>
      </c>
      <c r="J28" s="5">
        <f>IFERROR(INDEX(PUNT_SeasonAVG!B:B,MATCH($H28,PUNT_SeasonAVG!$I:$I,0)),999)</f>
        <v>116</v>
      </c>
      <c r="K28">
        <f t="shared" ca="1" si="0"/>
        <v>9</v>
      </c>
    </row>
    <row r="29" spans="1:11" x14ac:dyDescent="0.2">
      <c r="A29" t="s">
        <v>1662</v>
      </c>
      <c r="B29">
        <v>6209</v>
      </c>
      <c r="C29" t="s">
        <v>186</v>
      </c>
      <c r="D29" t="s">
        <v>684</v>
      </c>
      <c r="E29">
        <v>15</v>
      </c>
      <c r="F29" t="s">
        <v>649</v>
      </c>
      <c r="G29">
        <f>COUNTIF(PUNT_SeasonAVG!I:I,Team!C168)</f>
        <v>0</v>
      </c>
      <c r="H29" t="str">
        <f>IFERROR(INDEX(PUNT_SeasonAVG!I:I,MATCH($C29,PUNT_SeasonAVG!$I:$I,0)),INDEX(N:N,MATCH(C29,M:M,0)))</f>
        <v>Brandon Clarke</v>
      </c>
      <c r="I29" t="str">
        <f>INDEX(PUNT_SeasonAVG!K:K,MATCH($H29,PUNT_SeasonAVG!$I:$I,0))</f>
        <v>MEM</v>
      </c>
      <c r="J29" s="5">
        <f>IFERROR(INDEX(PUNT_SeasonAVG!B:B,MATCH($H29,PUNT_SeasonAVG!$I:$I,0)),999)</f>
        <v>125</v>
      </c>
      <c r="K29">
        <f t="shared" ca="1" si="0"/>
        <v>11</v>
      </c>
    </row>
    <row r="30" spans="1:11" x14ac:dyDescent="0.2">
      <c r="A30" t="s">
        <v>1668</v>
      </c>
      <c r="B30">
        <v>4468</v>
      </c>
      <c r="C30" t="s">
        <v>104</v>
      </c>
      <c r="D30" t="s">
        <v>95</v>
      </c>
      <c r="E30">
        <v>8</v>
      </c>
      <c r="F30" t="s">
        <v>264</v>
      </c>
      <c r="G30">
        <f>COUNTIF(PUNT_SeasonAVG!I:I,Team!C169)</f>
        <v>0</v>
      </c>
      <c r="H30" t="str">
        <f>IFERROR(INDEX(PUNT_SeasonAVG!I:I,MATCH($C30,PUNT_SeasonAVG!$I:$I,0)),INDEX(N:N,MATCH(C30,M:M,0)))</f>
        <v>Danilo Gallinari</v>
      </c>
      <c r="I30" t="str">
        <f>INDEX(PUNT_SeasonAVG!K:K,MATCH($H30,PUNT_SeasonAVG!$I:$I,0))</f>
        <v>OKC</v>
      </c>
      <c r="J30" s="5">
        <f>IFERROR(INDEX(PUNT_SeasonAVG!B:B,MATCH($H30,PUNT_SeasonAVG!$I:$I,0)),999)</f>
        <v>51</v>
      </c>
      <c r="K30">
        <f t="shared" ca="1" si="0"/>
        <v>4</v>
      </c>
    </row>
    <row r="31" spans="1:11" x14ac:dyDescent="0.2">
      <c r="A31" t="s">
        <v>1668</v>
      </c>
      <c r="B31">
        <v>4612</v>
      </c>
      <c r="C31" t="s">
        <v>59</v>
      </c>
      <c r="D31" t="s">
        <v>675</v>
      </c>
      <c r="E31">
        <v>30</v>
      </c>
      <c r="F31" t="s">
        <v>263</v>
      </c>
      <c r="G31">
        <f>COUNTIF(PUNT_SeasonAVG!I:I,Team!C170)</f>
        <v>0</v>
      </c>
      <c r="H31" t="str">
        <f>IFERROR(INDEX(PUNT_SeasonAVG!I:I,MATCH($C31,PUNT_SeasonAVG!$I:$I,0)),INDEX(N:N,MATCH(C31,M:M,0)))</f>
        <v>Stephen Curry</v>
      </c>
      <c r="I31" t="str">
        <f>INDEX(PUNT_SeasonAVG!K:K,MATCH($H31,PUNT_SeasonAVG!$I:$I,0))</f>
        <v>GSW</v>
      </c>
      <c r="J31" s="5">
        <f>IFERROR(INDEX(PUNT_SeasonAVG!B:B,MATCH($H31,PUNT_SeasonAVG!$I:$I,0)),999)</f>
        <v>12</v>
      </c>
      <c r="K31">
        <f t="shared" ca="1" si="0"/>
        <v>1</v>
      </c>
    </row>
    <row r="32" spans="1:11" x14ac:dyDescent="0.2">
      <c r="A32" t="s">
        <v>1668</v>
      </c>
      <c r="B32">
        <v>4749</v>
      </c>
      <c r="C32" t="s">
        <v>145</v>
      </c>
      <c r="D32" t="s">
        <v>666</v>
      </c>
      <c r="E32">
        <v>6</v>
      </c>
      <c r="F32" t="s">
        <v>263</v>
      </c>
      <c r="G32">
        <f>COUNTIF(PUNT_SeasonAVG!I:I,Team!C171)</f>
        <v>0</v>
      </c>
      <c r="H32" t="str">
        <f>IFERROR(INDEX(PUNT_SeasonAVG!I:I,MATCH($C32,PUNT_SeasonAVG!$I:$I,0)),INDEX(N:N,MATCH(C32,M:M,0)))</f>
        <v>Eric Bledsoe</v>
      </c>
      <c r="I32" t="str">
        <f>INDEX(PUNT_SeasonAVG!K:K,MATCH($H32,PUNT_SeasonAVG!$I:$I,0))</f>
        <v>MIL</v>
      </c>
      <c r="J32" s="5">
        <f>IFERROR(INDEX(PUNT_SeasonAVG!B:B,MATCH($H32,PUNT_SeasonAVG!$I:$I,0)),999)</f>
        <v>81</v>
      </c>
      <c r="K32">
        <f t="shared" ca="1" si="0"/>
        <v>8</v>
      </c>
    </row>
    <row r="33" spans="1:11" x14ac:dyDescent="0.2">
      <c r="A33" t="s">
        <v>1668</v>
      </c>
      <c r="B33">
        <v>4895</v>
      </c>
      <c r="C33" t="s">
        <v>107</v>
      </c>
      <c r="D33" t="s">
        <v>781</v>
      </c>
      <c r="E33">
        <v>13</v>
      </c>
      <c r="F33" t="s">
        <v>264</v>
      </c>
      <c r="G33">
        <f>COUNTIF(PUNT_SeasonAVG!I:I,Team!C172)</f>
        <v>0</v>
      </c>
      <c r="H33" t="str">
        <f>IFERROR(INDEX(PUNT_SeasonAVG!I:I,MATCH($C33,PUNT_SeasonAVG!$I:$I,0)),INDEX(N:N,MATCH(C33,M:M,0)))</f>
        <v>Marcus Morris</v>
      </c>
      <c r="I33" t="str">
        <f>INDEX(PUNT_SeasonAVG!K:K,MATCH($H33,PUNT_SeasonAVG!$I:$I,0))</f>
        <v>NYK</v>
      </c>
      <c r="J33" s="5">
        <f>IFERROR(INDEX(PUNT_SeasonAVG!B:B,MATCH($H33,PUNT_SeasonAVG!$I:$I,0)),999)</f>
        <v>38</v>
      </c>
      <c r="K33">
        <f t="shared" ca="1" si="0"/>
        <v>3</v>
      </c>
    </row>
    <row r="34" spans="1:11" x14ac:dyDescent="0.2">
      <c r="A34" t="s">
        <v>1668</v>
      </c>
      <c r="B34">
        <v>5153</v>
      </c>
      <c r="C34" t="s">
        <v>883</v>
      </c>
      <c r="D34" t="s">
        <v>812</v>
      </c>
      <c r="E34">
        <v>4</v>
      </c>
      <c r="F34" t="s">
        <v>263</v>
      </c>
      <c r="G34">
        <f>COUNTIF(PUNT_SeasonAVG!I:I,Team!C173)</f>
        <v>0</v>
      </c>
      <c r="H34" t="e">
        <f>IFERROR(INDEX(PUNT_SeasonAVG!I:I,MATCH($C34,PUNT_SeasonAVG!$I:$I,0)),INDEX(N:N,MATCH(C34,M:M,0)))</f>
        <v>#N/A</v>
      </c>
      <c r="I34" t="e">
        <f>INDEX(PUNT_SeasonAVG!K:K,MATCH($H34,PUNT_SeasonAVG!$I:$I,0))</f>
        <v>#N/A</v>
      </c>
      <c r="J34" s="5">
        <f>IFERROR(INDEX(PUNT_SeasonAVG!B:B,MATCH($H34,PUNT_SeasonAVG!$I:$I,0)),999)</f>
        <v>999</v>
      </c>
      <c r="K34">
        <f t="shared" ca="1" si="0"/>
        <v>13</v>
      </c>
    </row>
    <row r="35" spans="1:11" x14ac:dyDescent="0.2">
      <c r="A35" t="s">
        <v>1668</v>
      </c>
      <c r="B35">
        <v>5154</v>
      </c>
      <c r="C35" t="s">
        <v>885</v>
      </c>
      <c r="D35" t="s">
        <v>660</v>
      </c>
      <c r="E35">
        <v>22</v>
      </c>
      <c r="F35" t="s">
        <v>264</v>
      </c>
      <c r="G35">
        <f>COUNTIF(PUNT_SeasonAVG!I:I,Team!C174)</f>
        <v>0</v>
      </c>
      <c r="H35" t="e">
        <f>IFERROR(INDEX(PUNT_SeasonAVG!I:I,MATCH($C35,PUNT_SeasonAVG!$I:$I,0)),INDEX(N:N,MATCH(C35,M:M,0)))</f>
        <v>#N/A</v>
      </c>
      <c r="I35" t="e">
        <f>INDEX(PUNT_SeasonAVG!K:K,MATCH($H35,PUNT_SeasonAVG!$I:$I,0))</f>
        <v>#N/A</v>
      </c>
      <c r="J35" s="5">
        <f>IFERROR(INDEX(PUNT_SeasonAVG!B:B,MATCH($H35,PUNT_SeasonAVG!$I:$I,0)),999)</f>
        <v>999</v>
      </c>
      <c r="K35">
        <f t="shared" ca="1" si="0"/>
        <v>13</v>
      </c>
    </row>
    <row r="36" spans="1:11" x14ac:dyDescent="0.2">
      <c r="A36" t="s">
        <v>1668</v>
      </c>
      <c r="B36">
        <v>5317</v>
      </c>
      <c r="C36" t="s">
        <v>122</v>
      </c>
      <c r="D36" t="s">
        <v>804</v>
      </c>
      <c r="E36">
        <v>36</v>
      </c>
      <c r="F36" t="s">
        <v>263</v>
      </c>
      <c r="G36">
        <f>COUNTIF(PUNT_SeasonAVG!I:I,Team!C175)</f>
        <v>0</v>
      </c>
      <c r="H36" t="str">
        <f>IFERROR(INDEX(PUNT_SeasonAVG!I:I,MATCH($C36,PUNT_SeasonAVG!$I:$I,0)),INDEX(N:N,MATCH(C36,M:M,0)))</f>
        <v>Marcus Smart</v>
      </c>
      <c r="I36" t="str">
        <f>INDEX(PUNT_SeasonAVG!K:K,MATCH($H36,PUNT_SeasonAVG!$I:$I,0))</f>
        <v>BOS</v>
      </c>
      <c r="J36" s="5">
        <f>IFERROR(INDEX(PUNT_SeasonAVG!B:B,MATCH($H36,PUNT_SeasonAVG!$I:$I,0)),999)</f>
        <v>53</v>
      </c>
      <c r="K36">
        <f t="shared" ca="1" si="0"/>
        <v>5</v>
      </c>
    </row>
    <row r="37" spans="1:11" x14ac:dyDescent="0.2">
      <c r="A37" t="s">
        <v>1668</v>
      </c>
      <c r="B37">
        <v>5336</v>
      </c>
      <c r="C37" t="s">
        <v>147</v>
      </c>
      <c r="D37" t="s">
        <v>644</v>
      </c>
      <c r="E37">
        <v>15</v>
      </c>
      <c r="F37" t="s">
        <v>649</v>
      </c>
      <c r="G37">
        <f>COUNTIF(PUNT_SeasonAVG!I:I,Team!C176)</f>
        <v>0</v>
      </c>
      <c r="H37" t="str">
        <f>IFERROR(INDEX(PUNT_SeasonAVG!I:I,MATCH($C37,PUNT_SeasonAVG!$I:$I,0)),INDEX(N:N,MATCH(C37,M:M,0)))</f>
        <v>Clint Capela</v>
      </c>
      <c r="I37" t="str">
        <f>INDEX(PUNT_SeasonAVG!K:K,MATCH($H37,PUNT_SeasonAVG!$I:$I,0))</f>
        <v>HOU</v>
      </c>
      <c r="J37" s="5">
        <f>IFERROR(INDEX(PUNT_SeasonAVG!B:B,MATCH($H37,PUNT_SeasonAVG!$I:$I,0)),999)</f>
        <v>71</v>
      </c>
      <c r="K37">
        <f t="shared" ca="1" si="0"/>
        <v>7</v>
      </c>
    </row>
    <row r="38" spans="1:11" x14ac:dyDescent="0.2">
      <c r="A38" t="s">
        <v>1668</v>
      </c>
      <c r="B38">
        <v>5388</v>
      </c>
      <c r="C38" t="s">
        <v>188</v>
      </c>
      <c r="D38" t="s">
        <v>652</v>
      </c>
      <c r="E38">
        <v>9</v>
      </c>
      <c r="F38" t="s">
        <v>263</v>
      </c>
      <c r="G38">
        <f>COUNTIF(PUNT_SeasonAVG!I:I,Team!C177)</f>
        <v>0</v>
      </c>
      <c r="H38" t="str">
        <f>IFERROR(INDEX(PUNT_SeasonAVG!I:I,MATCH($C38,PUNT_SeasonAVG!$I:$I,0)),INDEX(N:N,MATCH(C38,M:M,0)))</f>
        <v>Langston Galloway</v>
      </c>
      <c r="I38" t="str">
        <f>INDEX(PUNT_SeasonAVG!K:K,MATCH($H38,PUNT_SeasonAVG!$I:$I,0))</f>
        <v>DET</v>
      </c>
      <c r="J38" s="5">
        <f>IFERROR(INDEX(PUNT_SeasonAVG!B:B,MATCH($H38,PUNT_SeasonAVG!$I:$I,0)),999)</f>
        <v>117</v>
      </c>
      <c r="K38">
        <f t="shared" ca="1" si="0"/>
        <v>9</v>
      </c>
    </row>
    <row r="39" spans="1:11" x14ac:dyDescent="0.2">
      <c r="A39" t="s">
        <v>1668</v>
      </c>
      <c r="B39">
        <v>5471</v>
      </c>
      <c r="C39" t="s">
        <v>105</v>
      </c>
      <c r="D39" t="s">
        <v>812</v>
      </c>
      <c r="E39">
        <v>33</v>
      </c>
      <c r="F39" t="s">
        <v>649</v>
      </c>
      <c r="G39">
        <f>COUNTIF(PUNT_SeasonAVG!I:I,Team!C178)</f>
        <v>0</v>
      </c>
      <c r="H39" t="str">
        <f>IFERROR(INDEX(PUNT_SeasonAVG!I:I,MATCH($C39,PUNT_SeasonAVG!$I:$I,0)),INDEX(N:N,MATCH(C39,M:M,0)))</f>
        <v>Myles Turner</v>
      </c>
      <c r="I39" t="str">
        <f>INDEX(PUNT_SeasonAVG!K:K,MATCH($H39,PUNT_SeasonAVG!$I:$I,0))</f>
        <v>IND</v>
      </c>
      <c r="J39" s="5">
        <f>IFERROR(INDEX(PUNT_SeasonAVG!B:B,MATCH($H39,PUNT_SeasonAVG!$I:$I,0)),999)</f>
        <v>64</v>
      </c>
      <c r="K39">
        <f t="shared" ca="1" si="0"/>
        <v>6</v>
      </c>
    </row>
    <row r="40" spans="1:11" x14ac:dyDescent="0.2">
      <c r="A40" t="s">
        <v>1668</v>
      </c>
      <c r="B40">
        <v>5663</v>
      </c>
      <c r="C40" t="s">
        <v>245</v>
      </c>
      <c r="D40" t="s">
        <v>35</v>
      </c>
      <c r="E40">
        <v>40</v>
      </c>
      <c r="F40" t="s">
        <v>45</v>
      </c>
      <c r="G40">
        <f>COUNTIF(PUNT_SeasonAVG!I:I,Team!C179)</f>
        <v>0</v>
      </c>
      <c r="H40" t="str">
        <f>IFERROR(INDEX(PUNT_SeasonAVG!I:I,MATCH($C40,PUNT_SeasonAVG!$I:$I,0)),INDEX(N:N,MATCH(C40,M:M,0)))</f>
        <v>Ivica Zubac</v>
      </c>
      <c r="I40" t="str">
        <f>INDEX(PUNT_SeasonAVG!K:K,MATCH($H40,PUNT_SeasonAVG!$I:$I,0))</f>
        <v>LAC</v>
      </c>
      <c r="J40" s="5">
        <f>IFERROR(INDEX(PUNT_SeasonAVG!B:B,MATCH($H40,PUNT_SeasonAVG!$I:$I,0)),999)</f>
        <v>184</v>
      </c>
      <c r="K40">
        <f t="shared" ca="1" si="0"/>
        <v>11</v>
      </c>
    </row>
    <row r="41" spans="1:11" x14ac:dyDescent="0.2">
      <c r="A41" t="s">
        <v>1668</v>
      </c>
      <c r="B41">
        <v>5832</v>
      </c>
      <c r="C41" t="s">
        <v>92</v>
      </c>
      <c r="D41" t="s">
        <v>635</v>
      </c>
      <c r="E41">
        <v>20</v>
      </c>
      <c r="F41" t="s">
        <v>649</v>
      </c>
      <c r="G41">
        <f>COUNTIF(PUNT_SeasonAVG!I:I,Team!C180)</f>
        <v>0</v>
      </c>
      <c r="H41" t="str">
        <f>IFERROR(INDEX(PUNT_SeasonAVG!I:I,MATCH($C41,PUNT_SeasonAVG!$I:$I,0)),INDEX(N:N,MATCH(C41,M:M,0)))</f>
        <v>John Collins</v>
      </c>
      <c r="I41" t="str">
        <f>INDEX(PUNT_SeasonAVG!K:K,MATCH($H41,PUNT_SeasonAVG!$I:$I,0))</f>
        <v>ATL</v>
      </c>
      <c r="J41" s="5">
        <f>IFERROR(INDEX(PUNT_SeasonAVG!B:B,MATCH($H41,PUNT_SeasonAVG!$I:$I,0)),999)</f>
        <v>35</v>
      </c>
      <c r="K41">
        <f t="shared" ca="1" si="0"/>
        <v>2</v>
      </c>
    </row>
    <row r="42" spans="1:11" x14ac:dyDescent="0.2">
      <c r="A42" t="s">
        <v>1668</v>
      </c>
      <c r="B42">
        <v>5836</v>
      </c>
      <c r="C42" t="s">
        <v>1121</v>
      </c>
      <c r="D42" t="s">
        <v>724</v>
      </c>
      <c r="E42">
        <v>3</v>
      </c>
      <c r="F42" t="s">
        <v>264</v>
      </c>
      <c r="G42">
        <f>COUNTIF(PUNT_SeasonAVG!I:I,Team!C181)</f>
        <v>0</v>
      </c>
      <c r="H42" t="e">
        <f>IFERROR(INDEX(PUNT_SeasonAVG!I:I,MATCH($C42,PUNT_SeasonAVG!$I:$I,0)),INDEX(N:N,MATCH(C42,M:M,0)))</f>
        <v>#N/A</v>
      </c>
      <c r="I42" t="e">
        <f>INDEX(PUNT_SeasonAVG!K:K,MATCH($H42,PUNT_SeasonAVG!$I:$I,0))</f>
        <v>#N/A</v>
      </c>
      <c r="J42" s="5">
        <f>IFERROR(INDEX(PUNT_SeasonAVG!B:B,MATCH($H42,PUNT_SeasonAVG!$I:$I,0)),999)</f>
        <v>999</v>
      </c>
      <c r="K42">
        <f t="shared" ca="1" si="0"/>
        <v>13</v>
      </c>
    </row>
    <row r="43" spans="1:11" x14ac:dyDescent="0.2">
      <c r="A43" t="s">
        <v>1668</v>
      </c>
      <c r="B43">
        <v>5840</v>
      </c>
      <c r="C43" t="s">
        <v>369</v>
      </c>
      <c r="D43" t="s">
        <v>42</v>
      </c>
      <c r="E43">
        <v>0</v>
      </c>
      <c r="F43" t="s">
        <v>264</v>
      </c>
      <c r="G43">
        <f>COUNTIF(PUNT_SeasonAVG!I:I,Team!C182)</f>
        <v>0</v>
      </c>
      <c r="H43" t="str">
        <f>IFERROR(INDEX(PUNT_SeasonAVG!I:I,MATCH($C43,PUNT_SeasonAVG!$I:$I,0)),INDEX(N:N,MATCH(C43,M:M,0)))</f>
        <v>Kyle Kuzma</v>
      </c>
      <c r="I43" t="str">
        <f>INDEX(PUNT_SeasonAVG!K:K,MATCH($H43,PUNT_SeasonAVG!$I:$I,0))</f>
        <v>LAL</v>
      </c>
      <c r="J43" s="5">
        <f>IFERROR(INDEX(PUNT_SeasonAVG!B:B,MATCH($H43,PUNT_SeasonAVG!$I:$I,0)),999)</f>
        <v>208</v>
      </c>
      <c r="K43">
        <f t="shared" ca="1" si="0"/>
        <v>12</v>
      </c>
    </row>
    <row r="44" spans="1:11" x14ac:dyDescent="0.2">
      <c r="A44" t="s">
        <v>1668</v>
      </c>
      <c r="B44">
        <v>6023</v>
      </c>
      <c r="C44" t="s">
        <v>235</v>
      </c>
      <c r="D44" t="s">
        <v>694</v>
      </c>
      <c r="E44">
        <v>0</v>
      </c>
      <c r="F44" t="s">
        <v>264</v>
      </c>
      <c r="G44">
        <f>COUNTIF(PUNT_SeasonAVG!I:I,Team!C183)</f>
        <v>0</v>
      </c>
      <c r="H44" t="str">
        <f>IFERROR(INDEX(PUNT_SeasonAVG!I:I,MATCH($C44,PUNT_SeasonAVG!$I:$I,0)),INDEX(N:N,MATCH(C44,M:M,0)))</f>
        <v>Miles Bridges</v>
      </c>
      <c r="I44" t="str">
        <f>INDEX(PUNT_SeasonAVG!K:K,MATCH($H44,PUNT_SeasonAVG!$I:$I,0))</f>
        <v>CHA</v>
      </c>
      <c r="J44" s="5">
        <f>IFERROR(INDEX(PUNT_SeasonAVG!B:B,MATCH($H44,PUNT_SeasonAVG!$I:$I,0)),999)</f>
        <v>146</v>
      </c>
      <c r="K44">
        <f t="shared" ca="1" si="0"/>
        <v>10</v>
      </c>
    </row>
    <row r="45" spans="1:11" x14ac:dyDescent="0.2">
      <c r="A45" t="s">
        <v>1668</v>
      </c>
      <c r="B45">
        <v>6163</v>
      </c>
      <c r="C45" t="s">
        <v>1402</v>
      </c>
      <c r="D45" t="s">
        <v>720</v>
      </c>
      <c r="E45">
        <v>1</v>
      </c>
      <c r="F45" t="s">
        <v>264</v>
      </c>
      <c r="G45">
        <f>COUNTIF(PUNT_SeasonAVG!I:I,Team!C184)</f>
        <v>0</v>
      </c>
      <c r="H45" t="e">
        <f>IFERROR(INDEX(PUNT_SeasonAVG!I:I,MATCH($C45,PUNT_SeasonAVG!$I:$I,0)),INDEX(N:N,MATCH(C45,M:M,0)))</f>
        <v>#N/A</v>
      </c>
      <c r="I45" t="e">
        <f>INDEX(PUNT_SeasonAVG!K:K,MATCH($H45,PUNT_SeasonAVG!$I:$I,0))</f>
        <v>#N/A</v>
      </c>
      <c r="J45" s="5">
        <f>IFERROR(INDEX(PUNT_SeasonAVG!B:B,MATCH($H45,PUNT_SeasonAVG!$I:$I,0)),999)</f>
        <v>999</v>
      </c>
      <c r="K45">
        <f t="shared" ca="1" si="0"/>
        <v>13</v>
      </c>
    </row>
    <row r="46" spans="1:11" x14ac:dyDescent="0.2">
      <c r="A46" t="s">
        <v>1663</v>
      </c>
      <c r="B46">
        <v>3818</v>
      </c>
      <c r="C46" t="s">
        <v>391</v>
      </c>
      <c r="D46" t="s">
        <v>42</v>
      </c>
      <c r="E46">
        <v>39</v>
      </c>
      <c r="F46" t="s">
        <v>649</v>
      </c>
      <c r="G46">
        <f>COUNTIF(PUNT_SeasonAVG!I:I,Team!C185)</f>
        <v>0</v>
      </c>
      <c r="H46" t="str">
        <f>IFERROR(INDEX(PUNT_SeasonAVG!I:I,MATCH($C46,PUNT_SeasonAVG!$I:$I,0)),INDEX(N:N,MATCH(C46,M:M,0)))</f>
        <v>Dwight Howard</v>
      </c>
      <c r="I46" t="str">
        <f>INDEX(PUNT_SeasonAVG!K:K,MATCH($H46,PUNT_SeasonAVG!$I:$I,0))</f>
        <v>LAL</v>
      </c>
      <c r="J46" s="5">
        <f>IFERROR(INDEX(PUNT_SeasonAVG!B:B,MATCH($H46,PUNT_SeasonAVG!$I:$I,0)),999)</f>
        <v>203</v>
      </c>
      <c r="K46">
        <f t="shared" ca="1" si="0"/>
        <v>15</v>
      </c>
    </row>
    <row r="47" spans="1:11" x14ac:dyDescent="0.2">
      <c r="A47" t="s">
        <v>1663</v>
      </c>
      <c r="B47">
        <v>4488</v>
      </c>
      <c r="C47" t="s">
        <v>254</v>
      </c>
      <c r="D47" t="s">
        <v>666</v>
      </c>
      <c r="E47">
        <v>3</v>
      </c>
      <c r="F47" t="s">
        <v>263</v>
      </c>
      <c r="G47">
        <f>COUNTIF(PUNT_SeasonAVG!I:I,Team!C186)</f>
        <v>0</v>
      </c>
      <c r="H47" t="str">
        <f>IFERROR(INDEX(PUNT_SeasonAVG!I:I,MATCH($C47,PUNT_SeasonAVG!$I:$I,0)),INDEX(N:N,MATCH(C47,M:M,0)))</f>
        <v>George Hill</v>
      </c>
      <c r="I47" t="str">
        <f>INDEX(PUNT_SeasonAVG!K:K,MATCH($H47,PUNT_SeasonAVG!$I:$I,0))</f>
        <v>MIL</v>
      </c>
      <c r="J47" s="5">
        <f>IFERROR(INDEX(PUNT_SeasonAVG!B:B,MATCH($H47,PUNT_SeasonAVG!$I:$I,0)),999)</f>
        <v>175</v>
      </c>
      <c r="K47">
        <f t="shared" ca="1" si="0"/>
        <v>14</v>
      </c>
    </row>
    <row r="48" spans="1:11" x14ac:dyDescent="0.2">
      <c r="A48" t="s">
        <v>1663</v>
      </c>
      <c r="B48">
        <v>4622</v>
      </c>
      <c r="C48" t="s">
        <v>73</v>
      </c>
      <c r="D48" t="s">
        <v>720</v>
      </c>
      <c r="E48">
        <v>11</v>
      </c>
      <c r="F48" t="s">
        <v>263</v>
      </c>
      <c r="G48">
        <f>COUNTIF(PUNT_SeasonAVG!I:I,Team!C187)</f>
        <v>0</v>
      </c>
      <c r="H48" t="str">
        <f>IFERROR(INDEX(PUNT_SeasonAVG!I:I,MATCH($C48,PUNT_SeasonAVG!$I:$I,0)),INDEX(N:N,MATCH(C48,M:M,0)))</f>
        <v>Jrue Holiday</v>
      </c>
      <c r="I48" t="str">
        <f>INDEX(PUNT_SeasonAVG!K:K,MATCH($H48,PUNT_SeasonAVG!$I:$I,0))</f>
        <v>NOR</v>
      </c>
      <c r="J48" s="5">
        <f>IFERROR(INDEX(PUNT_SeasonAVG!B:B,MATCH($H48,PUNT_SeasonAVG!$I:$I,0)),999)</f>
        <v>19</v>
      </c>
      <c r="K48">
        <f t="shared" ca="1" si="0"/>
        <v>2</v>
      </c>
    </row>
    <row r="49" spans="1:11" x14ac:dyDescent="0.2">
      <c r="A49" t="s">
        <v>1663</v>
      </c>
      <c r="B49">
        <v>4901</v>
      </c>
      <c r="C49" t="s">
        <v>110</v>
      </c>
      <c r="D49" t="s">
        <v>710</v>
      </c>
      <c r="E49">
        <v>12</v>
      </c>
      <c r="F49" t="s">
        <v>264</v>
      </c>
      <c r="G49">
        <f>COUNTIF(PUNT_SeasonAVG!I:I,Team!C188)</f>
        <v>0</v>
      </c>
      <c r="H49" t="str">
        <f>IFERROR(INDEX(PUNT_SeasonAVG!I:I,MATCH($C49,PUNT_SeasonAVG!$I:$I,0)),INDEX(N:N,MATCH(C49,M:M,0)))</f>
        <v>Tobias Harris</v>
      </c>
      <c r="I49" t="str">
        <f>INDEX(PUNT_SeasonAVG!K:K,MATCH($H49,PUNT_SeasonAVG!$I:$I,0))</f>
        <v>PHI</v>
      </c>
      <c r="J49" s="5">
        <f>IFERROR(INDEX(PUNT_SeasonAVG!B:B,MATCH($H49,PUNT_SeasonAVG!$I:$I,0)),999)</f>
        <v>55</v>
      </c>
      <c r="K49">
        <f t="shared" ca="1" si="0"/>
        <v>6</v>
      </c>
    </row>
    <row r="50" spans="1:11" x14ac:dyDescent="0.2">
      <c r="A50" t="s">
        <v>1663</v>
      </c>
      <c r="B50">
        <v>5066</v>
      </c>
      <c r="C50" t="s">
        <v>166</v>
      </c>
      <c r="D50" t="s">
        <v>660</v>
      </c>
      <c r="E50">
        <v>31</v>
      </c>
      <c r="F50" t="s">
        <v>263</v>
      </c>
      <c r="G50">
        <f>COUNTIF(PUNT_SeasonAVG!I:I,Team!C189)</f>
        <v>0</v>
      </c>
      <c r="H50" t="str">
        <f>IFERROR(INDEX(PUNT_SeasonAVG!I:I,MATCH($C50,PUNT_SeasonAVG!$I:$I,0)),INDEX(N:N,MATCH(C50,M:M,0)))</f>
        <v>Tomas Satoransky</v>
      </c>
      <c r="I50" t="str">
        <f>INDEX(PUNT_SeasonAVG!K:K,MATCH($H50,PUNT_SeasonAVG!$I:$I,0))</f>
        <v>CHI</v>
      </c>
      <c r="J50" s="5">
        <f>IFERROR(INDEX(PUNT_SeasonAVG!B:B,MATCH($H50,PUNT_SeasonAVG!$I:$I,0)),999)</f>
        <v>105</v>
      </c>
      <c r="K50">
        <f t="shared" ca="1" si="0"/>
        <v>10</v>
      </c>
    </row>
    <row r="51" spans="1:11" x14ac:dyDescent="0.2">
      <c r="A51" t="s">
        <v>1663</v>
      </c>
      <c r="B51">
        <v>5157</v>
      </c>
      <c r="C51" t="s">
        <v>212</v>
      </c>
      <c r="D51" t="s">
        <v>95</v>
      </c>
      <c r="E51">
        <v>9</v>
      </c>
      <c r="F51" t="s">
        <v>649</v>
      </c>
      <c r="G51">
        <f>COUNTIF(PUNT_SeasonAVG!I:I,Team!C190)</f>
        <v>0</v>
      </c>
      <c r="H51" t="str">
        <f>IFERROR(INDEX(PUNT_SeasonAVG!I:I,MATCH($C51,PUNT_SeasonAVG!$I:$I,0)),INDEX(N:N,MATCH(C51,M:M,0)))</f>
        <v>Nerlens Noel</v>
      </c>
      <c r="I51" t="str">
        <f>INDEX(PUNT_SeasonAVG!K:K,MATCH($H51,PUNT_SeasonAVG!$I:$I,0))</f>
        <v>OKC</v>
      </c>
      <c r="J51" s="5">
        <f>IFERROR(INDEX(PUNT_SeasonAVG!B:B,MATCH($H51,PUNT_SeasonAVG!$I:$I,0)),999)</f>
        <v>126</v>
      </c>
      <c r="K51">
        <f t="shared" ca="1" si="0"/>
        <v>12</v>
      </c>
    </row>
    <row r="52" spans="1:11" x14ac:dyDescent="0.2">
      <c r="A52" t="s">
        <v>1663</v>
      </c>
      <c r="B52">
        <v>5323</v>
      </c>
      <c r="C52" t="s">
        <v>167</v>
      </c>
      <c r="D52" t="s">
        <v>641</v>
      </c>
      <c r="E52">
        <v>20</v>
      </c>
      <c r="F52" t="s">
        <v>649</v>
      </c>
      <c r="G52">
        <f>COUNTIF(PUNT_SeasonAVG!I:I,Team!C191)</f>
        <v>0</v>
      </c>
      <c r="H52" t="str">
        <f>IFERROR(INDEX(PUNT_SeasonAVG!I:I,MATCH($C52,PUNT_SeasonAVG!$I:$I,0)),INDEX(N:N,MATCH(C52,M:M,0)))</f>
        <v>Dario Saric</v>
      </c>
      <c r="I52" t="str">
        <f>INDEX(PUNT_SeasonAVG!K:K,MATCH($H52,PUNT_SeasonAVG!$I:$I,0))</f>
        <v>PHO</v>
      </c>
      <c r="J52" s="5">
        <f>IFERROR(INDEX(PUNT_SeasonAVG!B:B,MATCH($H52,PUNT_SeasonAVG!$I:$I,0)),999)</f>
        <v>108</v>
      </c>
      <c r="K52">
        <f t="shared" ca="1" si="0"/>
        <v>11</v>
      </c>
    </row>
    <row r="53" spans="1:11" x14ac:dyDescent="0.2">
      <c r="A53" t="s">
        <v>1663</v>
      </c>
      <c r="B53">
        <v>5338</v>
      </c>
      <c r="C53" t="s">
        <v>140</v>
      </c>
      <c r="D53" t="s">
        <v>689</v>
      </c>
      <c r="E53">
        <v>8</v>
      </c>
      <c r="F53" t="s">
        <v>636</v>
      </c>
      <c r="G53">
        <f>COUNTIF(PUNT_SeasonAVG!I:I,Team!C192)</f>
        <v>0</v>
      </c>
      <c r="H53" t="str">
        <f>IFERROR(INDEX(PUNT_SeasonAVG!I:I,MATCH($C53,PUNT_SeasonAVG!$I:$I,0)),INDEX(N:N,MATCH(C53,M:M,0)))</f>
        <v>Bogdan Bogdanovic</v>
      </c>
      <c r="I53" t="str">
        <f>INDEX(PUNT_SeasonAVG!K:K,MATCH($H53,PUNT_SeasonAVG!$I:$I,0))</f>
        <v>SAC</v>
      </c>
      <c r="J53" s="5">
        <f>IFERROR(INDEX(PUNT_SeasonAVG!B:B,MATCH($H53,PUNT_SeasonAVG!$I:$I,0)),999)</f>
        <v>49</v>
      </c>
      <c r="K53">
        <f t="shared" ca="1" si="0"/>
        <v>5</v>
      </c>
    </row>
    <row r="54" spans="1:11" x14ac:dyDescent="0.2">
      <c r="A54" t="s">
        <v>1663</v>
      </c>
      <c r="B54">
        <v>5352</v>
      </c>
      <c r="C54" t="s">
        <v>86</v>
      </c>
      <c r="D54" t="s">
        <v>727</v>
      </c>
      <c r="E54">
        <v>15</v>
      </c>
      <c r="F54" t="s">
        <v>649</v>
      </c>
      <c r="G54">
        <f>COUNTIF(PUNT_SeasonAVG!I:I,Team!C193)</f>
        <v>0</v>
      </c>
      <c r="H54" t="str">
        <f>IFERROR(INDEX(PUNT_SeasonAVG!I:I,MATCH($C54,PUNT_SeasonAVG!$I:$I,0)),INDEX(N:N,MATCH(C54,M:M,0)))</f>
        <v>Nikola Jokic</v>
      </c>
      <c r="I54" t="str">
        <f>INDEX(PUNT_SeasonAVG!K:K,MATCH($H54,PUNT_SeasonAVG!$I:$I,0))</f>
        <v>DEN</v>
      </c>
      <c r="J54" s="5">
        <f>IFERROR(INDEX(PUNT_SeasonAVG!B:B,MATCH($H54,PUNT_SeasonAVG!$I:$I,0)),999)</f>
        <v>37</v>
      </c>
      <c r="K54">
        <f t="shared" ca="1" si="0"/>
        <v>4</v>
      </c>
    </row>
    <row r="55" spans="1:11" x14ac:dyDescent="0.2">
      <c r="A55" t="s">
        <v>1663</v>
      </c>
      <c r="B55">
        <v>5767</v>
      </c>
      <c r="C55" t="s">
        <v>158</v>
      </c>
      <c r="D55" t="s">
        <v>689</v>
      </c>
      <c r="E55">
        <v>5</v>
      </c>
      <c r="F55" t="s">
        <v>263</v>
      </c>
      <c r="G55">
        <f>COUNTIF(PUNT_SeasonAVG!I:I,Team!C194)</f>
        <v>0</v>
      </c>
      <c r="H55" t="str">
        <f>IFERROR(INDEX(PUNT_SeasonAVG!I:I,MATCH($C55,PUNT_SeasonAVG!$I:$I,0)),INDEX(N:N,MATCH(C55,M:M,0)))</f>
        <v>De'Aaron Fox</v>
      </c>
      <c r="I55" t="str">
        <f>INDEX(PUNT_SeasonAVG!K:K,MATCH($H55,PUNT_SeasonAVG!$I:$I,0))</f>
        <v>SAC</v>
      </c>
      <c r="J55" s="5">
        <f>IFERROR(INDEX(PUNT_SeasonAVG!B:B,MATCH($H55,PUNT_SeasonAVG!$I:$I,0)),999)</f>
        <v>97</v>
      </c>
      <c r="K55">
        <f t="shared" ca="1" si="0"/>
        <v>8</v>
      </c>
    </row>
    <row r="56" spans="1:11" x14ac:dyDescent="0.2">
      <c r="A56" t="s">
        <v>1663</v>
      </c>
      <c r="B56">
        <v>5768</v>
      </c>
      <c r="C56" t="s">
        <v>78</v>
      </c>
      <c r="D56" t="s">
        <v>756</v>
      </c>
      <c r="E56">
        <v>1</v>
      </c>
      <c r="F56" t="s">
        <v>264</v>
      </c>
      <c r="G56">
        <f>COUNTIF(PUNT_SeasonAVG!I:I,Team!C195)</f>
        <v>0</v>
      </c>
      <c r="H56" t="str">
        <f>IFERROR(INDEX(PUNT_SeasonAVG!I:I,MATCH($C56,PUNT_SeasonAVG!$I:$I,0)),INDEX(N:N,MATCH(C56,M:M,0)))</f>
        <v>Jonathan Isaac</v>
      </c>
      <c r="I56" t="str">
        <f>INDEX(PUNT_SeasonAVG!K:K,MATCH($H56,PUNT_SeasonAVG!$I:$I,0))</f>
        <v>ORL</v>
      </c>
      <c r="J56" s="5">
        <f>IFERROR(INDEX(PUNT_SeasonAVG!B:B,MATCH($H56,PUNT_SeasonAVG!$I:$I,0)),999)</f>
        <v>25</v>
      </c>
      <c r="K56">
        <f t="shared" ca="1" si="0"/>
        <v>3</v>
      </c>
    </row>
    <row r="57" spans="1:11" x14ac:dyDescent="0.2">
      <c r="A57" t="s">
        <v>1663</v>
      </c>
      <c r="B57">
        <v>5827</v>
      </c>
      <c r="C57" t="s">
        <v>126</v>
      </c>
      <c r="D57" t="s">
        <v>669</v>
      </c>
      <c r="E57">
        <v>13</v>
      </c>
      <c r="F57" t="s">
        <v>649</v>
      </c>
      <c r="G57">
        <f>COUNTIF(PUNT_SeasonAVG!I:I,Team!C196)</f>
        <v>0</v>
      </c>
      <c r="H57" t="str">
        <f>IFERROR(INDEX(PUNT_SeasonAVG!I:I,MATCH($C57,PUNT_SeasonAVG!$I:$I,0)),INDEX(N:N,MATCH(C57,M:M,0)))</f>
        <v>Bam Adebayo</v>
      </c>
      <c r="I57" t="str">
        <f>INDEX(PUNT_SeasonAVG!K:K,MATCH($H57,PUNT_SeasonAVG!$I:$I,0))</f>
        <v>MIA</v>
      </c>
      <c r="J57" s="5">
        <f>IFERROR(INDEX(PUNT_SeasonAVG!B:B,MATCH($H57,PUNT_SeasonAVG!$I:$I,0)),999)</f>
        <v>66</v>
      </c>
      <c r="K57">
        <f t="shared" ca="1" si="0"/>
        <v>7</v>
      </c>
    </row>
    <row r="58" spans="1:11" x14ac:dyDescent="0.2">
      <c r="A58" t="s">
        <v>1663</v>
      </c>
      <c r="B58">
        <v>5958</v>
      </c>
      <c r="C58" t="s">
        <v>69</v>
      </c>
      <c r="D58" t="s">
        <v>641</v>
      </c>
      <c r="E58">
        <v>22</v>
      </c>
      <c r="F58" t="s">
        <v>45</v>
      </c>
      <c r="G58">
        <f>COUNTIF(PUNT_SeasonAVG!I:I,Team!C197)</f>
        <v>0</v>
      </c>
      <c r="H58" t="str">
        <f>IFERROR(INDEX(PUNT_SeasonAVG!I:I,MATCH($C58,PUNT_SeasonAVG!$I:$I,0)),INDEX(N:N,MATCH(C58,M:M,0)))</f>
        <v>Deandre Ayton</v>
      </c>
      <c r="I58" t="str">
        <f>INDEX(PUNT_SeasonAVG!K:K,MATCH($H58,PUNT_SeasonAVG!$I:$I,0))</f>
        <v>PHO</v>
      </c>
      <c r="J58" s="5">
        <f>IFERROR(INDEX(PUNT_SeasonAVG!B:B,MATCH($H58,PUNT_SeasonAVG!$I:$I,0)),999)</f>
        <v>18</v>
      </c>
      <c r="K58">
        <f t="shared" ca="1" si="0"/>
        <v>1</v>
      </c>
    </row>
    <row r="59" spans="1:11" x14ac:dyDescent="0.2">
      <c r="A59" t="s">
        <v>1663</v>
      </c>
      <c r="B59">
        <v>6018</v>
      </c>
      <c r="C59" t="s">
        <v>248</v>
      </c>
      <c r="D59" t="s">
        <v>660</v>
      </c>
      <c r="E59">
        <v>34</v>
      </c>
      <c r="F59" t="s">
        <v>45</v>
      </c>
      <c r="G59">
        <f>COUNTIF(PUNT_SeasonAVG!I:I,Team!C198)</f>
        <v>0</v>
      </c>
      <c r="H59" t="str">
        <f>IFERROR(INDEX(PUNT_SeasonAVG!I:I,MATCH($C59,PUNT_SeasonAVG!$I:$I,0)),INDEX(N:N,MATCH(C59,M:M,0)))</f>
        <v>Wendell Carter Jr.</v>
      </c>
      <c r="I59" t="str">
        <f>INDEX(PUNT_SeasonAVG!K:K,MATCH($H59,PUNT_SeasonAVG!$I:$I,0))</f>
        <v>CHI</v>
      </c>
      <c r="J59" s="5">
        <f>IFERROR(INDEX(PUNT_SeasonAVG!B:B,MATCH($H59,PUNT_SeasonAVG!$I:$I,0)),999)</f>
        <v>171</v>
      </c>
      <c r="K59">
        <f t="shared" ca="1" si="0"/>
        <v>13</v>
      </c>
    </row>
    <row r="60" spans="1:11" x14ac:dyDescent="0.2">
      <c r="A60" t="s">
        <v>1663</v>
      </c>
      <c r="B60">
        <v>6164</v>
      </c>
      <c r="C60" t="s">
        <v>159</v>
      </c>
      <c r="D60" t="s">
        <v>684</v>
      </c>
      <c r="E60">
        <v>12</v>
      </c>
      <c r="F60" t="s">
        <v>263</v>
      </c>
      <c r="G60">
        <f>COUNTIF(PUNT_SeasonAVG!I:I,Team!C199)</f>
        <v>0</v>
      </c>
      <c r="H60" t="str">
        <f>IFERROR(INDEX(PUNT_SeasonAVG!I:I,MATCH($C60,PUNT_SeasonAVG!$I:$I,0)),INDEX(N:N,MATCH(C60,M:M,0)))</f>
        <v>Ja Morant</v>
      </c>
      <c r="I60" t="str">
        <f>INDEX(PUNT_SeasonAVG!K:K,MATCH($H60,PUNT_SeasonAVG!$I:$I,0))</f>
        <v>MEM</v>
      </c>
      <c r="J60" s="5">
        <f>IFERROR(INDEX(PUNT_SeasonAVG!B:B,MATCH($H60,PUNT_SeasonAVG!$I:$I,0)),999)</f>
        <v>101</v>
      </c>
      <c r="K60">
        <f t="shared" ca="1" si="0"/>
        <v>9</v>
      </c>
    </row>
    <row r="61" spans="1:11" x14ac:dyDescent="0.2">
      <c r="A61" t="s">
        <v>1654</v>
      </c>
      <c r="B61">
        <v>4139</v>
      </c>
      <c r="C61" t="s">
        <v>718</v>
      </c>
      <c r="D61" t="s">
        <v>720</v>
      </c>
      <c r="E61">
        <v>4</v>
      </c>
      <c r="F61" t="s">
        <v>263</v>
      </c>
      <c r="G61">
        <f>COUNTIF(PUNT_SeasonAVG!I:I,Team!C200)</f>
        <v>0</v>
      </c>
      <c r="H61" t="str">
        <f>IFERROR(INDEX(PUNT_SeasonAVG!I:I,MATCH($C61,PUNT_SeasonAVG!$I:$I,0)),INDEX(N:N,MATCH(C61,M:M,0)))</f>
        <v>J.J. Redick</v>
      </c>
      <c r="I61" t="str">
        <f>INDEX(PUNT_SeasonAVG!K:K,MATCH($H61,PUNT_SeasonAVG!$I:$I,0))</f>
        <v>NOR</v>
      </c>
      <c r="J61" s="5">
        <f>IFERROR(INDEX(PUNT_SeasonAVG!B:B,MATCH($H61,PUNT_SeasonAVG!$I:$I,0)),999)</f>
        <v>121</v>
      </c>
      <c r="K61">
        <f t="shared" ca="1" si="0"/>
        <v>12</v>
      </c>
    </row>
    <row r="62" spans="1:11" x14ac:dyDescent="0.2">
      <c r="A62" t="s">
        <v>1654</v>
      </c>
      <c r="B62">
        <v>4245</v>
      </c>
      <c r="C62" t="s">
        <v>127</v>
      </c>
      <c r="D62" t="s">
        <v>710</v>
      </c>
      <c r="E62">
        <v>42</v>
      </c>
      <c r="F62" t="s">
        <v>649</v>
      </c>
      <c r="G62">
        <f>COUNTIF(PUNT_SeasonAVG!I:I,Team!C201)</f>
        <v>0</v>
      </c>
      <c r="H62" t="str">
        <f>IFERROR(INDEX(PUNT_SeasonAVG!I:I,MATCH($C62,PUNT_SeasonAVG!$I:$I,0)),INDEX(N:N,MATCH(C62,M:M,0)))</f>
        <v>Al Horford</v>
      </c>
      <c r="I62" t="str">
        <f>INDEX(PUNT_SeasonAVG!K:K,MATCH($H62,PUNT_SeasonAVG!$I:$I,0))</f>
        <v>PHI</v>
      </c>
      <c r="J62" s="5">
        <f>IFERROR(INDEX(PUNT_SeasonAVG!B:B,MATCH($H62,PUNT_SeasonAVG!$I:$I,0)),999)</f>
        <v>61</v>
      </c>
      <c r="K62">
        <f t="shared" ca="1" si="0"/>
        <v>6</v>
      </c>
    </row>
    <row r="63" spans="1:11" x14ac:dyDescent="0.2">
      <c r="A63" t="s">
        <v>1654</v>
      </c>
      <c r="B63">
        <v>4246</v>
      </c>
      <c r="C63" t="s">
        <v>185</v>
      </c>
      <c r="D63" t="s">
        <v>734</v>
      </c>
      <c r="E63">
        <v>10</v>
      </c>
      <c r="F63" t="s">
        <v>263</v>
      </c>
      <c r="G63">
        <f>COUNTIF(PUNT_SeasonAVG!I:I,Team!C202)</f>
        <v>0</v>
      </c>
      <c r="H63" t="str">
        <f>IFERROR(INDEX(PUNT_SeasonAVG!I:I,MATCH($C63,PUNT_SeasonAVG!$I:$I,0)),INDEX(N:N,MATCH(C63,M:M,0)))</f>
        <v>Mike Conley</v>
      </c>
      <c r="I63" t="str">
        <f>INDEX(PUNT_SeasonAVG!K:K,MATCH($H63,PUNT_SeasonAVG!$I:$I,0))</f>
        <v>UTA</v>
      </c>
      <c r="J63" s="5">
        <f>IFERROR(INDEX(PUNT_SeasonAVG!B:B,MATCH($H63,PUNT_SeasonAVG!$I:$I,0)),999)</f>
        <v>110</v>
      </c>
      <c r="K63">
        <f t="shared" ca="1" si="0"/>
        <v>10</v>
      </c>
    </row>
    <row r="64" spans="1:11" x14ac:dyDescent="0.2">
      <c r="A64" t="s">
        <v>1654</v>
      </c>
      <c r="B64">
        <v>4563</v>
      </c>
      <c r="C64" t="s">
        <v>31</v>
      </c>
      <c r="D64" t="s">
        <v>644</v>
      </c>
      <c r="E64">
        <v>13</v>
      </c>
      <c r="F64" t="s">
        <v>263</v>
      </c>
      <c r="G64">
        <f>COUNTIF(PUNT_SeasonAVG!I:I,Team!C203)</f>
        <v>0</v>
      </c>
      <c r="H64" t="str">
        <f>IFERROR(INDEX(PUNT_SeasonAVG!I:I,MATCH($C64,PUNT_SeasonAVG!$I:$I,0)),INDEX(N:N,MATCH(C64,M:M,0)))</f>
        <v>James Harden</v>
      </c>
      <c r="I64" t="str">
        <f>INDEX(PUNT_SeasonAVG!K:K,MATCH($H64,PUNT_SeasonAVG!$I:$I,0))</f>
        <v>HOU</v>
      </c>
      <c r="J64" s="5">
        <f>IFERROR(INDEX(PUNT_SeasonAVG!B:B,MATCH($H64,PUNT_SeasonAVG!$I:$I,0)),999)</f>
        <v>1</v>
      </c>
      <c r="K64">
        <f t="shared" ca="1" si="0"/>
        <v>1</v>
      </c>
    </row>
    <row r="65" spans="1:11" x14ac:dyDescent="0.2">
      <c r="A65" t="s">
        <v>1654</v>
      </c>
      <c r="B65">
        <v>4724</v>
      </c>
      <c r="C65" t="s">
        <v>123</v>
      </c>
      <c r="D65" t="s">
        <v>804</v>
      </c>
      <c r="E65">
        <v>20</v>
      </c>
      <c r="F65" t="s">
        <v>636</v>
      </c>
      <c r="G65">
        <f>COUNTIF(PUNT_SeasonAVG!I:I,Team!C204)</f>
        <v>0</v>
      </c>
      <c r="H65" t="str">
        <f>IFERROR(INDEX(PUNT_SeasonAVG!I:I,MATCH($C65,PUNT_SeasonAVG!$I:$I,0)),INDEX(N:N,MATCH(C65,M:M,0)))</f>
        <v>Gordon Hayward</v>
      </c>
      <c r="I65" t="str">
        <f>INDEX(PUNT_SeasonAVG!K:K,MATCH($H65,PUNT_SeasonAVG!$I:$I,0))</f>
        <v>BOS</v>
      </c>
      <c r="J65" s="5">
        <f>IFERROR(INDEX(PUNT_SeasonAVG!B:B,MATCH($H65,PUNT_SeasonAVG!$I:$I,0)),999)</f>
        <v>60</v>
      </c>
      <c r="K65">
        <f t="shared" ca="1" si="0"/>
        <v>5</v>
      </c>
    </row>
    <row r="66" spans="1:11" x14ac:dyDescent="0.2">
      <c r="A66" t="s">
        <v>1654</v>
      </c>
      <c r="B66">
        <v>4897</v>
      </c>
      <c r="C66" t="s">
        <v>93</v>
      </c>
      <c r="D66" t="s">
        <v>756</v>
      </c>
      <c r="E66">
        <v>9</v>
      </c>
      <c r="F66" t="s">
        <v>649</v>
      </c>
      <c r="G66">
        <f>COUNTIF(PUNT_SeasonAVG!I:I,Team!C205)</f>
        <v>0</v>
      </c>
      <c r="H66" t="str">
        <f>IFERROR(INDEX(PUNT_SeasonAVG!I:I,MATCH($C66,PUNT_SeasonAVG!$I:$I,0)),INDEX(N:N,MATCH(C66,M:M,0)))</f>
        <v>Nikola Vucevic</v>
      </c>
      <c r="I66" t="str">
        <f>INDEX(PUNT_SeasonAVG!K:K,MATCH($H66,PUNT_SeasonAVG!$I:$I,0))</f>
        <v>ORL</v>
      </c>
      <c r="J66" s="5">
        <f>IFERROR(INDEX(PUNT_SeasonAVG!B:B,MATCH($H66,PUNT_SeasonAVG!$I:$I,0)),999)</f>
        <v>33</v>
      </c>
      <c r="K66">
        <f t="shared" ca="1" si="0"/>
        <v>4</v>
      </c>
    </row>
    <row r="67" spans="1:11" x14ac:dyDescent="0.2">
      <c r="A67" t="s">
        <v>1654</v>
      </c>
      <c r="B67">
        <v>5015</v>
      </c>
      <c r="C67" t="s">
        <v>55</v>
      </c>
      <c r="D67" t="s">
        <v>652</v>
      </c>
      <c r="E67">
        <v>0</v>
      </c>
      <c r="F67" t="s">
        <v>649</v>
      </c>
      <c r="G67">
        <f>COUNTIF(PUNT_SeasonAVG!I:I,Team!C206)</f>
        <v>0</v>
      </c>
      <c r="H67" t="str">
        <f>IFERROR(INDEX(PUNT_SeasonAVG!I:I,MATCH($C67,PUNT_SeasonAVG!$I:$I,0)),INDEX(N:N,MATCH(C67,M:M,0)))</f>
        <v>Andre Drummond</v>
      </c>
      <c r="I67" t="str">
        <f>INDEX(PUNT_SeasonAVG!K:K,MATCH($H67,PUNT_SeasonAVG!$I:$I,0))</f>
        <v>DET</v>
      </c>
      <c r="J67" s="5">
        <f>IFERROR(INDEX(PUNT_SeasonAVG!B:B,MATCH($H67,PUNT_SeasonAVG!$I:$I,0)),999)</f>
        <v>13</v>
      </c>
      <c r="K67">
        <f t="shared" ref="K67:K130" ca="1" si="1">RANK(J67,OFFSET($J$1,MATCH(A67,A:A,0)-1,0,COUNTIF(A:A,A67),1),1)</f>
        <v>2</v>
      </c>
    </row>
    <row r="68" spans="1:11" x14ac:dyDescent="0.2">
      <c r="A68" t="s">
        <v>1654</v>
      </c>
      <c r="B68">
        <v>5068</v>
      </c>
      <c r="C68" t="s">
        <v>165</v>
      </c>
      <c r="D68" t="s">
        <v>684</v>
      </c>
      <c r="E68">
        <v>99</v>
      </c>
      <c r="F68" t="s">
        <v>264</v>
      </c>
      <c r="G68">
        <f>COUNTIF(PUNT_SeasonAVG!I:I,Team!C207)</f>
        <v>0</v>
      </c>
      <c r="H68" t="str">
        <f>IFERROR(INDEX(PUNT_SeasonAVG!I:I,MATCH($C68,PUNT_SeasonAVG!$I:$I,0)),INDEX(N:N,MATCH(C68,M:M,0)))</f>
        <v>Jae Crowder</v>
      </c>
      <c r="I68" t="str">
        <f>INDEX(PUNT_SeasonAVG!K:K,MATCH($H68,PUNT_SeasonAVG!$I:$I,0))</f>
        <v>MEM</v>
      </c>
      <c r="J68" s="5">
        <f>IFERROR(INDEX(PUNT_SeasonAVG!B:B,MATCH($H68,PUNT_SeasonAVG!$I:$I,0)),999)</f>
        <v>98</v>
      </c>
      <c r="K68">
        <f t="shared" ca="1" si="1"/>
        <v>9</v>
      </c>
    </row>
    <row r="69" spans="1:11" x14ac:dyDescent="0.2">
      <c r="A69" t="s">
        <v>1654</v>
      </c>
      <c r="B69">
        <v>5164</v>
      </c>
      <c r="C69" t="s">
        <v>191</v>
      </c>
      <c r="D69" t="s">
        <v>669</v>
      </c>
      <c r="E69">
        <v>9</v>
      </c>
      <c r="F69" t="s">
        <v>649</v>
      </c>
      <c r="G69">
        <f>COUNTIF(PUNT_SeasonAVG!I:I,Team!C208)</f>
        <v>0</v>
      </c>
      <c r="H69" t="str">
        <f>IFERROR(INDEX(PUNT_SeasonAVG!I:I,MATCH($C69,PUNT_SeasonAVG!$I:$I,0)),INDEX(N:N,MATCH(C69,M:M,0)))</f>
        <v>Kelly Olynyk</v>
      </c>
      <c r="I69" t="str">
        <f>INDEX(PUNT_SeasonAVG!K:K,MATCH($H69,PUNT_SeasonAVG!$I:$I,0))</f>
        <v>MIA</v>
      </c>
      <c r="J69" s="5">
        <f>IFERROR(INDEX(PUNT_SeasonAVG!B:B,MATCH($H69,PUNT_SeasonAVG!$I:$I,0)),999)</f>
        <v>120</v>
      </c>
      <c r="K69">
        <f t="shared" ca="1" si="1"/>
        <v>11</v>
      </c>
    </row>
    <row r="70" spans="1:11" x14ac:dyDescent="0.2">
      <c r="A70" t="s">
        <v>1654</v>
      </c>
      <c r="B70">
        <v>5349</v>
      </c>
      <c r="C70" t="s">
        <v>160</v>
      </c>
      <c r="D70" t="s">
        <v>731</v>
      </c>
      <c r="E70">
        <v>8</v>
      </c>
      <c r="F70" t="s">
        <v>263</v>
      </c>
      <c r="G70">
        <f>COUNTIF(PUNT_SeasonAVG!I:I,Team!C209)</f>
        <v>0</v>
      </c>
      <c r="H70" t="str">
        <f>IFERROR(INDEX(PUNT_SeasonAVG!I:I,MATCH($C70,PUNT_SeasonAVG!$I:$I,0)),INDEX(N:N,MATCH(C70,M:M,0)))</f>
        <v>Spencer Dinwiddie</v>
      </c>
      <c r="I70" t="str">
        <f>INDEX(PUNT_SeasonAVG!K:K,MATCH($H70,PUNT_SeasonAVG!$I:$I,0))</f>
        <v>BKN</v>
      </c>
      <c r="J70" s="5">
        <f>IFERROR(INDEX(PUNT_SeasonAVG!B:B,MATCH($H70,PUNT_SeasonAVG!$I:$I,0)),999)</f>
        <v>67</v>
      </c>
      <c r="K70">
        <f t="shared" ca="1" si="1"/>
        <v>8</v>
      </c>
    </row>
    <row r="71" spans="1:11" x14ac:dyDescent="0.2">
      <c r="A71" t="s">
        <v>1654</v>
      </c>
      <c r="B71">
        <v>5480</v>
      </c>
      <c r="C71" t="s">
        <v>198</v>
      </c>
      <c r="D71" t="s">
        <v>678</v>
      </c>
      <c r="E71">
        <v>55</v>
      </c>
      <c r="F71" t="s">
        <v>263</v>
      </c>
      <c r="G71">
        <f>COUNTIF(PUNT_SeasonAVG!I:I,Team!C210)</f>
        <v>0</v>
      </c>
      <c r="H71" t="str">
        <f>IFERROR(INDEX(PUNT_SeasonAVG!I:I,MATCH($C71,PUNT_SeasonAVG!$I:$I,0)),INDEX(N:N,MATCH(C71,M:M,0)))</f>
        <v>Delon Wright</v>
      </c>
      <c r="I71" t="str">
        <f>INDEX(PUNT_SeasonAVG!K:K,MATCH($H71,PUNT_SeasonAVG!$I:$I,0))</f>
        <v>DAL</v>
      </c>
      <c r="J71" s="5">
        <f>IFERROR(INDEX(PUNT_SeasonAVG!B:B,MATCH($H71,PUNT_SeasonAVG!$I:$I,0)),999)</f>
        <v>153</v>
      </c>
      <c r="K71">
        <f t="shared" ca="1" si="1"/>
        <v>16</v>
      </c>
    </row>
    <row r="72" spans="1:11" x14ac:dyDescent="0.2">
      <c r="A72" t="s">
        <v>1654</v>
      </c>
      <c r="B72">
        <v>5497</v>
      </c>
      <c r="C72" t="s">
        <v>216</v>
      </c>
      <c r="D72" t="s">
        <v>689</v>
      </c>
      <c r="E72">
        <v>22</v>
      </c>
      <c r="F72" t="s">
        <v>649</v>
      </c>
      <c r="G72">
        <f>COUNTIF(PUNT_SeasonAVG!I:I,Team!C211)</f>
        <v>0</v>
      </c>
      <c r="H72" t="str">
        <f>IFERROR(INDEX(PUNT_SeasonAVG!I:I,MATCH($C72,PUNT_SeasonAVG!$I:$I,0)),INDEX(N:N,MATCH(C72,M:M,0)))</f>
        <v>Richaun Holmes</v>
      </c>
      <c r="I72" t="str">
        <f>INDEX(PUNT_SeasonAVG!K:K,MATCH($H72,PUNT_SeasonAVG!$I:$I,0))</f>
        <v>SAC</v>
      </c>
      <c r="J72" s="5">
        <f>IFERROR(INDEX(PUNT_SeasonAVG!B:B,MATCH($H72,PUNT_SeasonAVG!$I:$I,0)),999)</f>
        <v>131</v>
      </c>
      <c r="K72">
        <f t="shared" ca="1" si="1"/>
        <v>13</v>
      </c>
    </row>
    <row r="73" spans="1:11" x14ac:dyDescent="0.2">
      <c r="A73" t="s">
        <v>1654</v>
      </c>
      <c r="B73">
        <v>5500</v>
      </c>
      <c r="C73" t="s">
        <v>117</v>
      </c>
      <c r="D73" t="s">
        <v>710</v>
      </c>
      <c r="E73">
        <v>0</v>
      </c>
      <c r="F73" t="s">
        <v>636</v>
      </c>
      <c r="G73">
        <f>COUNTIF(PUNT_SeasonAVG!I:I,Team!C212)</f>
        <v>0</v>
      </c>
      <c r="H73" t="str">
        <f>IFERROR(INDEX(PUNT_SeasonAVG!I:I,MATCH($C73,PUNT_SeasonAVG!$I:$I,0)),INDEX(N:N,MATCH(C73,M:M,0)))</f>
        <v>Josh Richardson</v>
      </c>
      <c r="I73" t="str">
        <f>INDEX(PUNT_SeasonAVG!K:K,MATCH($H73,PUNT_SeasonAVG!$I:$I,0))</f>
        <v>PHI</v>
      </c>
      <c r="J73" s="5">
        <f>IFERROR(INDEX(PUNT_SeasonAVG!B:B,MATCH($H73,PUNT_SeasonAVG!$I:$I,0)),999)</f>
        <v>63</v>
      </c>
      <c r="K73">
        <f t="shared" ca="1" si="1"/>
        <v>7</v>
      </c>
    </row>
    <row r="74" spans="1:11" x14ac:dyDescent="0.2">
      <c r="A74" t="s">
        <v>1654</v>
      </c>
      <c r="B74">
        <v>5727</v>
      </c>
      <c r="C74" t="s">
        <v>68</v>
      </c>
      <c r="D74" t="s">
        <v>724</v>
      </c>
      <c r="E74">
        <v>23</v>
      </c>
      <c r="F74" t="s">
        <v>263</v>
      </c>
      <c r="G74">
        <f>COUNTIF(PUNT_SeasonAVG!I:I,Team!C213)</f>
        <v>0</v>
      </c>
      <c r="H74" t="str">
        <f>IFERROR(INDEX(PUNT_SeasonAVG!I:I,MATCH($C74,PUNT_SeasonAVG!$I:$I,0)),INDEX(N:N,MATCH(C74,M:M,0)))</f>
        <v>Fred VanVleet</v>
      </c>
      <c r="I74" t="str">
        <f>INDEX(PUNT_SeasonAVG!K:K,MATCH($H74,PUNT_SeasonAVG!$I:$I,0))</f>
        <v>TOR</v>
      </c>
      <c r="J74" s="5">
        <f>IFERROR(INDEX(PUNT_SeasonAVG!B:B,MATCH($H74,PUNT_SeasonAVG!$I:$I,0)),999)</f>
        <v>17</v>
      </c>
      <c r="K74">
        <f t="shared" ca="1" si="1"/>
        <v>3</v>
      </c>
    </row>
    <row r="75" spans="1:11" x14ac:dyDescent="0.2">
      <c r="A75" t="s">
        <v>1654</v>
      </c>
      <c r="B75">
        <v>5821</v>
      </c>
      <c r="C75" t="s">
        <v>199</v>
      </c>
      <c r="D75" t="s">
        <v>781</v>
      </c>
      <c r="E75">
        <v>11</v>
      </c>
      <c r="F75" t="s">
        <v>263</v>
      </c>
      <c r="G75">
        <f>COUNTIF(PUNT_SeasonAVG!I:I,Team!C214)</f>
        <v>0</v>
      </c>
      <c r="H75" t="str">
        <f>IFERROR(INDEX(PUNT_SeasonAVG!I:I,MATCH($C75,PUNT_SeasonAVG!$I:$I,0)),INDEX(N:N,MATCH(C75,M:M,0)))</f>
        <v>Frank Ntilikina</v>
      </c>
      <c r="I75" t="str">
        <f>INDEX(PUNT_SeasonAVG!K:K,MATCH($H75,PUNT_SeasonAVG!$I:$I,0))</f>
        <v>NYK</v>
      </c>
      <c r="J75" s="5">
        <f>IFERROR(INDEX(PUNT_SeasonAVG!B:B,MATCH($H75,PUNT_SeasonAVG!$I:$I,0)),999)</f>
        <v>144</v>
      </c>
      <c r="K75">
        <f t="shared" ca="1" si="1"/>
        <v>15</v>
      </c>
    </row>
    <row r="76" spans="1:11" x14ac:dyDescent="0.2">
      <c r="A76" t="s">
        <v>1654</v>
      </c>
      <c r="B76">
        <v>6047</v>
      </c>
      <c r="C76" t="s">
        <v>201</v>
      </c>
      <c r="D76" t="s">
        <v>781</v>
      </c>
      <c r="E76">
        <v>23</v>
      </c>
      <c r="F76" t="s">
        <v>45</v>
      </c>
      <c r="G76">
        <f>COUNTIF(PUNT_SeasonAVG!I:I,Team!C215)</f>
        <v>0</v>
      </c>
      <c r="H76" t="str">
        <f>IFERROR(INDEX(PUNT_SeasonAVG!I:I,MATCH($C76,PUNT_SeasonAVG!$I:$I,0)),INDEX(N:N,MATCH(C76,M:M,0)))</f>
        <v>Mitchell Robinson</v>
      </c>
      <c r="I76" t="str">
        <f>INDEX(PUNT_SeasonAVG!K:K,MATCH($H76,PUNT_SeasonAVG!$I:$I,0))</f>
        <v>NYK</v>
      </c>
      <c r="J76" s="5">
        <f>IFERROR(INDEX(PUNT_SeasonAVG!B:B,MATCH($H76,PUNT_SeasonAVG!$I:$I,0)),999)</f>
        <v>141</v>
      </c>
      <c r="K76">
        <f t="shared" ca="1" si="1"/>
        <v>14</v>
      </c>
    </row>
    <row r="77" spans="1:11" x14ac:dyDescent="0.2">
      <c r="A77" t="s">
        <v>1667</v>
      </c>
      <c r="B77">
        <v>4390</v>
      </c>
      <c r="C77" t="s">
        <v>84</v>
      </c>
      <c r="D77" t="s">
        <v>644</v>
      </c>
      <c r="E77">
        <v>0</v>
      </c>
      <c r="F77" t="s">
        <v>263</v>
      </c>
      <c r="G77">
        <f>COUNTIF(PUNT_SeasonAVG!I:I,Team!C216)</f>
        <v>0</v>
      </c>
      <c r="H77" t="str">
        <f>IFERROR(INDEX(PUNT_SeasonAVG!I:I,MATCH($C77,PUNT_SeasonAVG!$I:$I,0)),INDEX(N:N,MATCH(C77,M:M,0)))</f>
        <v>Russell Westbrook</v>
      </c>
      <c r="I77" t="str">
        <f>INDEX(PUNT_SeasonAVG!K:K,MATCH($H77,PUNT_SeasonAVG!$I:$I,0))</f>
        <v>HOU</v>
      </c>
      <c r="J77" s="5">
        <f>IFERROR(INDEX(PUNT_SeasonAVG!B:B,MATCH($H77,PUNT_SeasonAVG!$I:$I,0)),999)</f>
        <v>29</v>
      </c>
      <c r="K77">
        <f t="shared" ca="1" si="1"/>
        <v>4</v>
      </c>
    </row>
    <row r="78" spans="1:11" x14ac:dyDescent="0.2">
      <c r="A78" t="s">
        <v>1667</v>
      </c>
      <c r="B78">
        <v>4718</v>
      </c>
      <c r="C78" t="s">
        <v>258</v>
      </c>
      <c r="D78" t="s">
        <v>720</v>
      </c>
      <c r="E78">
        <v>22</v>
      </c>
      <c r="F78" t="s">
        <v>649</v>
      </c>
      <c r="G78">
        <f>COUNTIF(PUNT_SeasonAVG!I:I,Team!C217)</f>
        <v>0</v>
      </c>
      <c r="H78" t="str">
        <f>IFERROR(INDEX(PUNT_SeasonAVG!I:I,MATCH($C78,PUNT_SeasonAVG!$I:$I,0)),INDEX(N:N,MATCH(C78,M:M,0)))</f>
        <v>Derrick Favors</v>
      </c>
      <c r="I78" t="str">
        <f>INDEX(PUNT_SeasonAVG!K:K,MATCH($H78,PUNT_SeasonAVG!$I:$I,0))</f>
        <v>NOR</v>
      </c>
      <c r="J78" s="5">
        <f>IFERROR(INDEX(PUNT_SeasonAVG!B:B,MATCH($H78,PUNT_SeasonAVG!$I:$I,0)),999)</f>
        <v>191</v>
      </c>
      <c r="K78">
        <f t="shared" ca="1" si="1"/>
        <v>12</v>
      </c>
    </row>
    <row r="79" spans="1:11" x14ac:dyDescent="0.2">
      <c r="A79" t="s">
        <v>1667</v>
      </c>
      <c r="B79">
        <v>4725</v>
      </c>
      <c r="C79" t="s">
        <v>34</v>
      </c>
      <c r="D79" t="s">
        <v>35</v>
      </c>
      <c r="E79">
        <v>13</v>
      </c>
      <c r="F79" t="s">
        <v>264</v>
      </c>
      <c r="G79">
        <f>COUNTIF(PUNT_SeasonAVG!I:I,Team!C218)</f>
        <v>0</v>
      </c>
      <c r="H79" t="str">
        <f>IFERROR(INDEX(PUNT_SeasonAVG!I:I,MATCH($C79,PUNT_SeasonAVG!$I:$I,0)),INDEX(N:N,MATCH(C79,M:M,0)))</f>
        <v>Paul George</v>
      </c>
      <c r="I79" t="str">
        <f>INDEX(PUNT_SeasonAVG!K:K,MATCH($H79,PUNT_SeasonAVG!$I:$I,0))</f>
        <v>LAC</v>
      </c>
      <c r="J79" s="5">
        <f>IFERROR(INDEX(PUNT_SeasonAVG!B:B,MATCH($H79,PUNT_SeasonAVG!$I:$I,0)),999)</f>
        <v>9</v>
      </c>
      <c r="K79">
        <f t="shared" ca="1" si="1"/>
        <v>2</v>
      </c>
    </row>
    <row r="80" spans="1:11" x14ac:dyDescent="0.2">
      <c r="A80" t="s">
        <v>1667</v>
      </c>
      <c r="B80">
        <v>4766</v>
      </c>
      <c r="C80" t="s">
        <v>175</v>
      </c>
      <c r="D80" t="s">
        <v>689</v>
      </c>
      <c r="E80">
        <v>88</v>
      </c>
      <c r="F80" t="s">
        <v>264</v>
      </c>
      <c r="G80">
        <f>COUNTIF(PUNT_SeasonAVG!I:I,Team!C219)</f>
        <v>0</v>
      </c>
      <c r="H80" t="str">
        <f>IFERROR(INDEX(PUNT_SeasonAVG!I:I,MATCH($C80,PUNT_SeasonAVG!$I:$I,0)),INDEX(N:N,MATCH(C80,M:M,0)))</f>
        <v>Nemanja Bjelica</v>
      </c>
      <c r="I80" t="str">
        <f>INDEX(PUNT_SeasonAVG!K:K,MATCH($H80,PUNT_SeasonAVG!$I:$I,0))</f>
        <v>SAC</v>
      </c>
      <c r="J80" s="5">
        <f>IFERROR(INDEX(PUNT_SeasonAVG!B:B,MATCH($H80,PUNT_SeasonAVG!$I:$I,0)),999)</f>
        <v>100</v>
      </c>
      <c r="K80">
        <f t="shared" ca="1" si="1"/>
        <v>8</v>
      </c>
    </row>
    <row r="81" spans="1:11" x14ac:dyDescent="0.2">
      <c r="A81" t="s">
        <v>1667</v>
      </c>
      <c r="B81">
        <v>4886</v>
      </c>
      <c r="C81" t="s">
        <v>179</v>
      </c>
      <c r="D81" t="s">
        <v>684</v>
      </c>
      <c r="E81">
        <v>17</v>
      </c>
      <c r="F81" t="s">
        <v>45</v>
      </c>
      <c r="G81">
        <f>COUNTIF(PUNT_SeasonAVG!I:I,Team!C220)</f>
        <v>0</v>
      </c>
      <c r="H81" t="str">
        <f>IFERROR(INDEX(PUNT_SeasonAVG!I:I,MATCH($C81,PUNT_SeasonAVG!$I:$I,0)),INDEX(N:N,MATCH(C81,M:M,0)))</f>
        <v>Jonas Valanciunas</v>
      </c>
      <c r="I81" t="str">
        <f>INDEX(PUNT_SeasonAVG!K:K,MATCH($H81,PUNT_SeasonAVG!$I:$I,0))</f>
        <v>MEM</v>
      </c>
      <c r="J81" s="5">
        <f>IFERROR(INDEX(PUNT_SeasonAVG!B:B,MATCH($H81,PUNT_SeasonAVG!$I:$I,0)),999)</f>
        <v>123</v>
      </c>
      <c r="K81">
        <f t="shared" ca="1" si="1"/>
        <v>11</v>
      </c>
    </row>
    <row r="82" spans="1:11" x14ac:dyDescent="0.2">
      <c r="A82" t="s">
        <v>1667</v>
      </c>
      <c r="B82">
        <v>4899</v>
      </c>
      <c r="C82" t="s">
        <v>512</v>
      </c>
      <c r="D82" t="s">
        <v>804</v>
      </c>
      <c r="E82">
        <v>11</v>
      </c>
      <c r="F82" t="s">
        <v>45</v>
      </c>
      <c r="G82">
        <f>COUNTIF(PUNT_SeasonAVG!I:I,Team!C221)</f>
        <v>0</v>
      </c>
      <c r="H82" t="str">
        <f>IFERROR(INDEX(PUNT_SeasonAVG!I:I,MATCH($C82,PUNT_SeasonAVG!$I:$I,0)),INDEX(N:N,MATCH(C82,M:M,0)))</f>
        <v>Enes Kanter</v>
      </c>
      <c r="I82" t="str">
        <f>INDEX(PUNT_SeasonAVG!K:K,MATCH($H82,PUNT_SeasonAVG!$I:$I,0))</f>
        <v>BOS</v>
      </c>
      <c r="J82" s="5">
        <f>IFERROR(INDEX(PUNT_SeasonAVG!B:B,MATCH($H82,PUNT_SeasonAVG!$I:$I,0)),999)</f>
        <v>319</v>
      </c>
      <c r="K82">
        <f t="shared" ca="1" si="1"/>
        <v>14</v>
      </c>
    </row>
    <row r="83" spans="1:11" x14ac:dyDescent="0.2">
      <c r="A83" t="s">
        <v>1667</v>
      </c>
      <c r="B83">
        <v>5013</v>
      </c>
      <c r="C83" t="s">
        <v>170</v>
      </c>
      <c r="D83" t="s">
        <v>689</v>
      </c>
      <c r="E83">
        <v>40</v>
      </c>
      <c r="F83" t="s">
        <v>264</v>
      </c>
      <c r="G83">
        <f>COUNTIF(PUNT_SeasonAVG!I:I,Team!C222)</f>
        <v>0</v>
      </c>
      <c r="H83" t="str">
        <f>IFERROR(INDEX(PUNT_SeasonAVG!I:I,MATCH($C83,PUNT_SeasonAVG!$I:$I,0)),INDEX(N:N,MATCH(C83,M:M,0)))</f>
        <v>Harrison Barnes</v>
      </c>
      <c r="I83" t="str">
        <f>INDEX(PUNT_SeasonAVG!K:K,MATCH($H83,PUNT_SeasonAVG!$I:$I,0))</f>
        <v>SAC</v>
      </c>
      <c r="J83" s="5">
        <f>IFERROR(INDEX(PUNT_SeasonAVG!B:B,MATCH($H83,PUNT_SeasonAVG!$I:$I,0)),999)</f>
        <v>104</v>
      </c>
      <c r="K83">
        <f t="shared" ca="1" si="1"/>
        <v>9</v>
      </c>
    </row>
    <row r="84" spans="1:11" x14ac:dyDescent="0.2">
      <c r="A84" t="s">
        <v>1667</v>
      </c>
      <c r="B84">
        <v>5018</v>
      </c>
      <c r="C84" t="s">
        <v>102</v>
      </c>
      <c r="D84" t="s">
        <v>812</v>
      </c>
      <c r="E84">
        <v>26</v>
      </c>
      <c r="F84" t="s">
        <v>636</v>
      </c>
      <c r="G84">
        <f>COUNTIF(PUNT_SeasonAVG!I:I,Team!C223)</f>
        <v>0</v>
      </c>
      <c r="H84" t="str">
        <f>IFERROR(INDEX(PUNT_SeasonAVG!I:I,MATCH($C84,PUNT_SeasonAVG!$I:$I,0)),INDEX(N:N,MATCH(C84,M:M,0)))</f>
        <v>Jeremy Lamb</v>
      </c>
      <c r="I84" t="str">
        <f>INDEX(PUNT_SeasonAVG!K:K,MATCH($H84,PUNT_SeasonAVG!$I:$I,0))</f>
        <v>IND</v>
      </c>
      <c r="J84" s="5">
        <f>IFERROR(INDEX(PUNT_SeasonAVG!B:B,MATCH($H84,PUNT_SeasonAVG!$I:$I,0)),999)</f>
        <v>44</v>
      </c>
      <c r="K84">
        <f t="shared" ca="1" si="1"/>
        <v>6</v>
      </c>
    </row>
    <row r="85" spans="1:11" x14ac:dyDescent="0.2">
      <c r="A85" t="s">
        <v>1667</v>
      </c>
      <c r="B85">
        <v>5161</v>
      </c>
      <c r="C85" t="s">
        <v>892</v>
      </c>
      <c r="D85" t="s">
        <v>648</v>
      </c>
      <c r="E85">
        <v>3</v>
      </c>
      <c r="F85" t="s">
        <v>263</v>
      </c>
      <c r="G85">
        <f>COUNTIF(PUNT_SeasonAVG!I:I,Team!C224)</f>
        <v>0</v>
      </c>
      <c r="H85" t="e">
        <f>IFERROR(INDEX(PUNT_SeasonAVG!I:I,MATCH($C85,PUNT_SeasonAVG!$I:$I,0)),INDEX(N:N,MATCH(C85,M:M,0)))</f>
        <v>#N/A</v>
      </c>
      <c r="I85" t="e">
        <f>INDEX(PUNT_SeasonAVG!K:K,MATCH($H85,PUNT_SeasonAVG!$I:$I,0))</f>
        <v>#N/A</v>
      </c>
      <c r="J85" s="5">
        <f>IFERROR(INDEX(PUNT_SeasonAVG!B:B,MATCH($H85,PUNT_SeasonAVG!$I:$I,0)),999)</f>
        <v>999</v>
      </c>
      <c r="K85">
        <f t="shared" ca="1" si="1"/>
        <v>15</v>
      </c>
    </row>
    <row r="86" spans="1:11" x14ac:dyDescent="0.2">
      <c r="A86" t="s">
        <v>1667</v>
      </c>
      <c r="B86">
        <v>5253</v>
      </c>
      <c r="C86" t="s">
        <v>109</v>
      </c>
      <c r="D86" t="s">
        <v>761</v>
      </c>
      <c r="E86">
        <v>33</v>
      </c>
      <c r="F86" t="s">
        <v>264</v>
      </c>
      <c r="G86">
        <f>COUNTIF(PUNT_SeasonAVG!I:I,Team!C225)</f>
        <v>0</v>
      </c>
      <c r="H86" t="str">
        <f>IFERROR(INDEX(PUNT_SeasonAVG!I:I,MATCH($C86,PUNT_SeasonAVG!$I:$I,0)),INDEX(N:N,MATCH(C86,M:M,0)))</f>
        <v>Robert Covington</v>
      </c>
      <c r="I86" t="str">
        <f>INDEX(PUNT_SeasonAVG!K:K,MATCH($H86,PUNT_SeasonAVG!$I:$I,0))</f>
        <v>MIN</v>
      </c>
      <c r="J86" s="5">
        <f>IFERROR(INDEX(PUNT_SeasonAVG!B:B,MATCH($H86,PUNT_SeasonAVG!$I:$I,0)),999)</f>
        <v>52</v>
      </c>
      <c r="K86">
        <f t="shared" ca="1" si="1"/>
        <v>7</v>
      </c>
    </row>
    <row r="87" spans="1:11" x14ac:dyDescent="0.2">
      <c r="A87" t="s">
        <v>1667</v>
      </c>
      <c r="B87">
        <v>5325</v>
      </c>
      <c r="C87" t="s">
        <v>181</v>
      </c>
      <c r="D87" t="s">
        <v>812</v>
      </c>
      <c r="E87">
        <v>1</v>
      </c>
      <c r="F87" t="s">
        <v>264</v>
      </c>
      <c r="G87">
        <f>COUNTIF(PUNT_SeasonAVG!I:I,Team!C226)</f>
        <v>0</v>
      </c>
      <c r="H87" t="str">
        <f>IFERROR(INDEX(PUNT_SeasonAVG!I:I,MATCH($C87,PUNT_SeasonAVG!$I:$I,0)),INDEX(N:N,MATCH(C87,M:M,0)))</f>
        <v>T.J. Warren</v>
      </c>
      <c r="I87" t="str">
        <f>INDEX(PUNT_SeasonAVG!K:K,MATCH($H87,PUNT_SeasonAVG!$I:$I,0))</f>
        <v>IND</v>
      </c>
      <c r="J87" s="5">
        <f>IFERROR(INDEX(PUNT_SeasonAVG!B:B,MATCH($H87,PUNT_SeasonAVG!$I:$I,0)),999)</f>
        <v>112</v>
      </c>
      <c r="K87">
        <f t="shared" ca="1" si="1"/>
        <v>10</v>
      </c>
    </row>
    <row r="88" spans="1:11" x14ac:dyDescent="0.2">
      <c r="A88" t="s">
        <v>1667</v>
      </c>
      <c r="B88">
        <v>5432</v>
      </c>
      <c r="C88" t="s">
        <v>43</v>
      </c>
      <c r="D88" t="s">
        <v>761</v>
      </c>
      <c r="E88">
        <v>32</v>
      </c>
      <c r="F88" t="s">
        <v>45</v>
      </c>
      <c r="G88">
        <f>COUNTIF(PUNT_SeasonAVG!I:I,Team!C227)</f>
        <v>0</v>
      </c>
      <c r="H88" t="str">
        <f>IFERROR(INDEX(PUNT_SeasonAVG!I:I,MATCH($C88,PUNT_SeasonAVG!$I:$I,0)),INDEX(N:N,MATCH(C88,M:M,0)))</f>
        <v>Karl-Anthony Towns</v>
      </c>
      <c r="I88" t="str">
        <f>INDEX(PUNT_SeasonAVG!K:K,MATCH($H88,PUNT_SeasonAVG!$I:$I,0))</f>
        <v>MIN</v>
      </c>
      <c r="J88" s="5">
        <f>IFERROR(INDEX(PUNT_SeasonAVG!B:B,MATCH($H88,PUNT_SeasonAVG!$I:$I,0)),999)</f>
        <v>6</v>
      </c>
      <c r="K88">
        <f t="shared" ca="1" si="1"/>
        <v>1</v>
      </c>
    </row>
    <row r="89" spans="1:11" x14ac:dyDescent="0.2">
      <c r="A89" t="s">
        <v>1667</v>
      </c>
      <c r="B89">
        <v>5637</v>
      </c>
      <c r="C89" t="s">
        <v>120</v>
      </c>
      <c r="D89" t="s">
        <v>689</v>
      </c>
      <c r="E89">
        <v>24</v>
      </c>
      <c r="F89" t="s">
        <v>263</v>
      </c>
      <c r="G89">
        <f>COUNTIF(PUNT_SeasonAVG!I:I,Team!C228)</f>
        <v>0</v>
      </c>
      <c r="H89" t="str">
        <f>IFERROR(INDEX(PUNT_SeasonAVG!I:I,MATCH($C89,PUNT_SeasonAVG!$I:$I,0)),INDEX(N:N,MATCH(C89,M:M,0)))</f>
        <v>Buddy Hield</v>
      </c>
      <c r="I89" t="str">
        <f>INDEX(PUNT_SeasonAVG!K:K,MATCH($H89,PUNT_SeasonAVG!$I:$I,0))</f>
        <v>SAC</v>
      </c>
      <c r="J89" s="5">
        <f>IFERROR(INDEX(PUNT_SeasonAVG!B:B,MATCH($H89,PUNT_SeasonAVG!$I:$I,0)),999)</f>
        <v>39</v>
      </c>
      <c r="K89">
        <f t="shared" ca="1" si="1"/>
        <v>5</v>
      </c>
    </row>
    <row r="90" spans="1:11" x14ac:dyDescent="0.2">
      <c r="A90" t="s">
        <v>1667</v>
      </c>
      <c r="B90">
        <v>5667</v>
      </c>
      <c r="C90" t="s">
        <v>75</v>
      </c>
      <c r="D90" t="s">
        <v>812</v>
      </c>
      <c r="E90">
        <v>7</v>
      </c>
      <c r="F90" t="s">
        <v>263</v>
      </c>
      <c r="G90">
        <f>COUNTIF(PUNT_SeasonAVG!I:I,Team!C229)</f>
        <v>0</v>
      </c>
      <c r="H90" t="str">
        <f>IFERROR(INDEX(PUNT_SeasonAVG!I:I,MATCH($C90,PUNT_SeasonAVG!$I:$I,0)),INDEX(N:N,MATCH(C90,M:M,0)))</f>
        <v>Malcolm Brogdon</v>
      </c>
      <c r="I90" t="str">
        <f>INDEX(PUNT_SeasonAVG!K:K,MATCH($H90,PUNT_SeasonAVG!$I:$I,0))</f>
        <v>IND</v>
      </c>
      <c r="J90" s="5">
        <f>IFERROR(INDEX(PUNT_SeasonAVG!B:B,MATCH($H90,PUNT_SeasonAVG!$I:$I,0)),999)</f>
        <v>22</v>
      </c>
      <c r="K90">
        <f t="shared" ca="1" si="1"/>
        <v>3</v>
      </c>
    </row>
    <row r="91" spans="1:11" x14ac:dyDescent="0.2">
      <c r="A91" t="s">
        <v>1667</v>
      </c>
      <c r="B91">
        <v>5728</v>
      </c>
      <c r="C91" t="s">
        <v>1084</v>
      </c>
      <c r="D91" t="s">
        <v>644</v>
      </c>
      <c r="E91">
        <v>4</v>
      </c>
      <c r="F91" t="s">
        <v>636</v>
      </c>
      <c r="G91">
        <f>COUNTIF(PUNT_SeasonAVG!I:I,Team!C230)</f>
        <v>0</v>
      </c>
      <c r="H91" t="e">
        <f>IFERROR(INDEX(PUNT_SeasonAVG!I:I,MATCH($C91,PUNT_SeasonAVG!$I:$I,0)),INDEX(N:N,MATCH(C91,M:M,0)))</f>
        <v>#N/A</v>
      </c>
      <c r="I91" t="e">
        <f>INDEX(PUNT_SeasonAVG!K:K,MATCH($H91,PUNT_SeasonAVG!$I:$I,0))</f>
        <v>#N/A</v>
      </c>
      <c r="J91" s="5">
        <f>IFERROR(INDEX(PUNT_SeasonAVG!B:B,MATCH($H91,PUNT_SeasonAVG!$I:$I,0)),999)</f>
        <v>999</v>
      </c>
      <c r="K91">
        <f t="shared" ca="1" si="1"/>
        <v>15</v>
      </c>
    </row>
    <row r="92" spans="1:11" x14ac:dyDescent="0.2">
      <c r="A92" t="s">
        <v>1667</v>
      </c>
      <c r="B92">
        <v>6170</v>
      </c>
      <c r="C92" t="s">
        <v>457</v>
      </c>
      <c r="D92" t="s">
        <v>720</v>
      </c>
      <c r="E92">
        <v>10</v>
      </c>
      <c r="F92" t="s">
        <v>45</v>
      </c>
      <c r="G92">
        <f>COUNTIF(PUNT_SeasonAVG!I:I,Team!C231)</f>
        <v>0</v>
      </c>
      <c r="H92" t="str">
        <f>IFERROR(INDEX(PUNT_SeasonAVG!I:I,MATCH($C92,PUNT_SeasonAVG!$I:$I,0)),INDEX(N:N,MATCH(C92,M:M,0)))</f>
        <v>Jaxson Hayes</v>
      </c>
      <c r="I92" t="str">
        <f>INDEX(PUNT_SeasonAVG!K:K,MATCH($H92,PUNT_SeasonAVG!$I:$I,0))</f>
        <v>NOR</v>
      </c>
      <c r="J92" s="5">
        <f>IFERROR(INDEX(PUNT_SeasonAVG!B:B,MATCH($H92,PUNT_SeasonAVG!$I:$I,0)),999)</f>
        <v>252</v>
      </c>
      <c r="K92">
        <f t="shared" ca="1" si="1"/>
        <v>13</v>
      </c>
    </row>
    <row r="93" spans="1:11" x14ac:dyDescent="0.2">
      <c r="A93" t="s">
        <v>1666</v>
      </c>
      <c r="B93">
        <v>4136</v>
      </c>
      <c r="C93" t="s">
        <v>217</v>
      </c>
      <c r="D93" t="s">
        <v>716</v>
      </c>
      <c r="E93">
        <v>22</v>
      </c>
      <c r="F93" t="s">
        <v>264</v>
      </c>
      <c r="G93">
        <f>COUNTIF(PUNT_SeasonAVG!I:I,Team!C232)</f>
        <v>0</v>
      </c>
      <c r="H93" t="str">
        <f>IFERROR(INDEX(PUNT_SeasonAVG!I:I,MATCH($C93,PUNT_SeasonAVG!$I:$I,0)),INDEX(N:N,MATCH(C93,M:M,0)))</f>
        <v>Rudy Gay</v>
      </c>
      <c r="I93" t="str">
        <f>INDEX(PUNT_SeasonAVG!K:K,MATCH($H93,PUNT_SeasonAVG!$I:$I,0))</f>
        <v>SAS</v>
      </c>
      <c r="J93" s="5">
        <f>IFERROR(INDEX(PUNT_SeasonAVG!B:B,MATCH($H93,PUNT_SeasonAVG!$I:$I,0)),999)</f>
        <v>139</v>
      </c>
      <c r="K93">
        <f t="shared" ca="1" si="1"/>
        <v>13</v>
      </c>
    </row>
    <row r="94" spans="1:11" x14ac:dyDescent="0.2">
      <c r="A94" t="s">
        <v>1666</v>
      </c>
      <c r="B94">
        <v>4391</v>
      </c>
      <c r="C94" t="s">
        <v>66</v>
      </c>
      <c r="D94" t="s">
        <v>687</v>
      </c>
      <c r="E94">
        <v>0</v>
      </c>
      <c r="F94" t="s">
        <v>649</v>
      </c>
      <c r="G94">
        <f>COUNTIF(PUNT_SeasonAVG!I:I,Team!C233)</f>
        <v>0</v>
      </c>
      <c r="H94" t="str">
        <f>IFERROR(INDEX(PUNT_SeasonAVG!I:I,MATCH($C94,PUNT_SeasonAVG!$I:$I,0)),INDEX(N:N,MATCH(C94,M:M,0)))</f>
        <v>Kevin Love</v>
      </c>
      <c r="I94" t="str">
        <f>INDEX(PUNT_SeasonAVG!K:K,MATCH($H94,PUNT_SeasonAVG!$I:$I,0))</f>
        <v>CLE</v>
      </c>
      <c r="J94" s="5">
        <f>IFERROR(INDEX(PUNT_SeasonAVG!B:B,MATCH($H94,PUNT_SeasonAVG!$I:$I,0)),999)</f>
        <v>20</v>
      </c>
      <c r="K94">
        <f t="shared" ca="1" si="1"/>
        <v>3</v>
      </c>
    </row>
    <row r="95" spans="1:11" x14ac:dyDescent="0.2">
      <c r="A95" t="s">
        <v>1666</v>
      </c>
      <c r="B95">
        <v>4716</v>
      </c>
      <c r="C95" t="s">
        <v>794</v>
      </c>
      <c r="D95" t="s">
        <v>704</v>
      </c>
      <c r="E95">
        <v>2</v>
      </c>
      <c r="F95" t="s">
        <v>263</v>
      </c>
      <c r="G95">
        <f>COUNTIF(PUNT_SeasonAVG!I:I,Team!C234)</f>
        <v>0</v>
      </c>
      <c r="H95" t="e">
        <f>IFERROR(INDEX(PUNT_SeasonAVG!I:I,MATCH($C95,PUNT_SeasonAVG!$I:$I,0)),INDEX(N:N,MATCH(C95,M:M,0)))</f>
        <v>#N/A</v>
      </c>
      <c r="I95" t="e">
        <f>INDEX(PUNT_SeasonAVG!K:K,MATCH($H95,PUNT_SeasonAVG!$I:$I,0))</f>
        <v>#N/A</v>
      </c>
      <c r="J95" s="5">
        <f>IFERROR(INDEX(PUNT_SeasonAVG!B:B,MATCH($H95,PUNT_SeasonAVG!$I:$I,0)),999)</f>
        <v>999</v>
      </c>
      <c r="K95">
        <f t="shared" ca="1" si="1"/>
        <v>17</v>
      </c>
    </row>
    <row r="96" spans="1:11" x14ac:dyDescent="0.2">
      <c r="A96" t="s">
        <v>1666</v>
      </c>
      <c r="B96">
        <v>4840</v>
      </c>
      <c r="C96" t="s">
        <v>46</v>
      </c>
      <c r="D96" t="s">
        <v>731</v>
      </c>
      <c r="E96">
        <v>11</v>
      </c>
      <c r="F96" t="s">
        <v>263</v>
      </c>
      <c r="G96">
        <f>COUNTIF(PUNT_SeasonAVG!I:I,Team!C235)</f>
        <v>0</v>
      </c>
      <c r="H96" t="str">
        <f>IFERROR(INDEX(PUNT_SeasonAVG!I:I,MATCH($C96,PUNT_SeasonAVG!$I:$I,0)),INDEX(N:N,MATCH(C96,M:M,0)))</f>
        <v>Kyrie Irving</v>
      </c>
      <c r="I96" t="str">
        <f>INDEX(PUNT_SeasonAVG!K:K,MATCH($H96,PUNT_SeasonAVG!$I:$I,0))</f>
        <v>BKN</v>
      </c>
      <c r="J96" s="5">
        <f>IFERROR(INDEX(PUNT_SeasonAVG!B:B,MATCH($H96,PUNT_SeasonAVG!$I:$I,0)),999)</f>
        <v>7</v>
      </c>
      <c r="K96">
        <f t="shared" ca="1" si="1"/>
        <v>1</v>
      </c>
    </row>
    <row r="97" spans="1:11" x14ac:dyDescent="0.2">
      <c r="A97" t="s">
        <v>1666</v>
      </c>
      <c r="B97">
        <v>4884</v>
      </c>
      <c r="C97" t="s">
        <v>148</v>
      </c>
      <c r="D97" t="s">
        <v>687</v>
      </c>
      <c r="E97">
        <v>13</v>
      </c>
      <c r="F97" t="s">
        <v>649</v>
      </c>
      <c r="G97">
        <f>COUNTIF(PUNT_SeasonAVG!I:I,Team!C236)</f>
        <v>0</v>
      </c>
      <c r="H97" t="str">
        <f>IFERROR(INDEX(PUNT_SeasonAVG!I:I,MATCH($C97,PUNT_SeasonAVG!$I:$I,0)),INDEX(N:N,MATCH(C97,M:M,0)))</f>
        <v>Tristan Thompson</v>
      </c>
      <c r="I97" t="str">
        <f>INDEX(PUNT_SeasonAVG!K:K,MATCH($H97,PUNT_SeasonAVG!$I:$I,0))</f>
        <v>CLE</v>
      </c>
      <c r="J97" s="5">
        <f>IFERROR(INDEX(PUNT_SeasonAVG!B:B,MATCH($H97,PUNT_SeasonAVG!$I:$I,0)),999)</f>
        <v>92</v>
      </c>
      <c r="K97">
        <f t="shared" ca="1" si="1"/>
        <v>11</v>
      </c>
    </row>
    <row r="98" spans="1:11" x14ac:dyDescent="0.2">
      <c r="A98" t="s">
        <v>1666</v>
      </c>
      <c r="B98">
        <v>4890</v>
      </c>
      <c r="C98" t="s">
        <v>49</v>
      </c>
      <c r="D98" t="s">
        <v>804</v>
      </c>
      <c r="E98">
        <v>8</v>
      </c>
      <c r="F98" t="s">
        <v>263</v>
      </c>
      <c r="G98">
        <f>COUNTIF(PUNT_SeasonAVG!I:I,Team!C237)</f>
        <v>0</v>
      </c>
      <c r="H98" t="str">
        <f>IFERROR(INDEX(PUNT_SeasonAVG!I:I,MATCH($C98,PUNT_SeasonAVG!$I:$I,0)),INDEX(N:N,MATCH(C98,M:M,0)))</f>
        <v>Kemba Walker</v>
      </c>
      <c r="I98" t="str">
        <f>INDEX(PUNT_SeasonAVG!K:K,MATCH($H98,PUNT_SeasonAVG!$I:$I,0))</f>
        <v>BOS</v>
      </c>
      <c r="J98" s="5">
        <f>IFERROR(INDEX(PUNT_SeasonAVG!B:B,MATCH($H98,PUNT_SeasonAVG!$I:$I,0)),999)</f>
        <v>16</v>
      </c>
      <c r="K98">
        <f t="shared" ca="1" si="1"/>
        <v>2</v>
      </c>
    </row>
    <row r="99" spans="1:11" x14ac:dyDescent="0.2">
      <c r="A99" t="s">
        <v>1666</v>
      </c>
      <c r="B99">
        <v>4913</v>
      </c>
      <c r="C99" t="s">
        <v>119</v>
      </c>
      <c r="D99" t="s">
        <v>734</v>
      </c>
      <c r="E99">
        <v>44</v>
      </c>
      <c r="F99" t="s">
        <v>636</v>
      </c>
      <c r="G99">
        <f>COUNTIF(PUNT_SeasonAVG!I:I,Team!C238)</f>
        <v>0</v>
      </c>
      <c r="H99" t="str">
        <f>IFERROR(INDEX(PUNT_SeasonAVG!I:I,MATCH($C99,PUNT_SeasonAVG!$I:$I,0)),INDEX(N:N,MATCH(C99,M:M,0)))</f>
        <v>Bojan Bogdanovic</v>
      </c>
      <c r="I99" t="str">
        <f>INDEX(PUNT_SeasonAVG!K:K,MATCH($H99,PUNT_SeasonAVG!$I:$I,0))</f>
        <v>UTA</v>
      </c>
      <c r="J99" s="5">
        <f>IFERROR(INDEX(PUNT_SeasonAVG!B:B,MATCH($H99,PUNT_SeasonAVG!$I:$I,0)),999)</f>
        <v>50</v>
      </c>
      <c r="K99">
        <f t="shared" ca="1" si="1"/>
        <v>7</v>
      </c>
    </row>
    <row r="100" spans="1:11" x14ac:dyDescent="0.2">
      <c r="A100" t="s">
        <v>1666</v>
      </c>
      <c r="B100">
        <v>5054</v>
      </c>
      <c r="C100" t="s">
        <v>168</v>
      </c>
      <c r="D100" t="s">
        <v>756</v>
      </c>
      <c r="E100">
        <v>10</v>
      </c>
      <c r="F100" t="s">
        <v>636</v>
      </c>
      <c r="G100">
        <f>COUNTIF(PUNT_SeasonAVG!I:I,Team!C239)</f>
        <v>0</v>
      </c>
      <c r="H100" t="str">
        <f>IFERROR(INDEX(PUNT_SeasonAVG!I:I,MATCH($C100,PUNT_SeasonAVG!$I:$I,0)),INDEX(N:N,MATCH(C100,M:M,0)))</f>
        <v>Evan Fournier</v>
      </c>
      <c r="I100" t="str">
        <f>INDEX(PUNT_SeasonAVG!K:K,MATCH($H100,PUNT_SeasonAVG!$I:$I,0))</f>
        <v>ORL</v>
      </c>
      <c r="J100" s="5">
        <f>IFERROR(INDEX(PUNT_SeasonAVG!B:B,MATCH($H100,PUNT_SeasonAVG!$I:$I,0)),999)</f>
        <v>84</v>
      </c>
      <c r="K100">
        <f t="shared" ca="1" si="1"/>
        <v>9</v>
      </c>
    </row>
    <row r="101" spans="1:11" x14ac:dyDescent="0.2">
      <c r="A101" t="s">
        <v>1666</v>
      </c>
      <c r="B101">
        <v>5292</v>
      </c>
      <c r="C101" t="s">
        <v>100</v>
      </c>
      <c r="D101" t="s">
        <v>761</v>
      </c>
      <c r="E101">
        <v>22</v>
      </c>
      <c r="F101" t="s">
        <v>636</v>
      </c>
      <c r="G101">
        <f>COUNTIF(PUNT_SeasonAVG!I:I,Team!C240)</f>
        <v>0</v>
      </c>
      <c r="H101" t="str">
        <f>IFERROR(INDEX(PUNT_SeasonAVG!I:I,MATCH($C101,PUNT_SeasonAVG!$I:$I,0)),INDEX(N:N,MATCH(C101,M:M,0)))</f>
        <v>Andrew Wiggins</v>
      </c>
      <c r="I101" t="str">
        <f>INDEX(PUNT_SeasonAVG!K:K,MATCH($H101,PUNT_SeasonAVG!$I:$I,0))</f>
        <v>MIN</v>
      </c>
      <c r="J101" s="5">
        <f>IFERROR(INDEX(PUNT_SeasonAVG!B:B,MATCH($H101,PUNT_SeasonAVG!$I:$I,0)),999)</f>
        <v>48</v>
      </c>
      <c r="K101">
        <f t="shared" ca="1" si="1"/>
        <v>6</v>
      </c>
    </row>
    <row r="102" spans="1:11" x14ac:dyDescent="0.2">
      <c r="A102" t="s">
        <v>1666</v>
      </c>
      <c r="B102">
        <v>5293</v>
      </c>
      <c r="C102" t="s">
        <v>164</v>
      </c>
      <c r="D102" t="s">
        <v>635</v>
      </c>
      <c r="E102">
        <v>5</v>
      </c>
      <c r="F102" t="s">
        <v>264</v>
      </c>
      <c r="G102">
        <f>COUNTIF(PUNT_SeasonAVG!I:I,Team!C241)</f>
        <v>0</v>
      </c>
      <c r="H102" t="str">
        <f>IFERROR(INDEX(PUNT_SeasonAVG!I:I,MATCH($C102,PUNT_SeasonAVG!$I:$I,0)),INDEX(N:N,MATCH(C102,M:M,0)))</f>
        <v>Jabari Parker</v>
      </c>
      <c r="I102" t="str">
        <f>INDEX(PUNT_SeasonAVG!K:K,MATCH($H102,PUNT_SeasonAVG!$I:$I,0))</f>
        <v>ATL</v>
      </c>
      <c r="J102" s="5">
        <f>IFERROR(INDEX(PUNT_SeasonAVG!B:B,MATCH($H102,PUNT_SeasonAVG!$I:$I,0)),999)</f>
        <v>91</v>
      </c>
      <c r="K102">
        <f t="shared" ca="1" si="1"/>
        <v>10</v>
      </c>
    </row>
    <row r="103" spans="1:11" x14ac:dyDescent="0.2">
      <c r="A103" t="s">
        <v>1666</v>
      </c>
      <c r="B103">
        <v>5294</v>
      </c>
      <c r="C103" t="s">
        <v>57</v>
      </c>
      <c r="D103" t="s">
        <v>710</v>
      </c>
      <c r="E103">
        <v>21</v>
      </c>
      <c r="F103" t="s">
        <v>649</v>
      </c>
      <c r="G103">
        <f>COUNTIF(PUNT_SeasonAVG!I:I,Team!C242)</f>
        <v>0</v>
      </c>
      <c r="H103" t="str">
        <f>IFERROR(INDEX(PUNT_SeasonAVG!I:I,MATCH($C103,PUNT_SeasonAVG!$I:$I,0)),INDEX(N:N,MATCH(C103,M:M,0)))</f>
        <v>Joel Embiid</v>
      </c>
      <c r="I103" t="str">
        <f>INDEX(PUNT_SeasonAVG!K:K,MATCH($H103,PUNT_SeasonAVG!$I:$I,0))</f>
        <v>PHI</v>
      </c>
      <c r="J103" s="5">
        <f>IFERROR(INDEX(PUNT_SeasonAVG!B:B,MATCH($H103,PUNT_SeasonAVG!$I:$I,0)),999)</f>
        <v>21</v>
      </c>
      <c r="K103">
        <f t="shared" ca="1" si="1"/>
        <v>4</v>
      </c>
    </row>
    <row r="104" spans="1:11" x14ac:dyDescent="0.2">
      <c r="A104" t="s">
        <v>1666</v>
      </c>
      <c r="B104">
        <v>5344</v>
      </c>
      <c r="C104" t="s">
        <v>178</v>
      </c>
      <c r="D104" t="s">
        <v>731</v>
      </c>
      <c r="E104">
        <v>12</v>
      </c>
      <c r="F104" t="s">
        <v>636</v>
      </c>
      <c r="G104">
        <f>COUNTIF(PUNT_SeasonAVG!I:I,Team!C243)</f>
        <v>0</v>
      </c>
      <c r="H104" t="str">
        <f>IFERROR(INDEX(PUNT_SeasonAVG!I:I,MATCH($C104,PUNT_SeasonAVG!$I:$I,0)),INDEX(N:N,MATCH(C104,M:M,0)))</f>
        <v>Joe Harris</v>
      </c>
      <c r="I104" t="str">
        <f>INDEX(PUNT_SeasonAVG!K:K,MATCH($H104,PUNT_SeasonAVG!$I:$I,0))</f>
        <v>BKN</v>
      </c>
      <c r="J104" s="5">
        <f>IFERROR(INDEX(PUNT_SeasonAVG!B:B,MATCH($H104,PUNT_SeasonAVG!$I:$I,0)),999)</f>
        <v>129</v>
      </c>
      <c r="K104">
        <f t="shared" ca="1" si="1"/>
        <v>12</v>
      </c>
    </row>
    <row r="105" spans="1:11" x14ac:dyDescent="0.2">
      <c r="A105" t="s">
        <v>1666</v>
      </c>
      <c r="B105">
        <v>5351</v>
      </c>
      <c r="C105" t="s">
        <v>203</v>
      </c>
      <c r="D105" t="s">
        <v>675</v>
      </c>
      <c r="E105">
        <v>22</v>
      </c>
      <c r="F105" t="s">
        <v>636</v>
      </c>
      <c r="G105">
        <f>COUNTIF(PUNT_SeasonAVG!I:I,Team!C244)</f>
        <v>0</v>
      </c>
      <c r="H105" t="str">
        <f>IFERROR(INDEX(PUNT_SeasonAVG!I:I,MATCH($C105,PUNT_SeasonAVG!$I:$I,0)),INDEX(N:N,MATCH(C105,M:M,0)))</f>
        <v>Glenn Robinson III</v>
      </c>
      <c r="I105" t="str">
        <f>INDEX(PUNT_SeasonAVG!K:K,MATCH($H105,PUNT_SeasonAVG!$I:$I,0))</f>
        <v>GSW</v>
      </c>
      <c r="J105" s="5">
        <f>IFERROR(INDEX(PUNT_SeasonAVG!B:B,MATCH($H105,PUNT_SeasonAVG!$I:$I,0)),999)</f>
        <v>143</v>
      </c>
      <c r="K105">
        <f t="shared" ca="1" si="1"/>
        <v>14</v>
      </c>
    </row>
    <row r="106" spans="1:11" x14ac:dyDescent="0.2">
      <c r="A106" t="s">
        <v>1666</v>
      </c>
      <c r="B106">
        <v>5658</v>
      </c>
      <c r="C106" t="s">
        <v>77</v>
      </c>
      <c r="D106" t="s">
        <v>724</v>
      </c>
      <c r="E106">
        <v>43</v>
      </c>
      <c r="F106" t="s">
        <v>264</v>
      </c>
      <c r="G106">
        <f>COUNTIF(PUNT_SeasonAVG!I:I,Team!C245)</f>
        <v>0</v>
      </c>
      <c r="H106" t="str">
        <f>IFERROR(INDEX(PUNT_SeasonAVG!I:I,MATCH($C106,PUNT_SeasonAVG!$I:$I,0)),INDEX(N:N,MATCH(C106,M:M,0)))</f>
        <v>Pascal Siakam</v>
      </c>
      <c r="I106" t="str">
        <f>INDEX(PUNT_SeasonAVG!K:K,MATCH($H106,PUNT_SeasonAVG!$I:$I,0))</f>
        <v>TOR</v>
      </c>
      <c r="J106" s="5">
        <f>IFERROR(INDEX(PUNT_SeasonAVG!B:B,MATCH($H106,PUNT_SeasonAVG!$I:$I,0)),999)</f>
        <v>23</v>
      </c>
      <c r="K106">
        <f t="shared" ca="1" si="1"/>
        <v>5</v>
      </c>
    </row>
    <row r="107" spans="1:11" x14ac:dyDescent="0.2">
      <c r="A107" t="s">
        <v>1666</v>
      </c>
      <c r="B107">
        <v>5842</v>
      </c>
      <c r="C107" t="s">
        <v>241</v>
      </c>
      <c r="D107" t="s">
        <v>716</v>
      </c>
      <c r="E107">
        <v>4</v>
      </c>
      <c r="F107" t="s">
        <v>263</v>
      </c>
      <c r="G107">
        <f>COUNTIF(PUNT_SeasonAVG!I:I,Team!C246)</f>
        <v>0</v>
      </c>
      <c r="H107" t="str">
        <f>IFERROR(INDEX(PUNT_SeasonAVG!I:I,MATCH($C107,PUNT_SeasonAVG!$I:$I,0)),INDEX(N:N,MATCH(C107,M:M,0)))</f>
        <v>Derrick White</v>
      </c>
      <c r="I107" t="str">
        <f>INDEX(PUNT_SeasonAVG!K:K,MATCH($H107,PUNT_SeasonAVG!$I:$I,0))</f>
        <v>SAS</v>
      </c>
      <c r="J107" s="5">
        <f>IFERROR(INDEX(PUNT_SeasonAVG!B:B,MATCH($H107,PUNT_SeasonAVG!$I:$I,0)),999)</f>
        <v>183</v>
      </c>
      <c r="K107">
        <f t="shared" ca="1" si="1"/>
        <v>16</v>
      </c>
    </row>
    <row r="108" spans="1:11" x14ac:dyDescent="0.2">
      <c r="A108" t="s">
        <v>1666</v>
      </c>
      <c r="B108">
        <v>5855</v>
      </c>
      <c r="C108" t="s">
        <v>131</v>
      </c>
      <c r="D108" t="s">
        <v>704</v>
      </c>
      <c r="E108">
        <v>13</v>
      </c>
      <c r="F108" t="s">
        <v>45</v>
      </c>
      <c r="G108">
        <f>COUNTIF(PUNT_SeasonAVG!I:I,Team!C247)</f>
        <v>0</v>
      </c>
      <c r="H108" t="str">
        <f>IFERROR(INDEX(PUNT_SeasonAVG!I:I,MATCH($C108,PUNT_SeasonAVG!$I:$I,0)),INDEX(N:N,MATCH(C108,M:M,0)))</f>
        <v>Thomas Bryant</v>
      </c>
      <c r="I108" t="str">
        <f>INDEX(PUNT_SeasonAVG!K:K,MATCH($H108,PUNT_SeasonAVG!$I:$I,0))</f>
        <v>WAS</v>
      </c>
      <c r="J108" s="5">
        <f>IFERROR(INDEX(PUNT_SeasonAVG!B:B,MATCH($H108,PUNT_SeasonAVG!$I:$I,0)),999)</f>
        <v>79</v>
      </c>
      <c r="K108">
        <f t="shared" ca="1" si="1"/>
        <v>8</v>
      </c>
    </row>
    <row r="109" spans="1:11" x14ac:dyDescent="0.2">
      <c r="A109" t="s">
        <v>1666</v>
      </c>
      <c r="B109">
        <v>6229</v>
      </c>
      <c r="C109" t="s">
        <v>237</v>
      </c>
      <c r="D109" t="s">
        <v>675</v>
      </c>
      <c r="E109">
        <v>7</v>
      </c>
      <c r="F109" t="s">
        <v>264</v>
      </c>
      <c r="G109">
        <f>COUNTIF(PUNT_SeasonAVG!I:I,Team!C248)</f>
        <v>0</v>
      </c>
      <c r="H109" t="str">
        <f>IFERROR(INDEX(PUNT_SeasonAVG!I:I,MATCH($C109,PUNT_SeasonAVG!$I:$I,0)),INDEX(N:N,MATCH(C109,M:M,0)))</f>
        <v>Eric Paschall</v>
      </c>
      <c r="I109" t="str">
        <f>INDEX(PUNT_SeasonAVG!K:K,MATCH($H109,PUNT_SeasonAVG!$I:$I,0))</f>
        <v>GSW</v>
      </c>
      <c r="J109" s="5">
        <f>IFERROR(INDEX(PUNT_SeasonAVG!B:B,MATCH($H109,PUNT_SeasonAVG!$I:$I,0)),999)</f>
        <v>161</v>
      </c>
      <c r="K109">
        <f t="shared" ca="1" si="1"/>
        <v>15</v>
      </c>
    </row>
    <row r="110" spans="1:11" x14ac:dyDescent="0.2">
      <c r="A110" t="s">
        <v>1664</v>
      </c>
      <c r="B110">
        <v>3930</v>
      </c>
      <c r="C110" t="s">
        <v>94</v>
      </c>
      <c r="D110" t="s">
        <v>95</v>
      </c>
      <c r="E110">
        <v>3</v>
      </c>
      <c r="F110" t="s">
        <v>263</v>
      </c>
      <c r="G110">
        <f>COUNTIF(PUNT_SeasonAVG!I:I,Team!C249)</f>
        <v>0</v>
      </c>
      <c r="H110" t="str">
        <f>IFERROR(INDEX(PUNT_SeasonAVG!I:I,MATCH($C110,PUNT_SeasonAVG!$I:$I,0)),INDEX(N:N,MATCH(C110,M:M,0)))</f>
        <v>Chris Paul</v>
      </c>
      <c r="I110" t="str">
        <f>INDEX(PUNT_SeasonAVG!K:K,MATCH($H110,PUNT_SeasonAVG!$I:$I,0))</f>
        <v>OKC</v>
      </c>
      <c r="J110" s="5">
        <f>IFERROR(INDEX(PUNT_SeasonAVG!B:B,MATCH($H110,PUNT_SeasonAVG!$I:$I,0)),999)</f>
        <v>28</v>
      </c>
      <c r="K110">
        <f t="shared" ca="1" si="1"/>
        <v>3</v>
      </c>
    </row>
    <row r="111" spans="1:11" x14ac:dyDescent="0.2">
      <c r="A111" t="s">
        <v>1664</v>
      </c>
      <c r="B111">
        <v>4163</v>
      </c>
      <c r="C111" t="s">
        <v>142</v>
      </c>
      <c r="D111" t="s">
        <v>644</v>
      </c>
      <c r="E111">
        <v>17</v>
      </c>
      <c r="F111" t="s">
        <v>264</v>
      </c>
      <c r="G111">
        <f>COUNTIF(PUNT_SeasonAVG!I:I,Team!C250)</f>
        <v>0</v>
      </c>
      <c r="H111" t="str">
        <f>IFERROR(INDEX(PUNT_SeasonAVG!I:I,MATCH($C111,PUNT_SeasonAVG!$I:$I,0)),INDEX(N:N,MATCH(C111,M:M,0)))</f>
        <v>P.J. Tucker</v>
      </c>
      <c r="I111" t="str">
        <f>INDEX(PUNT_SeasonAVG!K:K,MATCH($H111,PUNT_SeasonAVG!$I:$I,0))</f>
        <v>HOU</v>
      </c>
      <c r="J111" s="5">
        <f>IFERROR(INDEX(PUNT_SeasonAVG!B:B,MATCH($H111,PUNT_SeasonAVG!$I:$I,0)),999)</f>
        <v>95</v>
      </c>
      <c r="K111">
        <f t="shared" ca="1" si="1"/>
        <v>13</v>
      </c>
    </row>
    <row r="112" spans="1:11" x14ac:dyDescent="0.2">
      <c r="A112" t="s">
        <v>1664</v>
      </c>
      <c r="B112">
        <v>4175</v>
      </c>
      <c r="C112" t="s">
        <v>169</v>
      </c>
      <c r="D112" t="s">
        <v>727</v>
      </c>
      <c r="E112">
        <v>4</v>
      </c>
      <c r="F112" t="s">
        <v>649</v>
      </c>
      <c r="G112">
        <f>COUNTIF(PUNT_SeasonAVG!I:I,Team!C251)</f>
        <v>0</v>
      </c>
      <c r="H112" t="str">
        <f>IFERROR(INDEX(PUNT_SeasonAVG!I:I,MATCH($C112,PUNT_SeasonAVG!$I:$I,0)),INDEX(N:N,MATCH(C112,M:M,0)))</f>
        <v>Paul Millsap</v>
      </c>
      <c r="I112" t="str">
        <f>INDEX(PUNT_SeasonAVG!K:K,MATCH($H112,PUNT_SeasonAVG!$I:$I,0))</f>
        <v>DEN</v>
      </c>
      <c r="J112" s="5">
        <f>IFERROR(INDEX(PUNT_SeasonAVG!B:B,MATCH($H112,PUNT_SeasonAVG!$I:$I,0)),999)</f>
        <v>80</v>
      </c>
      <c r="K112">
        <f t="shared" ca="1" si="1"/>
        <v>11</v>
      </c>
    </row>
    <row r="113" spans="1:11" x14ac:dyDescent="0.2">
      <c r="A113" t="s">
        <v>1664</v>
      </c>
      <c r="B113">
        <v>4472</v>
      </c>
      <c r="C113" t="s">
        <v>132</v>
      </c>
      <c r="D113" t="s">
        <v>666</v>
      </c>
      <c r="E113">
        <v>11</v>
      </c>
      <c r="F113" t="s">
        <v>45</v>
      </c>
      <c r="G113">
        <f>COUNTIF(PUNT_SeasonAVG!I:I,Team!C252)</f>
        <v>0</v>
      </c>
      <c r="H113" t="str">
        <f>IFERROR(INDEX(PUNT_SeasonAVG!I:I,MATCH($C113,PUNT_SeasonAVG!$I:$I,0)),INDEX(N:N,MATCH(C113,M:M,0)))</f>
        <v>Brook Lopez</v>
      </c>
      <c r="I113" t="str">
        <f>INDEX(PUNT_SeasonAVG!K:K,MATCH($H113,PUNT_SeasonAVG!$I:$I,0))</f>
        <v>MIL</v>
      </c>
      <c r="J113" s="5">
        <f>IFERROR(INDEX(PUNT_SeasonAVG!B:B,MATCH($H113,PUNT_SeasonAVG!$I:$I,0)),999)</f>
        <v>45</v>
      </c>
      <c r="K113">
        <f t="shared" ca="1" si="1"/>
        <v>5</v>
      </c>
    </row>
    <row r="114" spans="1:11" x14ac:dyDescent="0.2">
      <c r="A114" t="s">
        <v>1664</v>
      </c>
      <c r="B114">
        <v>4480</v>
      </c>
      <c r="C114" t="s">
        <v>368</v>
      </c>
      <c r="D114" t="s">
        <v>42</v>
      </c>
      <c r="E114">
        <v>7</v>
      </c>
      <c r="F114" t="s">
        <v>45</v>
      </c>
      <c r="G114">
        <f>COUNTIF(PUNT_SeasonAVG!I:I,Team!C253)</f>
        <v>0</v>
      </c>
      <c r="H114" t="str">
        <f>IFERROR(INDEX(PUNT_SeasonAVG!I:I,MATCH($C114,PUNT_SeasonAVG!$I:$I,0)),INDEX(N:N,MATCH(C114,M:M,0)))</f>
        <v>JaVale McGee</v>
      </c>
      <c r="I114" t="str">
        <f>INDEX(PUNT_SeasonAVG!K:K,MATCH($H114,PUNT_SeasonAVG!$I:$I,0))</f>
        <v>LAL</v>
      </c>
      <c r="J114" s="5">
        <f>IFERROR(INDEX(PUNT_SeasonAVG!B:B,MATCH($H114,PUNT_SeasonAVG!$I:$I,0)),999)</f>
        <v>202</v>
      </c>
      <c r="K114">
        <f t="shared" ca="1" si="1"/>
        <v>15</v>
      </c>
    </row>
    <row r="115" spans="1:11" x14ac:dyDescent="0.2">
      <c r="A115" t="s">
        <v>1664</v>
      </c>
      <c r="B115">
        <v>4624</v>
      </c>
      <c r="C115" t="s">
        <v>138</v>
      </c>
      <c r="D115" t="s">
        <v>761</v>
      </c>
      <c r="E115">
        <v>0</v>
      </c>
      <c r="F115" t="s">
        <v>263</v>
      </c>
      <c r="G115">
        <f>COUNTIF(PUNT_SeasonAVG!I:I,Team!C254)</f>
        <v>0</v>
      </c>
      <c r="H115" t="str">
        <f>IFERROR(INDEX(PUNT_SeasonAVG!I:I,MATCH($C115,PUNT_SeasonAVG!$I:$I,0)),INDEX(N:N,MATCH(C115,M:M,0)))</f>
        <v>Jeff Teague</v>
      </c>
      <c r="I115" t="str">
        <f>INDEX(PUNT_SeasonAVG!K:K,MATCH($H115,PUNT_SeasonAVG!$I:$I,0))</f>
        <v>MIN</v>
      </c>
      <c r="J115" s="5">
        <f>IFERROR(INDEX(PUNT_SeasonAVG!B:B,MATCH($H115,PUNT_SeasonAVG!$I:$I,0)),999)</f>
        <v>89</v>
      </c>
      <c r="K115">
        <f t="shared" ca="1" si="1"/>
        <v>12</v>
      </c>
    </row>
    <row r="116" spans="1:11" x14ac:dyDescent="0.2">
      <c r="A116" t="s">
        <v>1664</v>
      </c>
      <c r="B116">
        <v>5009</v>
      </c>
      <c r="C116" t="s">
        <v>64</v>
      </c>
      <c r="D116" t="s">
        <v>704</v>
      </c>
      <c r="E116">
        <v>3</v>
      </c>
      <c r="F116" t="s">
        <v>263</v>
      </c>
      <c r="G116">
        <f>COUNTIF(PUNT_SeasonAVG!I:I,Team!C255)</f>
        <v>0</v>
      </c>
      <c r="H116" t="str">
        <f>IFERROR(INDEX(PUNT_SeasonAVG!I:I,MATCH($C116,PUNT_SeasonAVG!$I:$I,0)),INDEX(N:N,MATCH(C116,M:M,0)))</f>
        <v>Bradley Beal</v>
      </c>
      <c r="I116" t="str">
        <f>INDEX(PUNT_SeasonAVG!K:K,MATCH($H116,PUNT_SeasonAVG!$I:$I,0))</f>
        <v>WAS</v>
      </c>
      <c r="J116" s="5">
        <f>IFERROR(INDEX(PUNT_SeasonAVG!B:B,MATCH($H116,PUNT_SeasonAVG!$I:$I,0)),999)</f>
        <v>15</v>
      </c>
      <c r="K116">
        <f t="shared" ca="1" si="1"/>
        <v>2</v>
      </c>
    </row>
    <row r="117" spans="1:11" x14ac:dyDescent="0.2">
      <c r="A117" t="s">
        <v>1664</v>
      </c>
      <c r="B117">
        <v>5012</v>
      </c>
      <c r="C117" t="s">
        <v>36</v>
      </c>
      <c r="D117" t="s">
        <v>648</v>
      </c>
      <c r="E117">
        <v>0</v>
      </c>
      <c r="F117" t="s">
        <v>263</v>
      </c>
      <c r="G117">
        <f>COUNTIF(PUNT_SeasonAVG!I:I,Team!C256)</f>
        <v>0</v>
      </c>
      <c r="H117" t="str">
        <f>IFERROR(INDEX(PUNT_SeasonAVG!I:I,MATCH($C117,PUNT_SeasonAVG!$I:$I,0)),INDEX(N:N,MATCH(C117,M:M,0)))</f>
        <v>Damian Lillard</v>
      </c>
      <c r="I117" t="str">
        <f>INDEX(PUNT_SeasonAVG!K:K,MATCH($H117,PUNT_SeasonAVG!$I:$I,0))</f>
        <v>POR</v>
      </c>
      <c r="J117" s="5">
        <f>IFERROR(INDEX(PUNT_SeasonAVG!B:B,MATCH($H117,PUNT_SeasonAVG!$I:$I,0)),999)</f>
        <v>4</v>
      </c>
      <c r="K117">
        <f t="shared" ca="1" si="1"/>
        <v>1</v>
      </c>
    </row>
    <row r="118" spans="1:11" x14ac:dyDescent="0.2">
      <c r="A118" t="s">
        <v>1664</v>
      </c>
      <c r="B118">
        <v>5069</v>
      </c>
      <c r="C118" t="s">
        <v>153</v>
      </c>
      <c r="D118" t="s">
        <v>675</v>
      </c>
      <c r="E118">
        <v>23</v>
      </c>
      <c r="F118" t="s">
        <v>649</v>
      </c>
      <c r="G118">
        <f>COUNTIF(PUNT_SeasonAVG!I:I,Team!C257)</f>
        <v>0</v>
      </c>
      <c r="H118" t="str">
        <f>IFERROR(INDEX(PUNT_SeasonAVG!I:I,MATCH($C118,PUNT_SeasonAVG!$I:$I,0)),INDEX(N:N,MATCH(C118,M:M,0)))</f>
        <v>Draymond Green</v>
      </c>
      <c r="I118" t="str">
        <f>INDEX(PUNT_SeasonAVG!K:K,MATCH($H118,PUNT_SeasonAVG!$I:$I,0))</f>
        <v>GSW</v>
      </c>
      <c r="J118" s="5">
        <f>IFERROR(INDEX(PUNT_SeasonAVG!B:B,MATCH($H118,PUNT_SeasonAVG!$I:$I,0)),999)</f>
        <v>78</v>
      </c>
      <c r="K118">
        <f t="shared" ca="1" si="1"/>
        <v>10</v>
      </c>
    </row>
    <row r="119" spans="1:11" x14ac:dyDescent="0.2">
      <c r="A119" t="s">
        <v>1664</v>
      </c>
      <c r="B119">
        <v>5321</v>
      </c>
      <c r="C119" t="s">
        <v>133</v>
      </c>
      <c r="D119" t="s">
        <v>781</v>
      </c>
      <c r="E119">
        <v>6</v>
      </c>
      <c r="F119" t="s">
        <v>263</v>
      </c>
      <c r="G119">
        <f>COUNTIF(PUNT_SeasonAVG!I:I,Team!C258)</f>
        <v>0</v>
      </c>
      <c r="H119" t="str">
        <f>IFERROR(INDEX(PUNT_SeasonAVG!I:I,MATCH($C119,PUNT_SeasonAVG!$I:$I,0)),INDEX(N:N,MATCH(C119,M:M,0)))</f>
        <v>Elfrid Payton</v>
      </c>
      <c r="I119" t="str">
        <f>INDEX(PUNT_SeasonAVG!K:K,MATCH($H119,PUNT_SeasonAVG!$I:$I,0))</f>
        <v>NYK</v>
      </c>
      <c r="J119" s="5">
        <f>IFERROR(INDEX(PUNT_SeasonAVG!B:B,MATCH($H119,PUNT_SeasonAVG!$I:$I,0)),999)</f>
        <v>68</v>
      </c>
      <c r="K119">
        <f t="shared" ca="1" si="1"/>
        <v>8</v>
      </c>
    </row>
    <row r="120" spans="1:11" x14ac:dyDescent="0.2">
      <c r="A120" t="s">
        <v>1664</v>
      </c>
      <c r="B120">
        <v>5393</v>
      </c>
      <c r="C120" t="s">
        <v>249</v>
      </c>
      <c r="D120" t="s">
        <v>734</v>
      </c>
      <c r="E120">
        <v>2</v>
      </c>
      <c r="F120" t="s">
        <v>636</v>
      </c>
      <c r="G120">
        <f>COUNTIF(PUNT_SeasonAVG!I:I,Team!C259)</f>
        <v>0</v>
      </c>
      <c r="H120" t="str">
        <f>IFERROR(INDEX(PUNT_SeasonAVG!I:I,MATCH($C120,PUNT_SeasonAVG!$I:$I,0)),INDEX(N:N,MATCH(C120,M:M,0)))</f>
        <v>Joe Ingles</v>
      </c>
      <c r="I120" t="str">
        <f>INDEX(PUNT_SeasonAVG!K:K,MATCH($H120,PUNT_SeasonAVG!$I:$I,0))</f>
        <v>UTA</v>
      </c>
      <c r="J120" s="5">
        <f>IFERROR(INDEX(PUNT_SeasonAVG!B:B,MATCH($H120,PUNT_SeasonAVG!$I:$I,0)),999)</f>
        <v>172</v>
      </c>
      <c r="K120">
        <f t="shared" ca="1" si="1"/>
        <v>14</v>
      </c>
    </row>
    <row r="121" spans="1:11" x14ac:dyDescent="0.2">
      <c r="A121" t="s">
        <v>1664</v>
      </c>
      <c r="B121">
        <v>5464</v>
      </c>
      <c r="C121" t="s">
        <v>99</v>
      </c>
      <c r="D121" t="s">
        <v>678</v>
      </c>
      <c r="E121">
        <v>6</v>
      </c>
      <c r="F121" t="s">
        <v>649</v>
      </c>
      <c r="G121">
        <f>COUNTIF(PUNT_SeasonAVG!I:I,Team!C260)</f>
        <v>0</v>
      </c>
      <c r="H121" t="str">
        <f>IFERROR(INDEX(PUNT_SeasonAVG!I:I,MATCH($C121,PUNT_SeasonAVG!$I:$I,0)),INDEX(N:N,MATCH(C121,M:M,0)))</f>
        <v>Kristaps Porzingis</v>
      </c>
      <c r="I121" t="str">
        <f>INDEX(PUNT_SeasonAVG!K:K,MATCH($H121,PUNT_SeasonAVG!$I:$I,0))</f>
        <v>DAL</v>
      </c>
      <c r="J121" s="5">
        <f>IFERROR(INDEX(PUNT_SeasonAVG!B:B,MATCH($H121,PUNT_SeasonAVG!$I:$I,0)),999)</f>
        <v>43</v>
      </c>
      <c r="K121">
        <f t="shared" ca="1" si="1"/>
        <v>4</v>
      </c>
    </row>
    <row r="122" spans="1:11" x14ac:dyDescent="0.2">
      <c r="A122" t="s">
        <v>1664</v>
      </c>
      <c r="B122">
        <v>5475</v>
      </c>
      <c r="C122" t="s">
        <v>151</v>
      </c>
      <c r="D122" t="s">
        <v>641</v>
      </c>
      <c r="E122">
        <v>3</v>
      </c>
      <c r="F122" t="s">
        <v>264</v>
      </c>
      <c r="G122">
        <f>COUNTIF(PUNT_SeasonAVG!I:I,Team!C261)</f>
        <v>0</v>
      </c>
      <c r="H122" t="str">
        <f>IFERROR(INDEX(PUNT_SeasonAVG!I:I,MATCH($C122,PUNT_SeasonAVG!$I:$I,0)),INDEX(N:N,MATCH(C122,M:M,0)))</f>
        <v>Kelly Oubre Jr.</v>
      </c>
      <c r="I122" t="str">
        <f>INDEX(PUNT_SeasonAVG!K:K,MATCH($H122,PUNT_SeasonAVG!$I:$I,0))</f>
        <v>PHO</v>
      </c>
      <c r="J122" s="5">
        <f>IFERROR(INDEX(PUNT_SeasonAVG!B:B,MATCH($H122,PUNT_SeasonAVG!$I:$I,0)),999)</f>
        <v>73</v>
      </c>
      <c r="K122">
        <f t="shared" ca="1" si="1"/>
        <v>9</v>
      </c>
    </row>
    <row r="123" spans="1:11" x14ac:dyDescent="0.2">
      <c r="A123" t="s">
        <v>1664</v>
      </c>
      <c r="B123">
        <v>5476</v>
      </c>
      <c r="C123" t="s">
        <v>101</v>
      </c>
      <c r="D123" t="s">
        <v>694</v>
      </c>
      <c r="E123">
        <v>3</v>
      </c>
      <c r="F123" t="s">
        <v>263</v>
      </c>
      <c r="G123">
        <f>COUNTIF(PUNT_SeasonAVG!I:I,Team!C262)</f>
        <v>0</v>
      </c>
      <c r="H123" t="str">
        <f>IFERROR(INDEX(PUNT_SeasonAVG!I:I,MATCH($C123,PUNT_SeasonAVG!$I:$I,0)),INDEX(N:N,MATCH(C123,M:M,0)))</f>
        <v>Terry Rozier</v>
      </c>
      <c r="I123" t="str">
        <f>INDEX(PUNT_SeasonAVG!K:K,MATCH($H123,PUNT_SeasonAVG!$I:$I,0))</f>
        <v>CHA</v>
      </c>
      <c r="J123" s="5">
        <f>IFERROR(INDEX(PUNT_SeasonAVG!B:B,MATCH($H123,PUNT_SeasonAVG!$I:$I,0)),999)</f>
        <v>57</v>
      </c>
      <c r="K123">
        <f t="shared" ca="1" si="1"/>
        <v>6</v>
      </c>
    </row>
    <row r="124" spans="1:11" x14ac:dyDescent="0.2">
      <c r="A124" t="s">
        <v>1664</v>
      </c>
      <c r="B124">
        <v>6114</v>
      </c>
      <c r="C124" t="s">
        <v>116</v>
      </c>
      <c r="D124" t="s">
        <v>669</v>
      </c>
      <c r="E124">
        <v>25</v>
      </c>
      <c r="F124" t="s">
        <v>263</v>
      </c>
      <c r="G124">
        <f>COUNTIF(PUNT_SeasonAVG!I:I,Team!C263)</f>
        <v>0</v>
      </c>
      <c r="H124" t="str">
        <f>IFERROR(INDEX(PUNT_SeasonAVG!I:I,MATCH($C124,PUNT_SeasonAVG!$I:$I,0)),INDEX(N:N,MATCH(C124,M:M,0)))</f>
        <v>Kendrick Nunn</v>
      </c>
      <c r="I124" t="str">
        <f>INDEX(PUNT_SeasonAVG!K:K,MATCH($H124,PUNT_SeasonAVG!$I:$I,0))</f>
        <v>MIA</v>
      </c>
      <c r="J124" s="5">
        <f>IFERROR(INDEX(PUNT_SeasonAVG!B:B,MATCH($H124,PUNT_SeasonAVG!$I:$I,0)),999)</f>
        <v>62</v>
      </c>
      <c r="K124">
        <f t="shared" ca="1" si="1"/>
        <v>7</v>
      </c>
    </row>
    <row r="125" spans="1:11" x14ac:dyDescent="0.2">
      <c r="A125" t="s">
        <v>1669</v>
      </c>
      <c r="B125">
        <v>4507</v>
      </c>
      <c r="C125" t="s">
        <v>161</v>
      </c>
      <c r="D125" t="s">
        <v>669</v>
      </c>
      <c r="E125">
        <v>7</v>
      </c>
      <c r="F125" t="s">
        <v>263</v>
      </c>
      <c r="G125">
        <f>COUNTIF(PUNT_SeasonAVG!I:I,Team!C264)</f>
        <v>0</v>
      </c>
      <c r="H125" t="str">
        <f>IFERROR(INDEX(PUNT_SeasonAVG!I:I,MATCH($C125,PUNT_SeasonAVG!$I:$I,0)),INDEX(N:N,MATCH(C125,M:M,0)))</f>
        <v>Goran Dragic</v>
      </c>
      <c r="I125" t="str">
        <f>INDEX(PUNT_SeasonAVG!K:K,MATCH($H125,PUNT_SeasonAVG!$I:$I,0))</f>
        <v>MIA</v>
      </c>
      <c r="J125" s="5">
        <f>IFERROR(INDEX(PUNT_SeasonAVG!B:B,MATCH($H125,PUNT_SeasonAVG!$I:$I,0)),999)</f>
        <v>99</v>
      </c>
      <c r="K125">
        <f t="shared" ca="1" si="1"/>
        <v>10</v>
      </c>
    </row>
    <row r="126" spans="1:11" x14ac:dyDescent="0.2">
      <c r="A126" t="s">
        <v>1669</v>
      </c>
      <c r="B126">
        <v>4610</v>
      </c>
      <c r="C126" t="s">
        <v>85</v>
      </c>
      <c r="D126" t="s">
        <v>641</v>
      </c>
      <c r="E126">
        <v>11</v>
      </c>
      <c r="F126" t="s">
        <v>263</v>
      </c>
      <c r="G126">
        <f>COUNTIF(PUNT_SeasonAVG!I:I,Team!C265)</f>
        <v>0</v>
      </c>
      <c r="H126" t="str">
        <f>IFERROR(INDEX(PUNT_SeasonAVG!I:I,MATCH($C126,PUNT_SeasonAVG!$I:$I,0)),INDEX(N:N,MATCH(C126,M:M,0)))</f>
        <v>Ricky Rubio</v>
      </c>
      <c r="I126" t="str">
        <f>INDEX(PUNT_SeasonAVG!K:K,MATCH($H126,PUNT_SeasonAVG!$I:$I,0))</f>
        <v>PHO</v>
      </c>
      <c r="J126" s="5">
        <f>IFERROR(INDEX(PUNT_SeasonAVG!B:B,MATCH($H126,PUNT_SeasonAVG!$I:$I,0)),999)</f>
        <v>40</v>
      </c>
      <c r="K126">
        <f t="shared" ca="1" si="1"/>
        <v>4</v>
      </c>
    </row>
    <row r="127" spans="1:11" x14ac:dyDescent="0.2">
      <c r="A127" t="s">
        <v>1669</v>
      </c>
      <c r="B127">
        <v>4764</v>
      </c>
      <c r="C127" t="s">
        <v>139</v>
      </c>
      <c r="D127" t="s">
        <v>648</v>
      </c>
      <c r="E127">
        <v>21</v>
      </c>
      <c r="F127" t="s">
        <v>45</v>
      </c>
      <c r="G127">
        <f>COUNTIF(PUNT_SeasonAVG!I:I,Team!C266)</f>
        <v>0</v>
      </c>
      <c r="H127" t="str">
        <f>IFERROR(INDEX(PUNT_SeasonAVG!I:I,MATCH($C127,PUNT_SeasonAVG!$I:$I,0)),INDEX(N:N,MATCH(C127,M:M,0)))</f>
        <v>Hassan Whiteside</v>
      </c>
      <c r="I127" t="str">
        <f>INDEX(PUNT_SeasonAVG!K:K,MATCH($H127,PUNT_SeasonAVG!$I:$I,0))</f>
        <v>POR</v>
      </c>
      <c r="J127" s="5">
        <f>IFERROR(INDEX(PUNT_SeasonAVG!B:B,MATCH($H127,PUNT_SeasonAVG!$I:$I,0)),999)</f>
        <v>74</v>
      </c>
      <c r="K127">
        <f t="shared" ca="1" si="1"/>
        <v>7</v>
      </c>
    </row>
    <row r="128" spans="1:11" x14ac:dyDescent="0.2">
      <c r="A128" t="s">
        <v>1669</v>
      </c>
      <c r="B128">
        <v>4896</v>
      </c>
      <c r="C128" t="s">
        <v>40</v>
      </c>
      <c r="D128" t="s">
        <v>35</v>
      </c>
      <c r="E128">
        <v>2</v>
      </c>
      <c r="F128" t="s">
        <v>636</v>
      </c>
      <c r="G128">
        <f>COUNTIF(PUNT_SeasonAVG!I:I,Team!C267)</f>
        <v>0</v>
      </c>
      <c r="H128" t="str">
        <f>IFERROR(INDEX(PUNT_SeasonAVG!I:I,MATCH($C128,PUNT_SeasonAVG!$I:$I,0)),INDEX(N:N,MATCH(C128,M:M,0)))</f>
        <v>Kawhi Leonard</v>
      </c>
      <c r="I128" t="str">
        <f>INDEX(PUNT_SeasonAVG!K:K,MATCH($H128,PUNT_SeasonAVG!$I:$I,0))</f>
        <v>LAC</v>
      </c>
      <c r="J128" s="5">
        <f>IFERROR(INDEX(PUNT_SeasonAVG!B:B,MATCH($H128,PUNT_SeasonAVG!$I:$I,0)),999)</f>
        <v>3</v>
      </c>
      <c r="K128">
        <f t="shared" ca="1" si="1"/>
        <v>1</v>
      </c>
    </row>
    <row r="129" spans="1:11" x14ac:dyDescent="0.2">
      <c r="A129" t="s">
        <v>1669</v>
      </c>
      <c r="B129">
        <v>4942</v>
      </c>
      <c r="C129" t="s">
        <v>171</v>
      </c>
      <c r="D129" t="s">
        <v>704</v>
      </c>
      <c r="E129">
        <v>4</v>
      </c>
      <c r="F129" t="s">
        <v>263</v>
      </c>
      <c r="G129">
        <f>COUNTIF(PUNT_SeasonAVG!I:I,Team!C268)</f>
        <v>0</v>
      </c>
      <c r="H129" t="str">
        <f>IFERROR(INDEX(PUNT_SeasonAVG!I:I,MATCH($C129,PUNT_SeasonAVG!$I:$I,0)),INDEX(N:N,MATCH(C129,M:M,0)))</f>
        <v>Isaiah Thomas</v>
      </c>
      <c r="I129" t="str">
        <f>INDEX(PUNT_SeasonAVG!K:K,MATCH($H129,PUNT_SeasonAVG!$I:$I,0))</f>
        <v>WAS</v>
      </c>
      <c r="J129" s="5">
        <f>IFERROR(INDEX(PUNT_SeasonAVG!B:B,MATCH($H129,PUNT_SeasonAVG!$I:$I,0)),999)</f>
        <v>111</v>
      </c>
      <c r="K129">
        <f t="shared" ca="1" si="1"/>
        <v>11</v>
      </c>
    </row>
    <row r="130" spans="1:11" x14ac:dyDescent="0.2">
      <c r="A130" t="s">
        <v>1669</v>
      </c>
      <c r="B130">
        <v>5073</v>
      </c>
      <c r="C130" t="s">
        <v>125</v>
      </c>
      <c r="D130" t="s">
        <v>666</v>
      </c>
      <c r="E130">
        <v>22</v>
      </c>
      <c r="F130" t="s">
        <v>636</v>
      </c>
      <c r="G130">
        <f>COUNTIF(PUNT_SeasonAVG!I:I,Team!C269)</f>
        <v>0</v>
      </c>
      <c r="H130" t="str">
        <f>IFERROR(INDEX(PUNT_SeasonAVG!I:I,MATCH($C130,PUNT_SeasonAVG!$I:$I,0)),INDEX(N:N,MATCH(C130,M:M,0)))</f>
        <v>Khris Middleton</v>
      </c>
      <c r="I130" t="str">
        <f>INDEX(PUNT_SeasonAVG!K:K,MATCH($H130,PUNT_SeasonAVG!$I:$I,0))</f>
        <v>MIL</v>
      </c>
      <c r="J130" s="5">
        <f>IFERROR(INDEX(PUNT_SeasonAVG!B:B,MATCH($H130,PUNT_SeasonAVG!$I:$I,0)),999)</f>
        <v>59</v>
      </c>
      <c r="K130">
        <f t="shared" ca="1" si="1"/>
        <v>5</v>
      </c>
    </row>
    <row r="131" spans="1:11" x14ac:dyDescent="0.2">
      <c r="A131" t="s">
        <v>1669</v>
      </c>
      <c r="B131">
        <v>5150</v>
      </c>
      <c r="C131" t="s">
        <v>177</v>
      </c>
      <c r="D131" t="s">
        <v>641</v>
      </c>
      <c r="E131">
        <v>46</v>
      </c>
      <c r="F131" t="s">
        <v>45</v>
      </c>
      <c r="G131">
        <f>COUNTIF(PUNT_SeasonAVG!I:I,Team!C270)</f>
        <v>0</v>
      </c>
      <c r="H131" t="str">
        <f>IFERROR(INDEX(PUNT_SeasonAVG!I:I,MATCH($C131,PUNT_SeasonAVG!$I:$I,0)),INDEX(N:N,MATCH(C131,M:M,0)))</f>
        <v>Aron Baynes</v>
      </c>
      <c r="I131" t="str">
        <f>INDEX(PUNT_SeasonAVG!K:K,MATCH($H131,PUNT_SeasonAVG!$I:$I,0))</f>
        <v>PHO</v>
      </c>
      <c r="J131" s="5">
        <f>IFERROR(INDEX(PUNT_SeasonAVG!B:B,MATCH($H131,PUNT_SeasonAVG!$I:$I,0)),999)</f>
        <v>113</v>
      </c>
      <c r="K131">
        <f t="shared" ref="K131:K155" ca="1" si="2">RANK(J131,OFFSET($J$1,MATCH(A131,A:A,0)-1,0,COUNTIF(A:A,A131),1),1)</f>
        <v>12</v>
      </c>
    </row>
    <row r="132" spans="1:11" x14ac:dyDescent="0.2">
      <c r="A132" t="s">
        <v>1669</v>
      </c>
      <c r="B132">
        <v>5197</v>
      </c>
      <c r="C132" t="s">
        <v>163</v>
      </c>
      <c r="D132" t="s">
        <v>734</v>
      </c>
      <c r="E132">
        <v>27</v>
      </c>
      <c r="F132" t="s">
        <v>45</v>
      </c>
      <c r="G132">
        <f>COUNTIF(PUNT_SeasonAVG!I:I,Team!C271)</f>
        <v>0</v>
      </c>
      <c r="H132" t="str">
        <f>IFERROR(INDEX(PUNT_SeasonAVG!I:I,MATCH($C132,PUNT_SeasonAVG!$I:$I,0)),INDEX(N:N,MATCH(C132,M:M,0)))</f>
        <v>Rudy Gobert</v>
      </c>
      <c r="I132" t="str">
        <f>INDEX(PUNT_SeasonAVG!K:K,MATCH($H132,PUNT_SeasonAVG!$I:$I,0))</f>
        <v>UTA</v>
      </c>
      <c r="J132" s="5">
        <f>IFERROR(INDEX(PUNT_SeasonAVG!B:B,MATCH($H132,PUNT_SeasonAVG!$I:$I,0)),999)</f>
        <v>87</v>
      </c>
      <c r="K132">
        <f t="shared" ca="1" si="2"/>
        <v>8</v>
      </c>
    </row>
    <row r="133" spans="1:11" x14ac:dyDescent="0.2">
      <c r="A133" t="s">
        <v>1669</v>
      </c>
      <c r="B133">
        <v>5295</v>
      </c>
      <c r="C133" t="s">
        <v>182</v>
      </c>
      <c r="D133" t="s">
        <v>756</v>
      </c>
      <c r="E133">
        <v>0</v>
      </c>
      <c r="F133" t="s">
        <v>264</v>
      </c>
      <c r="G133">
        <f>COUNTIF(PUNT_SeasonAVG!I:I,Team!C272)</f>
        <v>0</v>
      </c>
      <c r="H133" t="str">
        <f>IFERROR(INDEX(PUNT_SeasonAVG!I:I,MATCH($C133,PUNT_SeasonAVG!$I:$I,0)),INDEX(N:N,MATCH(C133,M:M,0)))</f>
        <v>Aaron Gordon</v>
      </c>
      <c r="I133" t="str">
        <f>INDEX(PUNT_SeasonAVG!K:K,MATCH($H133,PUNT_SeasonAVG!$I:$I,0))</f>
        <v>ORL</v>
      </c>
      <c r="J133" s="5">
        <f>IFERROR(INDEX(PUNT_SeasonAVG!B:B,MATCH($H133,PUNT_SeasonAVG!$I:$I,0)),999)</f>
        <v>138</v>
      </c>
      <c r="K133">
        <f t="shared" ca="1" si="2"/>
        <v>13</v>
      </c>
    </row>
    <row r="134" spans="1:11" x14ac:dyDescent="0.2">
      <c r="A134" t="s">
        <v>1669</v>
      </c>
      <c r="B134">
        <v>5433</v>
      </c>
      <c r="C134" t="s">
        <v>91</v>
      </c>
      <c r="D134" t="s">
        <v>675</v>
      </c>
      <c r="E134">
        <v>0</v>
      </c>
      <c r="F134" t="s">
        <v>263</v>
      </c>
      <c r="G134">
        <f>COUNTIF(PUNT_SeasonAVG!I:I,Team!C273)</f>
        <v>0</v>
      </c>
      <c r="H134" t="str">
        <f>IFERROR(INDEX(PUNT_SeasonAVG!I:I,MATCH($C134,PUNT_SeasonAVG!$I:$I,0)),INDEX(N:N,MATCH(C134,M:M,0)))</f>
        <v>D'Angelo Russell</v>
      </c>
      <c r="I134" t="str">
        <f>INDEX(PUNT_SeasonAVG!K:K,MATCH($H134,PUNT_SeasonAVG!$I:$I,0))</f>
        <v>GSW</v>
      </c>
      <c r="J134" s="5">
        <f>IFERROR(INDEX(PUNT_SeasonAVG!B:B,MATCH($H134,PUNT_SeasonAVG!$I:$I,0)),999)</f>
        <v>34</v>
      </c>
      <c r="K134">
        <f t="shared" ca="1" si="2"/>
        <v>3</v>
      </c>
    </row>
    <row r="135" spans="1:11" x14ac:dyDescent="0.2">
      <c r="A135" t="s">
        <v>1669</v>
      </c>
      <c r="B135">
        <v>5660</v>
      </c>
      <c r="C135" t="s">
        <v>143</v>
      </c>
      <c r="D135" t="s">
        <v>716</v>
      </c>
      <c r="E135">
        <v>5</v>
      </c>
      <c r="F135" t="s">
        <v>263</v>
      </c>
      <c r="G135">
        <f>COUNTIF(PUNT_SeasonAVG!I:I,Team!C274)</f>
        <v>0</v>
      </c>
      <c r="H135" t="str">
        <f>IFERROR(INDEX(PUNT_SeasonAVG!I:I,MATCH($C135,PUNT_SeasonAVG!$I:$I,0)),INDEX(N:N,MATCH(C135,M:M,0)))</f>
        <v>Dejounte Murray</v>
      </c>
      <c r="I135" t="str">
        <f>INDEX(PUNT_SeasonAVG!K:K,MATCH($H135,PUNT_SeasonAVG!$I:$I,0))</f>
        <v>SAS</v>
      </c>
      <c r="J135" s="5">
        <f>IFERROR(INDEX(PUNT_SeasonAVG!B:B,MATCH($H135,PUNT_SeasonAVG!$I:$I,0)),999)</f>
        <v>88</v>
      </c>
      <c r="K135">
        <f t="shared" ca="1" si="2"/>
        <v>9</v>
      </c>
    </row>
    <row r="136" spans="1:11" x14ac:dyDescent="0.2">
      <c r="A136" t="s">
        <v>1669</v>
      </c>
      <c r="B136">
        <v>5765</v>
      </c>
      <c r="C136" t="s">
        <v>80</v>
      </c>
      <c r="D136" t="s">
        <v>804</v>
      </c>
      <c r="E136">
        <v>0</v>
      </c>
      <c r="F136" t="s">
        <v>264</v>
      </c>
      <c r="G136">
        <f>COUNTIF(PUNT_SeasonAVG!I:I,Team!C275)</f>
        <v>0</v>
      </c>
      <c r="H136" t="str">
        <f>IFERROR(INDEX(PUNT_SeasonAVG!I:I,MATCH($C136,PUNT_SeasonAVG!$I:$I,0)),INDEX(N:N,MATCH(C136,M:M,0)))</f>
        <v>Jayson Tatum</v>
      </c>
      <c r="I136" t="str">
        <f>INDEX(PUNT_SeasonAVG!K:K,MATCH($H136,PUNT_SeasonAVG!$I:$I,0))</f>
        <v>BOS</v>
      </c>
      <c r="J136" s="5">
        <f>IFERROR(INDEX(PUNT_SeasonAVG!B:B,MATCH($H136,PUNT_SeasonAVG!$I:$I,0)),999)</f>
        <v>27</v>
      </c>
      <c r="K136">
        <f t="shared" ca="1" si="2"/>
        <v>2</v>
      </c>
    </row>
    <row r="137" spans="1:11" x14ac:dyDescent="0.2">
      <c r="A137" t="s">
        <v>1669</v>
      </c>
      <c r="B137">
        <v>5825</v>
      </c>
      <c r="C137" t="s">
        <v>136</v>
      </c>
      <c r="D137" t="s">
        <v>652</v>
      </c>
      <c r="E137">
        <v>5</v>
      </c>
      <c r="F137" t="s">
        <v>263</v>
      </c>
      <c r="G137">
        <f>COUNTIF(PUNT_SeasonAVG!I:I,Team!C276)</f>
        <v>0</v>
      </c>
      <c r="H137" t="str">
        <f>IFERROR(INDEX(PUNT_SeasonAVG!I:I,MATCH($C137,PUNT_SeasonAVG!$I:$I,0)),INDEX(N:N,MATCH(C137,M:M,0)))</f>
        <v>Luke Kennard</v>
      </c>
      <c r="I137" t="str">
        <f>INDEX(PUNT_SeasonAVG!K:K,MATCH($H137,PUNT_SeasonAVG!$I:$I,0))</f>
        <v>DET</v>
      </c>
      <c r="J137" s="5">
        <f>IFERROR(INDEX(PUNT_SeasonAVG!B:B,MATCH($H137,PUNT_SeasonAVG!$I:$I,0)),999)</f>
        <v>70</v>
      </c>
      <c r="K137">
        <f t="shared" ca="1" si="2"/>
        <v>6</v>
      </c>
    </row>
    <row r="138" spans="1:11" x14ac:dyDescent="0.2">
      <c r="A138" t="s">
        <v>1669</v>
      </c>
      <c r="B138">
        <v>5835</v>
      </c>
      <c r="C138" t="s">
        <v>373</v>
      </c>
      <c r="D138" t="s">
        <v>731</v>
      </c>
      <c r="E138">
        <v>31</v>
      </c>
      <c r="F138" t="s">
        <v>649</v>
      </c>
      <c r="G138">
        <f>COUNTIF(PUNT_SeasonAVG!I:I,Team!C277)</f>
        <v>0</v>
      </c>
      <c r="H138" t="str">
        <f>IFERROR(INDEX(PUNT_SeasonAVG!I:I,MATCH($C138,PUNT_SeasonAVG!$I:$I,0)),INDEX(N:N,MATCH(C138,M:M,0)))</f>
        <v>Jarrett Allen</v>
      </c>
      <c r="I138" t="str">
        <f>INDEX(PUNT_SeasonAVG!K:K,MATCH($H138,PUNT_SeasonAVG!$I:$I,0))</f>
        <v>BKN</v>
      </c>
      <c r="J138" s="5">
        <f>IFERROR(INDEX(PUNT_SeasonAVG!B:B,MATCH($H138,PUNT_SeasonAVG!$I:$I,0)),999)</f>
        <v>192</v>
      </c>
      <c r="K138">
        <f t="shared" ca="1" si="2"/>
        <v>14</v>
      </c>
    </row>
    <row r="139" spans="1:11" x14ac:dyDescent="0.2">
      <c r="A139" t="s">
        <v>1669</v>
      </c>
      <c r="B139">
        <v>6165</v>
      </c>
      <c r="C139" t="s">
        <v>1405</v>
      </c>
      <c r="D139" t="s">
        <v>781</v>
      </c>
      <c r="E139">
        <v>9</v>
      </c>
      <c r="F139" t="s">
        <v>636</v>
      </c>
      <c r="G139">
        <f>COUNTIF(PUNT_SeasonAVG!I:I,Team!C278)</f>
        <v>0</v>
      </c>
      <c r="H139" t="e">
        <f>IFERROR(INDEX(PUNT_SeasonAVG!I:I,MATCH($C139,PUNT_SeasonAVG!$I:$I,0)),INDEX(N:N,MATCH(C139,M:M,0)))</f>
        <v>#N/A</v>
      </c>
      <c r="I139" t="e">
        <f>INDEX(PUNT_SeasonAVG!K:K,MATCH($H139,PUNT_SeasonAVG!$I:$I,0))</f>
        <v>#N/A</v>
      </c>
      <c r="J139" s="5">
        <f>IFERROR(INDEX(PUNT_SeasonAVG!B:B,MATCH($H139,PUNT_SeasonAVG!$I:$I,0)),999)</f>
        <v>999</v>
      </c>
      <c r="K139">
        <f t="shared" ca="1" si="2"/>
        <v>15</v>
      </c>
    </row>
    <row r="140" spans="1:11" x14ac:dyDescent="0.2">
      <c r="A140" t="s">
        <v>1661</v>
      </c>
      <c r="B140">
        <v>3704</v>
      </c>
      <c r="C140" t="s">
        <v>61</v>
      </c>
      <c r="D140" t="s">
        <v>42</v>
      </c>
      <c r="E140">
        <v>23</v>
      </c>
      <c r="F140" t="s">
        <v>264</v>
      </c>
      <c r="G140">
        <f>COUNTIF(PUNT_SeasonAVG!I:I,Team!C279)</f>
        <v>0</v>
      </c>
      <c r="H140" t="str">
        <f>IFERROR(INDEX(PUNT_SeasonAVG!I:I,MATCH($C140,PUNT_SeasonAVG!$I:$I,0)),INDEX(N:N,MATCH(C140,M:M,0)))</f>
        <v>LeBron James</v>
      </c>
      <c r="I140" t="str">
        <f>INDEX(PUNT_SeasonAVG!K:K,MATCH($H140,PUNT_SeasonAVG!$I:$I,0))</f>
        <v>LAL</v>
      </c>
      <c r="J140" s="5">
        <f>IFERROR(INDEX(PUNT_SeasonAVG!B:B,MATCH($H140,PUNT_SeasonAVG!$I:$I,0)),999)</f>
        <v>11</v>
      </c>
      <c r="K140">
        <f t="shared" ca="1" si="2"/>
        <v>2</v>
      </c>
    </row>
    <row r="141" spans="1:11" x14ac:dyDescent="0.2">
      <c r="A141" t="s">
        <v>1661</v>
      </c>
      <c r="B141">
        <v>4486</v>
      </c>
      <c r="C141" t="s">
        <v>176</v>
      </c>
      <c r="D141" t="s">
        <v>724</v>
      </c>
      <c r="E141">
        <v>9</v>
      </c>
      <c r="F141" t="s">
        <v>649</v>
      </c>
      <c r="G141">
        <f>COUNTIF(PUNT_SeasonAVG!I:I,Team!C280)</f>
        <v>0</v>
      </c>
      <c r="H141" t="str">
        <f>IFERROR(INDEX(PUNT_SeasonAVG!I:I,MATCH($C141,PUNT_SeasonAVG!$I:$I,0)),INDEX(N:N,MATCH(C141,M:M,0)))</f>
        <v>Serge Ibaka</v>
      </c>
      <c r="I141" t="str">
        <f>INDEX(PUNT_SeasonAVG!K:K,MATCH($H141,PUNT_SeasonAVG!$I:$I,0))</f>
        <v>TOR</v>
      </c>
      <c r="J141" s="5">
        <f>IFERROR(INDEX(PUNT_SeasonAVG!B:B,MATCH($H141,PUNT_SeasonAVG!$I:$I,0)),999)</f>
        <v>109</v>
      </c>
      <c r="K141">
        <f t="shared" ca="1" si="2"/>
        <v>9</v>
      </c>
    </row>
    <row r="142" spans="1:11" x14ac:dyDescent="0.2">
      <c r="A142" t="s">
        <v>1661</v>
      </c>
      <c r="B142">
        <v>4894</v>
      </c>
      <c r="C142" t="s">
        <v>242</v>
      </c>
      <c r="D142" t="s">
        <v>652</v>
      </c>
      <c r="E142">
        <v>8</v>
      </c>
      <c r="F142" t="s">
        <v>649</v>
      </c>
      <c r="G142">
        <f>COUNTIF(PUNT_SeasonAVG!I:I,Team!C281)</f>
        <v>0</v>
      </c>
      <c r="H142" t="str">
        <f>IFERROR(INDEX(PUNT_SeasonAVG!I:I,MATCH($C142,PUNT_SeasonAVG!$I:$I,0)),INDEX(N:N,MATCH(C142,M:M,0)))</f>
        <v>Markieff Morris</v>
      </c>
      <c r="I142" t="str">
        <f>INDEX(PUNT_SeasonAVG!K:K,MATCH($H142,PUNT_SeasonAVG!$I:$I,0))</f>
        <v>DET</v>
      </c>
      <c r="J142" s="5">
        <f>IFERROR(INDEX(PUNT_SeasonAVG!B:B,MATCH($H142,PUNT_SeasonAVG!$I:$I,0)),999)</f>
        <v>174</v>
      </c>
      <c r="K142">
        <f t="shared" ca="1" si="2"/>
        <v>14</v>
      </c>
    </row>
    <row r="143" spans="1:11" x14ac:dyDescent="0.2">
      <c r="A143" t="s">
        <v>1661</v>
      </c>
      <c r="B143">
        <v>4912</v>
      </c>
      <c r="C143" t="s">
        <v>53</v>
      </c>
      <c r="D143" t="s">
        <v>669</v>
      </c>
      <c r="E143">
        <v>22</v>
      </c>
      <c r="F143" t="s">
        <v>636</v>
      </c>
      <c r="G143">
        <f>COUNTIF(PUNT_SeasonAVG!I:I,Team!C282)</f>
        <v>0</v>
      </c>
      <c r="H143" t="str">
        <f>IFERROR(INDEX(PUNT_SeasonAVG!I:I,MATCH($C143,PUNT_SeasonAVG!$I:$I,0)),INDEX(N:N,MATCH(C143,M:M,0)))</f>
        <v>Jimmy Butler</v>
      </c>
      <c r="I143" t="str">
        <f>INDEX(PUNT_SeasonAVG!K:K,MATCH($H143,PUNT_SeasonAVG!$I:$I,0))</f>
        <v>MIA</v>
      </c>
      <c r="J143" s="5">
        <f>IFERROR(INDEX(PUNT_SeasonAVG!B:B,MATCH($H143,PUNT_SeasonAVG!$I:$I,0)),999)</f>
        <v>8</v>
      </c>
      <c r="K143">
        <f t="shared" ca="1" si="2"/>
        <v>1</v>
      </c>
    </row>
    <row r="144" spans="1:11" x14ac:dyDescent="0.2">
      <c r="A144" t="s">
        <v>1661</v>
      </c>
      <c r="B144">
        <v>5074</v>
      </c>
      <c r="C144" t="s">
        <v>112</v>
      </c>
      <c r="D144" t="s">
        <v>727</v>
      </c>
      <c r="E144">
        <v>5</v>
      </c>
      <c r="F144" t="s">
        <v>636</v>
      </c>
      <c r="G144">
        <f>COUNTIF(PUNT_SeasonAVG!I:I,Team!C283)</f>
        <v>0</v>
      </c>
      <c r="H144" t="str">
        <f>IFERROR(INDEX(PUNT_SeasonAVG!I:I,MATCH($C144,PUNT_SeasonAVG!$I:$I,0)),INDEX(N:N,MATCH(C144,M:M,0)))</f>
        <v>Will Barton</v>
      </c>
      <c r="I144" t="str">
        <f>INDEX(PUNT_SeasonAVG!K:K,MATCH($H144,PUNT_SeasonAVG!$I:$I,0))</f>
        <v>DEN</v>
      </c>
      <c r="J144" s="5">
        <f>IFERROR(INDEX(PUNT_SeasonAVG!B:B,MATCH($H144,PUNT_SeasonAVG!$I:$I,0)),999)</f>
        <v>72</v>
      </c>
      <c r="K144">
        <f t="shared" ca="1" si="2"/>
        <v>7</v>
      </c>
    </row>
    <row r="145" spans="1:11" x14ac:dyDescent="0.2">
      <c r="A145" t="s">
        <v>1661</v>
      </c>
      <c r="B145">
        <v>5324</v>
      </c>
      <c r="C145" t="s">
        <v>88</v>
      </c>
      <c r="D145" t="s">
        <v>660</v>
      </c>
      <c r="E145">
        <v>8</v>
      </c>
      <c r="F145" t="s">
        <v>263</v>
      </c>
      <c r="G145">
        <f>COUNTIF(PUNT_SeasonAVG!I:I,Team!C284)</f>
        <v>0</v>
      </c>
      <c r="H145" t="str">
        <f>IFERROR(INDEX(PUNT_SeasonAVG!I:I,MATCH($C145,PUNT_SeasonAVG!$I:$I,0)),INDEX(N:N,MATCH(C145,M:M,0)))</f>
        <v>Zach LaVine</v>
      </c>
      <c r="I145" t="str">
        <f>INDEX(PUNT_SeasonAVG!K:K,MATCH($H145,PUNT_SeasonAVG!$I:$I,0))</f>
        <v>CHI</v>
      </c>
      <c r="J145" s="5">
        <f>IFERROR(INDEX(PUNT_SeasonAVG!B:B,MATCH($H145,PUNT_SeasonAVG!$I:$I,0)),999)</f>
        <v>42</v>
      </c>
      <c r="K145">
        <f t="shared" ca="1" si="2"/>
        <v>4</v>
      </c>
    </row>
    <row r="146" spans="1:11" x14ac:dyDescent="0.2">
      <c r="A146" t="s">
        <v>1661</v>
      </c>
      <c r="B146">
        <v>5469</v>
      </c>
      <c r="C146" t="s">
        <v>394</v>
      </c>
      <c r="D146" t="s">
        <v>641</v>
      </c>
      <c r="E146">
        <v>8</v>
      </c>
      <c r="F146" t="s">
        <v>649</v>
      </c>
      <c r="G146">
        <f>COUNTIF(PUNT_SeasonAVG!I:I,Team!C285)</f>
        <v>0</v>
      </c>
      <c r="H146" t="str">
        <f>IFERROR(INDEX(PUNT_SeasonAVG!I:I,MATCH($C146,PUNT_SeasonAVG!$I:$I,0)),INDEX(N:N,MATCH(C146,M:M,0)))</f>
        <v>Frank Kaminsky</v>
      </c>
      <c r="I146" t="str">
        <f>INDEX(PUNT_SeasonAVG!K:K,MATCH($H146,PUNT_SeasonAVG!$I:$I,0))</f>
        <v>PHO</v>
      </c>
      <c r="J146" s="5">
        <f>IFERROR(INDEX(PUNT_SeasonAVG!B:B,MATCH($H146,PUNT_SeasonAVG!$I:$I,0)),999)</f>
        <v>216</v>
      </c>
      <c r="K146">
        <f t="shared" ca="1" si="2"/>
        <v>16</v>
      </c>
    </row>
    <row r="147" spans="1:11" x14ac:dyDescent="0.2">
      <c r="A147" t="s">
        <v>1661</v>
      </c>
      <c r="B147">
        <v>5473</v>
      </c>
      <c r="C147" t="s">
        <v>83</v>
      </c>
      <c r="D147" t="s">
        <v>641</v>
      </c>
      <c r="E147">
        <v>1</v>
      </c>
      <c r="F147" t="s">
        <v>263</v>
      </c>
      <c r="G147">
        <f>COUNTIF(PUNT_SeasonAVG!I:I,Team!C286)</f>
        <v>0</v>
      </c>
      <c r="H147" t="str">
        <f>IFERROR(INDEX(PUNT_SeasonAVG!I:I,MATCH($C147,PUNT_SeasonAVG!$I:$I,0)),INDEX(N:N,MATCH(C147,M:M,0)))</f>
        <v>Devin Booker</v>
      </c>
      <c r="I147" t="str">
        <f>INDEX(PUNT_SeasonAVG!K:K,MATCH($H147,PUNT_SeasonAVG!$I:$I,0))</f>
        <v>PHO</v>
      </c>
      <c r="J147" s="5">
        <f>IFERROR(INDEX(PUNT_SeasonAVG!B:B,MATCH($H147,PUNT_SeasonAVG!$I:$I,0)),999)</f>
        <v>26</v>
      </c>
      <c r="K147">
        <f t="shared" ca="1" si="2"/>
        <v>3</v>
      </c>
    </row>
    <row r="148" spans="1:11" x14ac:dyDescent="0.2">
      <c r="A148" t="s">
        <v>1661</v>
      </c>
      <c r="B148">
        <v>5492</v>
      </c>
      <c r="C148" t="s">
        <v>200</v>
      </c>
      <c r="D148" t="s">
        <v>35</v>
      </c>
      <c r="E148">
        <v>5</v>
      </c>
      <c r="F148" t="s">
        <v>649</v>
      </c>
      <c r="G148">
        <f>COUNTIF(PUNT_SeasonAVG!I:I,Team!C287)</f>
        <v>0</v>
      </c>
      <c r="H148" t="str">
        <f>IFERROR(INDEX(PUNT_SeasonAVG!I:I,MATCH($C148,PUNT_SeasonAVG!$I:$I,0)),INDEX(N:N,MATCH(C148,M:M,0)))</f>
        <v>Montrezl Harrell</v>
      </c>
      <c r="I148" t="str">
        <f>INDEX(PUNT_SeasonAVG!K:K,MATCH($H148,PUNT_SeasonAVG!$I:$I,0))</f>
        <v>LAC</v>
      </c>
      <c r="J148" s="5">
        <f>IFERROR(INDEX(PUNT_SeasonAVG!B:B,MATCH($H148,PUNT_SeasonAVG!$I:$I,0)),999)</f>
        <v>127</v>
      </c>
      <c r="K148">
        <f t="shared" ca="1" si="2"/>
        <v>11</v>
      </c>
    </row>
    <row r="149" spans="1:11" x14ac:dyDescent="0.2">
      <c r="A149" t="s">
        <v>1661</v>
      </c>
      <c r="B149">
        <v>5636</v>
      </c>
      <c r="C149" t="s">
        <v>190</v>
      </c>
      <c r="D149" t="s">
        <v>660</v>
      </c>
      <c r="E149">
        <v>32</v>
      </c>
      <c r="F149" t="s">
        <v>263</v>
      </c>
      <c r="G149">
        <f>COUNTIF(PUNT_SeasonAVG!I:I,Team!C288)</f>
        <v>0</v>
      </c>
      <c r="H149" t="str">
        <f>IFERROR(INDEX(PUNT_SeasonAVG!I:I,MATCH($C149,PUNT_SeasonAVG!$I:$I,0)),INDEX(N:N,MATCH(C149,M:M,0)))</f>
        <v>Kris Dunn</v>
      </c>
      <c r="I149" t="str">
        <f>INDEX(PUNT_SeasonAVG!K:K,MATCH($H149,PUNT_SeasonAVG!$I:$I,0))</f>
        <v>CHI</v>
      </c>
      <c r="J149" s="5">
        <f>IFERROR(INDEX(PUNT_SeasonAVG!B:B,MATCH($H149,PUNT_SeasonAVG!$I:$I,0)),999)</f>
        <v>115</v>
      </c>
      <c r="K149">
        <f t="shared" ca="1" si="2"/>
        <v>10</v>
      </c>
    </row>
    <row r="150" spans="1:11" x14ac:dyDescent="0.2">
      <c r="A150" t="s">
        <v>1661</v>
      </c>
      <c r="B150">
        <v>5764</v>
      </c>
      <c r="C150" t="s">
        <v>113</v>
      </c>
      <c r="D150" t="s">
        <v>720</v>
      </c>
      <c r="E150">
        <v>2</v>
      </c>
      <c r="F150" t="s">
        <v>263</v>
      </c>
      <c r="G150">
        <f>COUNTIF(PUNT_SeasonAVG!I:I,Team!C289)</f>
        <v>0</v>
      </c>
      <c r="H150" t="str">
        <f>IFERROR(INDEX(PUNT_SeasonAVG!I:I,MATCH($C150,PUNT_SeasonAVG!$I:$I,0)),INDEX(N:N,MATCH(C150,M:M,0)))</f>
        <v>Lonzo Ball</v>
      </c>
      <c r="I150" t="str">
        <f>INDEX(PUNT_SeasonAVG!K:K,MATCH($H150,PUNT_SeasonAVG!$I:$I,0))</f>
        <v>NOR</v>
      </c>
      <c r="J150" s="5">
        <f>IFERROR(INDEX(PUNT_SeasonAVG!B:B,MATCH($H150,PUNT_SeasonAVG!$I:$I,0)),999)</f>
        <v>56</v>
      </c>
      <c r="K150">
        <f t="shared" ca="1" si="2"/>
        <v>5</v>
      </c>
    </row>
    <row r="151" spans="1:11" x14ac:dyDescent="0.2">
      <c r="A151" t="s">
        <v>1661</v>
      </c>
      <c r="B151">
        <v>5843</v>
      </c>
      <c r="C151" t="s">
        <v>129</v>
      </c>
      <c r="D151" t="s">
        <v>720</v>
      </c>
      <c r="E151">
        <v>3</v>
      </c>
      <c r="F151" t="s">
        <v>636</v>
      </c>
      <c r="G151">
        <f>COUNTIF(PUNT_SeasonAVG!I:I,Team!C290)</f>
        <v>0</v>
      </c>
      <c r="H151" t="str">
        <f>IFERROR(INDEX(PUNT_SeasonAVG!I:I,MATCH($C151,PUNT_SeasonAVG!$I:$I,0)),INDEX(N:N,MATCH(C151,M:M,0)))</f>
        <v>Josh Hart</v>
      </c>
      <c r="I151" t="str">
        <f>INDEX(PUNT_SeasonAVG!K:K,MATCH($H151,PUNT_SeasonAVG!$I:$I,0))</f>
        <v>NOR</v>
      </c>
      <c r="J151" s="5">
        <f>IFERROR(INDEX(PUNT_SeasonAVG!B:B,MATCH($H151,PUNT_SeasonAVG!$I:$I,0)),999)</f>
        <v>65</v>
      </c>
      <c r="K151">
        <f t="shared" ca="1" si="2"/>
        <v>6</v>
      </c>
    </row>
    <row r="152" spans="1:11" x14ac:dyDescent="0.2">
      <c r="A152" t="s">
        <v>1661</v>
      </c>
      <c r="B152">
        <v>5959</v>
      </c>
      <c r="C152" t="s">
        <v>388</v>
      </c>
      <c r="D152" t="s">
        <v>689</v>
      </c>
      <c r="E152">
        <v>35</v>
      </c>
      <c r="F152" t="s">
        <v>264</v>
      </c>
      <c r="G152">
        <f>COUNTIF(PUNT_SeasonAVG!I:I,Team!C291)</f>
        <v>0</v>
      </c>
      <c r="H152" t="str">
        <f>IFERROR(INDEX(PUNT_SeasonAVG!I:I,MATCH($C152,PUNT_SeasonAVG!$I:$I,0)),INDEX(N:N,MATCH(C152,M:M,0)))</f>
        <v>Marvin Bagley III</v>
      </c>
      <c r="I152" t="str">
        <f>INDEX(PUNT_SeasonAVG!K:K,MATCH($H152,PUNT_SeasonAVG!$I:$I,0))</f>
        <v>SAC</v>
      </c>
      <c r="J152" s="5">
        <f>IFERROR(INDEX(PUNT_SeasonAVG!B:B,MATCH($H152,PUNT_SeasonAVG!$I:$I,0)),999)</f>
        <v>197</v>
      </c>
      <c r="K152">
        <f t="shared" ca="1" si="2"/>
        <v>15</v>
      </c>
    </row>
    <row r="153" spans="1:11" x14ac:dyDescent="0.2">
      <c r="A153" t="s">
        <v>1661</v>
      </c>
      <c r="B153">
        <v>6015</v>
      </c>
      <c r="C153" t="s">
        <v>180</v>
      </c>
      <c r="D153" t="s">
        <v>684</v>
      </c>
      <c r="E153">
        <v>13</v>
      </c>
      <c r="F153" t="s">
        <v>649</v>
      </c>
      <c r="G153">
        <f>COUNTIF(PUNT_SeasonAVG!I:I,Team!C292)</f>
        <v>0</v>
      </c>
      <c r="H153" t="str">
        <f>IFERROR(INDEX(PUNT_SeasonAVG!I:I,MATCH($C153,PUNT_SeasonAVG!$I:$I,0)),INDEX(N:N,MATCH(C153,M:M,0)))</f>
        <v>Jaren Jackson Jr.</v>
      </c>
      <c r="I153" t="str">
        <f>INDEX(PUNT_SeasonAVG!K:K,MATCH($H153,PUNT_SeasonAVG!$I:$I,0))</f>
        <v>MEM</v>
      </c>
      <c r="J153" s="5">
        <f>IFERROR(INDEX(PUNT_SeasonAVG!B:B,MATCH($H153,PUNT_SeasonAVG!$I:$I,0)),999)</f>
        <v>134</v>
      </c>
      <c r="K153">
        <f t="shared" ca="1" si="2"/>
        <v>12</v>
      </c>
    </row>
    <row r="154" spans="1:11" x14ac:dyDescent="0.2">
      <c r="A154" t="s">
        <v>1661</v>
      </c>
      <c r="B154">
        <v>6022</v>
      </c>
      <c r="C154" t="s">
        <v>137</v>
      </c>
      <c r="D154" t="s">
        <v>95</v>
      </c>
      <c r="E154">
        <v>2</v>
      </c>
      <c r="F154" t="s">
        <v>263</v>
      </c>
      <c r="G154">
        <f>COUNTIF(PUNT_SeasonAVG!I:I,Team!C293)</f>
        <v>0</v>
      </c>
      <c r="H154" t="str">
        <f>IFERROR(INDEX(PUNT_SeasonAVG!I:I,MATCH($C154,PUNT_SeasonAVG!$I:$I,0)),INDEX(N:N,MATCH(C154,M:M,0)))</f>
        <v>Shai Gilgeous-Alexander</v>
      </c>
      <c r="I154" t="str">
        <f>INDEX(PUNT_SeasonAVG!K:K,MATCH($H154,PUNT_SeasonAVG!$I:$I,0))</f>
        <v>OKC</v>
      </c>
      <c r="J154" s="5">
        <f>IFERROR(INDEX(PUNT_SeasonAVG!B:B,MATCH($H154,PUNT_SeasonAVG!$I:$I,0)),999)</f>
        <v>76</v>
      </c>
      <c r="K154">
        <f t="shared" ca="1" si="2"/>
        <v>8</v>
      </c>
    </row>
    <row r="155" spans="1:11" x14ac:dyDescent="0.2">
      <c r="A155" t="s">
        <v>1661</v>
      </c>
      <c r="B155">
        <v>6028</v>
      </c>
      <c r="C155" t="s">
        <v>389</v>
      </c>
      <c r="D155" t="s">
        <v>666</v>
      </c>
      <c r="E155">
        <v>0</v>
      </c>
      <c r="F155" t="s">
        <v>263</v>
      </c>
      <c r="G155">
        <f>COUNTIF(PUNT_SeasonAVG!I:I,Team!C294)</f>
        <v>0</v>
      </c>
      <c r="H155" t="str">
        <f>IFERROR(INDEX(PUNT_SeasonAVG!I:I,MATCH($C155,PUNT_SeasonAVG!$I:$I,0)),INDEX(N:N,MATCH(C155,M:M,0)))</f>
        <v>Donte DiVincenzo</v>
      </c>
      <c r="I155" t="str">
        <f>INDEX(PUNT_SeasonAVG!K:K,MATCH($H155,PUNT_SeasonAVG!$I:$I,0))</f>
        <v>MIL</v>
      </c>
      <c r="J155" s="5">
        <f>IFERROR(INDEX(PUNT_SeasonAVG!B:B,MATCH($H155,PUNT_SeasonAVG!$I:$I,0)),999)</f>
        <v>155</v>
      </c>
      <c r="K155">
        <f t="shared" ca="1" si="2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3DB-9B50-E249-BD62-68BA1E9879FA}">
  <dimension ref="A1:K1007"/>
  <sheetViews>
    <sheetView topLeftCell="A973" workbookViewId="0">
      <selection activeCell="D1007" sqref="D1007"/>
    </sheetView>
  </sheetViews>
  <sheetFormatPr baseColWidth="10" defaultRowHeight="15" x14ac:dyDescent="0.2"/>
  <cols>
    <col min="1" max="1" width="14" bestFit="1" customWidth="1"/>
    <col min="2" max="2" width="8.5" bestFit="1" customWidth="1"/>
    <col min="3" max="3" width="8.1640625" bestFit="1" customWidth="1"/>
    <col min="4" max="4" width="19.83203125" bestFit="1" customWidth="1"/>
    <col min="5" max="5" width="5.6640625" bestFit="1" customWidth="1"/>
    <col min="6" max="6" width="15.6640625" bestFit="1" customWidth="1"/>
    <col min="7" max="7" width="20.1640625" bestFit="1" customWidth="1"/>
    <col min="8" max="8" width="5" bestFit="1" customWidth="1"/>
    <col min="9" max="9" width="7.33203125" bestFit="1" customWidth="1"/>
    <col min="10" max="10" width="3.83203125" bestFit="1" customWidth="1"/>
    <col min="11" max="11" width="7.33203125" bestFit="1" customWidth="1"/>
  </cols>
  <sheetData>
    <row r="1" spans="1:11" x14ac:dyDescent="0.2">
      <c r="A1" t="s">
        <v>1653</v>
      </c>
      <c r="B1" t="s">
        <v>1655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1656</v>
      </c>
    </row>
    <row r="2" spans="1:11" x14ac:dyDescent="0.2">
      <c r="A2" t="s">
        <v>1661</v>
      </c>
      <c r="B2" s="7">
        <v>43787</v>
      </c>
      <c r="C2">
        <v>3704</v>
      </c>
      <c r="D2" t="s">
        <v>61</v>
      </c>
      <c r="E2" t="s">
        <v>656</v>
      </c>
      <c r="F2" t="s">
        <v>657</v>
      </c>
      <c r="G2" t="s">
        <v>301</v>
      </c>
      <c r="H2" t="s">
        <v>42</v>
      </c>
      <c r="I2">
        <v>23</v>
      </c>
      <c r="J2" t="s">
        <v>264</v>
      </c>
      <c r="K2" t="s">
        <v>264</v>
      </c>
    </row>
    <row r="3" spans="1:11" x14ac:dyDescent="0.2">
      <c r="A3" t="s">
        <v>1661</v>
      </c>
      <c r="B3" s="7">
        <v>43788</v>
      </c>
      <c r="C3">
        <v>3704</v>
      </c>
      <c r="D3" t="s">
        <v>61</v>
      </c>
      <c r="E3" t="s">
        <v>656</v>
      </c>
      <c r="F3" t="s">
        <v>657</v>
      </c>
      <c r="G3" t="s">
        <v>301</v>
      </c>
      <c r="H3" t="s">
        <v>42</v>
      </c>
      <c r="I3">
        <v>23</v>
      </c>
      <c r="J3" t="s">
        <v>264</v>
      </c>
      <c r="K3" t="s">
        <v>264</v>
      </c>
    </row>
    <row r="4" spans="1:11" x14ac:dyDescent="0.2">
      <c r="A4" t="s">
        <v>1661</v>
      </c>
      <c r="B4" s="7">
        <v>43789</v>
      </c>
      <c r="C4">
        <v>3704</v>
      </c>
      <c r="D4" t="s">
        <v>61</v>
      </c>
      <c r="E4" t="s">
        <v>656</v>
      </c>
      <c r="F4" t="s">
        <v>657</v>
      </c>
      <c r="G4" t="s">
        <v>301</v>
      </c>
      <c r="H4" t="s">
        <v>42</v>
      </c>
      <c r="I4">
        <v>23</v>
      </c>
      <c r="J4" t="s">
        <v>264</v>
      </c>
      <c r="K4" t="s">
        <v>264</v>
      </c>
    </row>
    <row r="5" spans="1:11" x14ac:dyDescent="0.2">
      <c r="A5" t="s">
        <v>1661</v>
      </c>
      <c r="B5" s="7">
        <v>43790</v>
      </c>
      <c r="C5">
        <v>3704</v>
      </c>
      <c r="D5" t="s">
        <v>61</v>
      </c>
      <c r="E5" t="s">
        <v>656</v>
      </c>
      <c r="F5" t="s">
        <v>657</v>
      </c>
      <c r="G5" t="s">
        <v>301</v>
      </c>
      <c r="H5" t="s">
        <v>42</v>
      </c>
      <c r="I5">
        <v>23</v>
      </c>
      <c r="J5" t="s">
        <v>264</v>
      </c>
      <c r="K5" t="s">
        <v>1657</v>
      </c>
    </row>
    <row r="6" spans="1:11" x14ac:dyDescent="0.2">
      <c r="A6" t="s">
        <v>1661</v>
      </c>
      <c r="B6" s="7">
        <v>43791</v>
      </c>
      <c r="C6">
        <v>3704</v>
      </c>
      <c r="D6" t="s">
        <v>61</v>
      </c>
      <c r="E6" t="s">
        <v>656</v>
      </c>
      <c r="F6" t="s">
        <v>657</v>
      </c>
      <c r="G6" t="s">
        <v>301</v>
      </c>
      <c r="H6" t="s">
        <v>42</v>
      </c>
      <c r="I6">
        <v>23</v>
      </c>
      <c r="J6" t="s">
        <v>264</v>
      </c>
      <c r="K6" t="s">
        <v>264</v>
      </c>
    </row>
    <row r="7" spans="1:11" x14ac:dyDescent="0.2">
      <c r="A7" t="s">
        <v>1661</v>
      </c>
      <c r="B7" s="7">
        <v>43792</v>
      </c>
      <c r="C7">
        <v>3704</v>
      </c>
      <c r="D7" t="s">
        <v>61</v>
      </c>
      <c r="E7" t="s">
        <v>656</v>
      </c>
      <c r="F7" t="s">
        <v>657</v>
      </c>
      <c r="G7" t="s">
        <v>301</v>
      </c>
      <c r="H7" t="s">
        <v>42</v>
      </c>
      <c r="I7">
        <v>23</v>
      </c>
      <c r="J7" t="s">
        <v>264</v>
      </c>
      <c r="K7" t="s">
        <v>264</v>
      </c>
    </row>
    <row r="8" spans="1:11" x14ac:dyDescent="0.2">
      <c r="A8" t="s">
        <v>1661</v>
      </c>
      <c r="B8" s="7">
        <v>43793</v>
      </c>
      <c r="C8">
        <v>3704</v>
      </c>
      <c r="D8" t="s">
        <v>61</v>
      </c>
      <c r="E8" t="s">
        <v>656</v>
      </c>
      <c r="F8" t="s">
        <v>657</v>
      </c>
      <c r="G8" t="s">
        <v>301</v>
      </c>
      <c r="H8" t="s">
        <v>42</v>
      </c>
      <c r="I8">
        <v>23</v>
      </c>
      <c r="J8" t="s">
        <v>264</v>
      </c>
      <c r="K8" t="s">
        <v>264</v>
      </c>
    </row>
    <row r="9" spans="1:11" x14ac:dyDescent="0.2">
      <c r="A9" t="s">
        <v>1662</v>
      </c>
      <c r="B9" s="7">
        <v>43787</v>
      </c>
      <c r="C9">
        <v>3706</v>
      </c>
      <c r="D9" t="s">
        <v>658</v>
      </c>
      <c r="E9" t="s">
        <v>45</v>
      </c>
      <c r="F9" t="s">
        <v>659</v>
      </c>
      <c r="G9" t="s">
        <v>333</v>
      </c>
      <c r="H9" t="s">
        <v>648</v>
      </c>
      <c r="I9">
        <v>0</v>
      </c>
      <c r="J9" t="s">
        <v>264</v>
      </c>
      <c r="K9" t="s">
        <v>264</v>
      </c>
    </row>
    <row r="10" spans="1:11" x14ac:dyDescent="0.2">
      <c r="A10" t="s">
        <v>1662</v>
      </c>
      <c r="B10" s="7">
        <v>43788</v>
      </c>
      <c r="C10">
        <v>3706</v>
      </c>
      <c r="D10" t="s">
        <v>658</v>
      </c>
      <c r="E10" t="s">
        <v>45</v>
      </c>
      <c r="F10" t="s">
        <v>659</v>
      </c>
      <c r="G10" t="s">
        <v>333</v>
      </c>
      <c r="H10" t="s">
        <v>648</v>
      </c>
      <c r="I10">
        <v>0</v>
      </c>
      <c r="J10" t="s">
        <v>264</v>
      </c>
      <c r="K10" t="s">
        <v>264</v>
      </c>
    </row>
    <row r="11" spans="1:11" x14ac:dyDescent="0.2">
      <c r="A11" t="s">
        <v>1662</v>
      </c>
      <c r="B11" s="7">
        <v>43789</v>
      </c>
      <c r="C11">
        <v>3706</v>
      </c>
      <c r="D11" t="s">
        <v>658</v>
      </c>
      <c r="E11" t="s">
        <v>45</v>
      </c>
      <c r="F11" t="s">
        <v>659</v>
      </c>
      <c r="G11" t="s">
        <v>333</v>
      </c>
      <c r="H11" t="s">
        <v>648</v>
      </c>
      <c r="I11">
        <v>0</v>
      </c>
      <c r="J11" t="s">
        <v>264</v>
      </c>
      <c r="K11" t="s">
        <v>1657</v>
      </c>
    </row>
    <row r="12" spans="1:11" x14ac:dyDescent="0.2">
      <c r="A12" t="s">
        <v>1662</v>
      </c>
      <c r="B12" s="7">
        <v>43790</v>
      </c>
      <c r="C12">
        <v>3706</v>
      </c>
      <c r="D12" t="s">
        <v>658</v>
      </c>
      <c r="E12" t="s">
        <v>45</v>
      </c>
      <c r="F12" t="s">
        <v>659</v>
      </c>
      <c r="G12" t="s">
        <v>333</v>
      </c>
      <c r="H12" t="s">
        <v>648</v>
      </c>
      <c r="I12">
        <v>0</v>
      </c>
      <c r="J12" t="s">
        <v>264</v>
      </c>
      <c r="K12" t="s">
        <v>264</v>
      </c>
    </row>
    <row r="13" spans="1:11" x14ac:dyDescent="0.2">
      <c r="A13" t="s">
        <v>1662</v>
      </c>
      <c r="B13" s="7">
        <v>43791</v>
      </c>
      <c r="C13">
        <v>3706</v>
      </c>
      <c r="D13" t="s">
        <v>658</v>
      </c>
      <c r="E13" t="s">
        <v>45</v>
      </c>
      <c r="F13" t="s">
        <v>659</v>
      </c>
      <c r="G13" t="s">
        <v>333</v>
      </c>
      <c r="H13" t="s">
        <v>648</v>
      </c>
      <c r="I13">
        <v>0</v>
      </c>
      <c r="J13" t="s">
        <v>264</v>
      </c>
      <c r="K13" t="s">
        <v>264</v>
      </c>
    </row>
    <row r="14" spans="1:11" x14ac:dyDescent="0.2">
      <c r="A14" t="s">
        <v>1662</v>
      </c>
      <c r="B14" s="7">
        <v>43792</v>
      </c>
      <c r="C14">
        <v>3706</v>
      </c>
      <c r="D14" t="s">
        <v>658</v>
      </c>
      <c r="E14" t="s">
        <v>45</v>
      </c>
      <c r="F14" t="s">
        <v>659</v>
      </c>
      <c r="G14" t="s">
        <v>333</v>
      </c>
      <c r="H14" t="s">
        <v>648</v>
      </c>
      <c r="I14">
        <v>0</v>
      </c>
      <c r="J14" t="s">
        <v>264</v>
      </c>
      <c r="K14" t="s">
        <v>1658</v>
      </c>
    </row>
    <row r="15" spans="1:11" x14ac:dyDescent="0.2">
      <c r="A15" t="s">
        <v>1662</v>
      </c>
      <c r="B15" s="7">
        <v>43793</v>
      </c>
      <c r="C15">
        <v>3706</v>
      </c>
      <c r="D15" t="s">
        <v>658</v>
      </c>
      <c r="E15" t="s">
        <v>45</v>
      </c>
      <c r="F15" t="s">
        <v>659</v>
      </c>
      <c r="G15" t="s">
        <v>333</v>
      </c>
      <c r="H15" t="s">
        <v>648</v>
      </c>
      <c r="I15">
        <v>0</v>
      </c>
      <c r="J15" t="s">
        <v>264</v>
      </c>
      <c r="K15" t="s">
        <v>1658</v>
      </c>
    </row>
    <row r="16" spans="1:11" x14ac:dyDescent="0.2">
      <c r="A16" t="s">
        <v>1663</v>
      </c>
      <c r="B16" s="7">
        <v>43787</v>
      </c>
      <c r="C16">
        <v>3818</v>
      </c>
      <c r="D16" t="s">
        <v>391</v>
      </c>
      <c r="E16" t="s">
        <v>670</v>
      </c>
      <c r="F16" t="s">
        <v>671</v>
      </c>
      <c r="G16" t="s">
        <v>301</v>
      </c>
      <c r="H16" t="s">
        <v>42</v>
      </c>
      <c r="I16">
        <v>39</v>
      </c>
      <c r="J16" t="s">
        <v>649</v>
      </c>
      <c r="K16" t="s">
        <v>1658</v>
      </c>
    </row>
    <row r="17" spans="1:11" x14ac:dyDescent="0.2">
      <c r="A17" t="s">
        <v>1663</v>
      </c>
      <c r="B17" s="7">
        <v>43788</v>
      </c>
      <c r="C17">
        <v>3818</v>
      </c>
      <c r="D17" t="s">
        <v>391</v>
      </c>
      <c r="E17" t="s">
        <v>670</v>
      </c>
      <c r="F17" t="s">
        <v>671</v>
      </c>
      <c r="G17" t="s">
        <v>301</v>
      </c>
      <c r="H17" t="s">
        <v>42</v>
      </c>
      <c r="I17">
        <v>39</v>
      </c>
      <c r="J17" t="s">
        <v>649</v>
      </c>
      <c r="K17" t="s">
        <v>1658</v>
      </c>
    </row>
    <row r="18" spans="1:11" x14ac:dyDescent="0.2">
      <c r="A18" t="s">
        <v>1663</v>
      </c>
      <c r="B18" s="7">
        <v>43789</v>
      </c>
      <c r="C18">
        <v>3818</v>
      </c>
      <c r="D18" t="s">
        <v>391</v>
      </c>
      <c r="E18" t="s">
        <v>670</v>
      </c>
      <c r="F18" t="s">
        <v>671</v>
      </c>
      <c r="G18" t="s">
        <v>301</v>
      </c>
      <c r="H18" t="s">
        <v>42</v>
      </c>
      <c r="I18">
        <v>39</v>
      </c>
      <c r="J18" t="s">
        <v>649</v>
      </c>
      <c r="K18" t="s">
        <v>1658</v>
      </c>
    </row>
    <row r="19" spans="1:11" x14ac:dyDescent="0.2">
      <c r="A19" t="s">
        <v>1663</v>
      </c>
      <c r="B19" s="7">
        <v>43790</v>
      </c>
      <c r="C19">
        <v>3818</v>
      </c>
      <c r="D19" t="s">
        <v>391</v>
      </c>
      <c r="E19" t="s">
        <v>670</v>
      </c>
      <c r="F19" t="s">
        <v>671</v>
      </c>
      <c r="G19" t="s">
        <v>301</v>
      </c>
      <c r="H19" t="s">
        <v>42</v>
      </c>
      <c r="I19">
        <v>39</v>
      </c>
      <c r="J19" t="s">
        <v>649</v>
      </c>
      <c r="K19" t="s">
        <v>1658</v>
      </c>
    </row>
    <row r="20" spans="1:11" x14ac:dyDescent="0.2">
      <c r="A20" t="s">
        <v>1663</v>
      </c>
      <c r="B20" s="7">
        <v>43791</v>
      </c>
      <c r="C20">
        <v>3818</v>
      </c>
      <c r="D20" t="s">
        <v>391</v>
      </c>
      <c r="E20" t="s">
        <v>670</v>
      </c>
      <c r="F20" t="s">
        <v>671</v>
      </c>
      <c r="G20" t="s">
        <v>301</v>
      </c>
      <c r="H20" t="s">
        <v>42</v>
      </c>
      <c r="I20">
        <v>39</v>
      </c>
      <c r="J20" t="s">
        <v>649</v>
      </c>
      <c r="K20" t="s">
        <v>1658</v>
      </c>
    </row>
    <row r="21" spans="1:11" x14ac:dyDescent="0.2">
      <c r="A21" t="s">
        <v>1663</v>
      </c>
      <c r="B21" s="7">
        <v>43792</v>
      </c>
      <c r="C21">
        <v>3818</v>
      </c>
      <c r="D21" t="s">
        <v>391</v>
      </c>
      <c r="E21" t="s">
        <v>670</v>
      </c>
      <c r="F21" t="s">
        <v>671</v>
      </c>
      <c r="G21" t="s">
        <v>301</v>
      </c>
      <c r="H21" t="s">
        <v>42</v>
      </c>
      <c r="I21">
        <v>39</v>
      </c>
      <c r="J21" t="s">
        <v>649</v>
      </c>
      <c r="K21" t="s">
        <v>1658</v>
      </c>
    </row>
    <row r="22" spans="1:11" x14ac:dyDescent="0.2">
      <c r="A22" t="s">
        <v>1663</v>
      </c>
      <c r="B22" s="7">
        <v>43793</v>
      </c>
      <c r="C22">
        <v>3818</v>
      </c>
      <c r="D22" t="s">
        <v>391</v>
      </c>
      <c r="E22" t="s">
        <v>670</v>
      </c>
      <c r="F22" t="s">
        <v>671</v>
      </c>
      <c r="G22" t="s">
        <v>301</v>
      </c>
      <c r="H22" t="s">
        <v>42</v>
      </c>
      <c r="I22">
        <v>39</v>
      </c>
      <c r="J22" t="s">
        <v>649</v>
      </c>
      <c r="K22" t="s">
        <v>1658</v>
      </c>
    </row>
    <row r="23" spans="1:11" x14ac:dyDescent="0.2">
      <c r="A23" t="s">
        <v>1664</v>
      </c>
      <c r="B23" s="7">
        <v>43787</v>
      </c>
      <c r="C23">
        <v>3930</v>
      </c>
      <c r="D23" t="s">
        <v>94</v>
      </c>
      <c r="E23" t="s">
        <v>45</v>
      </c>
      <c r="F23" t="s">
        <v>695</v>
      </c>
      <c r="G23" t="s">
        <v>328</v>
      </c>
      <c r="H23" t="s">
        <v>95</v>
      </c>
      <c r="I23">
        <v>3</v>
      </c>
      <c r="J23" t="s">
        <v>263</v>
      </c>
      <c r="K23" t="s">
        <v>263</v>
      </c>
    </row>
    <row r="24" spans="1:11" x14ac:dyDescent="0.2">
      <c r="A24" t="s">
        <v>1664</v>
      </c>
      <c r="B24" s="7">
        <v>43788</v>
      </c>
      <c r="C24">
        <v>3930</v>
      </c>
      <c r="D24" t="s">
        <v>94</v>
      </c>
      <c r="E24" t="s">
        <v>45</v>
      </c>
      <c r="F24" t="s">
        <v>695</v>
      </c>
      <c r="G24" t="s">
        <v>328</v>
      </c>
      <c r="H24" t="s">
        <v>95</v>
      </c>
      <c r="I24">
        <v>3</v>
      </c>
      <c r="J24" t="s">
        <v>263</v>
      </c>
      <c r="K24" t="s">
        <v>263</v>
      </c>
    </row>
    <row r="25" spans="1:11" x14ac:dyDescent="0.2">
      <c r="A25" t="s">
        <v>1664</v>
      </c>
      <c r="B25" s="7">
        <v>43789</v>
      </c>
      <c r="C25">
        <v>3930</v>
      </c>
      <c r="D25" t="s">
        <v>94</v>
      </c>
      <c r="E25" t="s">
        <v>45</v>
      </c>
      <c r="F25" t="s">
        <v>695</v>
      </c>
      <c r="G25" t="s">
        <v>328</v>
      </c>
      <c r="H25" t="s">
        <v>95</v>
      </c>
      <c r="I25">
        <v>3</v>
      </c>
      <c r="J25" t="s">
        <v>263</v>
      </c>
      <c r="K25" t="s">
        <v>1657</v>
      </c>
    </row>
    <row r="26" spans="1:11" x14ac:dyDescent="0.2">
      <c r="A26" t="s">
        <v>1664</v>
      </c>
      <c r="B26" s="7">
        <v>43790</v>
      </c>
      <c r="C26">
        <v>3930</v>
      </c>
      <c r="D26" t="s">
        <v>94</v>
      </c>
      <c r="E26" t="s">
        <v>45</v>
      </c>
      <c r="F26" t="s">
        <v>695</v>
      </c>
      <c r="G26" t="s">
        <v>328</v>
      </c>
      <c r="H26" t="s">
        <v>95</v>
      </c>
      <c r="I26">
        <v>3</v>
      </c>
      <c r="J26" t="s">
        <v>263</v>
      </c>
      <c r="K26" t="s">
        <v>1657</v>
      </c>
    </row>
    <row r="27" spans="1:11" x14ac:dyDescent="0.2">
      <c r="A27" t="s">
        <v>1664</v>
      </c>
      <c r="B27" s="7">
        <v>43791</v>
      </c>
      <c r="C27">
        <v>3930</v>
      </c>
      <c r="D27" t="s">
        <v>94</v>
      </c>
      <c r="E27" t="s">
        <v>45</v>
      </c>
      <c r="F27" t="s">
        <v>695</v>
      </c>
      <c r="G27" t="s">
        <v>328</v>
      </c>
      <c r="H27" t="s">
        <v>95</v>
      </c>
      <c r="I27">
        <v>3</v>
      </c>
      <c r="J27" t="s">
        <v>263</v>
      </c>
      <c r="K27" t="s">
        <v>263</v>
      </c>
    </row>
    <row r="28" spans="1:11" x14ac:dyDescent="0.2">
      <c r="A28" t="s">
        <v>1664</v>
      </c>
      <c r="B28" s="7">
        <v>43792</v>
      </c>
      <c r="C28">
        <v>3930</v>
      </c>
      <c r="D28" t="s">
        <v>94</v>
      </c>
      <c r="E28" t="s">
        <v>45</v>
      </c>
      <c r="F28" t="s">
        <v>695</v>
      </c>
      <c r="G28" t="s">
        <v>328</v>
      </c>
      <c r="H28" t="s">
        <v>95</v>
      </c>
      <c r="I28">
        <v>3</v>
      </c>
      <c r="J28" t="s">
        <v>263</v>
      </c>
      <c r="K28" t="s">
        <v>1657</v>
      </c>
    </row>
    <row r="29" spans="1:11" x14ac:dyDescent="0.2">
      <c r="A29" t="s">
        <v>1664</v>
      </c>
      <c r="B29" s="7">
        <v>43793</v>
      </c>
      <c r="C29">
        <v>3930</v>
      </c>
      <c r="D29" t="s">
        <v>94</v>
      </c>
      <c r="E29" t="s">
        <v>45</v>
      </c>
      <c r="F29" t="s">
        <v>695</v>
      </c>
      <c r="G29" t="s">
        <v>328</v>
      </c>
      <c r="H29" t="s">
        <v>95</v>
      </c>
      <c r="I29">
        <v>3</v>
      </c>
      <c r="J29" t="s">
        <v>263</v>
      </c>
      <c r="K29" t="s">
        <v>1657</v>
      </c>
    </row>
    <row r="30" spans="1:11" x14ac:dyDescent="0.2">
      <c r="A30" t="s">
        <v>1665</v>
      </c>
      <c r="B30" s="7">
        <v>43787</v>
      </c>
      <c r="C30">
        <v>3971</v>
      </c>
      <c r="D30" t="s">
        <v>106</v>
      </c>
      <c r="E30" t="s">
        <v>656</v>
      </c>
      <c r="F30" t="s">
        <v>693</v>
      </c>
      <c r="G30" t="s">
        <v>708</v>
      </c>
      <c r="H30" t="s">
        <v>35</v>
      </c>
      <c r="I30">
        <v>23</v>
      </c>
      <c r="J30" t="s">
        <v>263</v>
      </c>
      <c r="K30" t="s">
        <v>1658</v>
      </c>
    </row>
    <row r="31" spans="1:11" x14ac:dyDescent="0.2">
      <c r="A31" t="s">
        <v>1665</v>
      </c>
      <c r="B31" s="7">
        <v>43788</v>
      </c>
      <c r="C31">
        <v>3971</v>
      </c>
      <c r="D31" t="s">
        <v>106</v>
      </c>
      <c r="E31" t="s">
        <v>656</v>
      </c>
      <c r="F31" t="s">
        <v>693</v>
      </c>
      <c r="G31" t="s">
        <v>708</v>
      </c>
      <c r="H31" t="s">
        <v>35</v>
      </c>
      <c r="I31">
        <v>23</v>
      </c>
      <c r="J31" t="s">
        <v>263</v>
      </c>
      <c r="K31" t="s">
        <v>1658</v>
      </c>
    </row>
    <row r="32" spans="1:11" x14ac:dyDescent="0.2">
      <c r="A32" t="s">
        <v>1665</v>
      </c>
      <c r="B32" s="7">
        <v>43789</v>
      </c>
      <c r="C32">
        <v>3971</v>
      </c>
      <c r="D32" t="s">
        <v>106</v>
      </c>
      <c r="E32" t="s">
        <v>656</v>
      </c>
      <c r="F32" t="s">
        <v>693</v>
      </c>
      <c r="G32" t="s">
        <v>708</v>
      </c>
      <c r="H32" t="s">
        <v>35</v>
      </c>
      <c r="I32">
        <v>23</v>
      </c>
      <c r="J32" t="s">
        <v>263</v>
      </c>
      <c r="K32" t="s">
        <v>1658</v>
      </c>
    </row>
    <row r="33" spans="1:11" x14ac:dyDescent="0.2">
      <c r="A33" t="s">
        <v>1665</v>
      </c>
      <c r="B33" s="7">
        <v>43790</v>
      </c>
      <c r="C33">
        <v>3971</v>
      </c>
      <c r="D33" t="s">
        <v>106</v>
      </c>
      <c r="E33" t="s">
        <v>656</v>
      </c>
      <c r="F33" t="s">
        <v>693</v>
      </c>
      <c r="G33" t="s">
        <v>708</v>
      </c>
      <c r="H33" t="s">
        <v>35</v>
      </c>
      <c r="I33">
        <v>23</v>
      </c>
      <c r="J33" t="s">
        <v>263</v>
      </c>
      <c r="K33" t="s">
        <v>1658</v>
      </c>
    </row>
    <row r="34" spans="1:11" x14ac:dyDescent="0.2">
      <c r="A34" t="s">
        <v>1665</v>
      </c>
      <c r="B34" s="7">
        <v>43791</v>
      </c>
      <c r="C34">
        <v>3971</v>
      </c>
      <c r="D34" t="s">
        <v>106</v>
      </c>
      <c r="E34" t="s">
        <v>656</v>
      </c>
      <c r="F34" t="s">
        <v>693</v>
      </c>
      <c r="G34" t="s">
        <v>708</v>
      </c>
      <c r="H34" t="s">
        <v>35</v>
      </c>
      <c r="I34">
        <v>23</v>
      </c>
      <c r="J34" t="s">
        <v>263</v>
      </c>
      <c r="K34" t="s">
        <v>263</v>
      </c>
    </row>
    <row r="35" spans="1:11" x14ac:dyDescent="0.2">
      <c r="A35" t="s">
        <v>1665</v>
      </c>
      <c r="B35" s="7">
        <v>43792</v>
      </c>
      <c r="C35">
        <v>3971</v>
      </c>
      <c r="D35" t="s">
        <v>106</v>
      </c>
      <c r="E35" t="s">
        <v>656</v>
      </c>
      <c r="F35" t="s">
        <v>693</v>
      </c>
      <c r="G35" t="s">
        <v>708</v>
      </c>
      <c r="H35" t="s">
        <v>35</v>
      </c>
      <c r="I35">
        <v>23</v>
      </c>
      <c r="J35" t="s">
        <v>263</v>
      </c>
      <c r="K35" t="s">
        <v>1657</v>
      </c>
    </row>
    <row r="36" spans="1:11" x14ac:dyDescent="0.2">
      <c r="A36" t="s">
        <v>1665</v>
      </c>
      <c r="B36" s="7">
        <v>43793</v>
      </c>
      <c r="C36">
        <v>3971</v>
      </c>
      <c r="D36" t="s">
        <v>106</v>
      </c>
      <c r="E36" t="s">
        <v>656</v>
      </c>
      <c r="F36" t="s">
        <v>693</v>
      </c>
      <c r="G36" t="s">
        <v>708</v>
      </c>
      <c r="H36" t="s">
        <v>35</v>
      </c>
      <c r="I36">
        <v>23</v>
      </c>
      <c r="J36" t="s">
        <v>263</v>
      </c>
      <c r="K36" t="s">
        <v>263</v>
      </c>
    </row>
    <row r="37" spans="1:11" x14ac:dyDescent="0.2">
      <c r="A37" t="s">
        <v>1665</v>
      </c>
      <c r="B37" s="7">
        <v>43787</v>
      </c>
      <c r="C37">
        <v>4130</v>
      </c>
      <c r="D37" t="s">
        <v>114</v>
      </c>
      <c r="E37" t="s">
        <v>656</v>
      </c>
      <c r="F37" t="s">
        <v>715</v>
      </c>
      <c r="G37" t="s">
        <v>324</v>
      </c>
      <c r="H37" t="s">
        <v>716</v>
      </c>
      <c r="I37">
        <v>12</v>
      </c>
      <c r="J37" t="s">
        <v>649</v>
      </c>
      <c r="K37" t="s">
        <v>45</v>
      </c>
    </row>
    <row r="38" spans="1:11" x14ac:dyDescent="0.2">
      <c r="A38" t="s">
        <v>1665</v>
      </c>
      <c r="B38" s="7">
        <v>43788</v>
      </c>
      <c r="C38">
        <v>4130</v>
      </c>
      <c r="D38" t="s">
        <v>114</v>
      </c>
      <c r="E38" t="s">
        <v>656</v>
      </c>
      <c r="F38" t="s">
        <v>715</v>
      </c>
      <c r="G38" t="s">
        <v>324</v>
      </c>
      <c r="H38" t="s">
        <v>716</v>
      </c>
      <c r="I38">
        <v>12</v>
      </c>
      <c r="J38" t="s">
        <v>649</v>
      </c>
      <c r="K38" t="s">
        <v>1657</v>
      </c>
    </row>
    <row r="39" spans="1:11" x14ac:dyDescent="0.2">
      <c r="A39" t="s">
        <v>1665</v>
      </c>
      <c r="B39" s="7">
        <v>43789</v>
      </c>
      <c r="C39">
        <v>4130</v>
      </c>
      <c r="D39" t="s">
        <v>114</v>
      </c>
      <c r="E39" t="s">
        <v>656</v>
      </c>
      <c r="F39" t="s">
        <v>715</v>
      </c>
      <c r="G39" t="s">
        <v>324</v>
      </c>
      <c r="H39" t="s">
        <v>716</v>
      </c>
      <c r="I39">
        <v>12</v>
      </c>
      <c r="J39" t="s">
        <v>649</v>
      </c>
      <c r="K39" t="s">
        <v>45</v>
      </c>
    </row>
    <row r="40" spans="1:11" x14ac:dyDescent="0.2">
      <c r="A40" t="s">
        <v>1665</v>
      </c>
      <c r="B40" s="7">
        <v>43790</v>
      </c>
      <c r="C40">
        <v>4130</v>
      </c>
      <c r="D40" t="s">
        <v>114</v>
      </c>
      <c r="E40" t="s">
        <v>656</v>
      </c>
      <c r="F40" t="s">
        <v>715</v>
      </c>
      <c r="G40" t="s">
        <v>324</v>
      </c>
      <c r="H40" t="s">
        <v>716</v>
      </c>
      <c r="I40">
        <v>12</v>
      </c>
      <c r="J40" t="s">
        <v>649</v>
      </c>
      <c r="K40" t="s">
        <v>45</v>
      </c>
    </row>
    <row r="41" spans="1:11" x14ac:dyDescent="0.2">
      <c r="A41" t="s">
        <v>1665</v>
      </c>
      <c r="B41" s="7">
        <v>43791</v>
      </c>
      <c r="C41">
        <v>4130</v>
      </c>
      <c r="D41" t="s">
        <v>114</v>
      </c>
      <c r="E41" t="s">
        <v>656</v>
      </c>
      <c r="F41" t="s">
        <v>715</v>
      </c>
      <c r="G41" t="s">
        <v>324</v>
      </c>
      <c r="H41" t="s">
        <v>716</v>
      </c>
      <c r="I41">
        <v>12</v>
      </c>
      <c r="J41" t="s">
        <v>649</v>
      </c>
      <c r="K41" t="s">
        <v>45</v>
      </c>
    </row>
    <row r="42" spans="1:11" x14ac:dyDescent="0.2">
      <c r="A42" t="s">
        <v>1665</v>
      </c>
      <c r="B42" s="7">
        <v>43792</v>
      </c>
      <c r="C42">
        <v>4130</v>
      </c>
      <c r="D42" t="s">
        <v>114</v>
      </c>
      <c r="E42" t="s">
        <v>656</v>
      </c>
      <c r="F42" t="s">
        <v>715</v>
      </c>
      <c r="G42" t="s">
        <v>324</v>
      </c>
      <c r="H42" t="s">
        <v>716</v>
      </c>
      <c r="I42">
        <v>12</v>
      </c>
      <c r="J42" t="s">
        <v>649</v>
      </c>
      <c r="K42" t="s">
        <v>45</v>
      </c>
    </row>
    <row r="43" spans="1:11" x14ac:dyDescent="0.2">
      <c r="A43" t="s">
        <v>1665</v>
      </c>
      <c r="B43" s="7">
        <v>43793</v>
      </c>
      <c r="C43">
        <v>4130</v>
      </c>
      <c r="D43" t="s">
        <v>114</v>
      </c>
      <c r="E43" t="s">
        <v>656</v>
      </c>
      <c r="F43" t="s">
        <v>715</v>
      </c>
      <c r="G43" t="s">
        <v>324</v>
      </c>
      <c r="H43" t="s">
        <v>716</v>
      </c>
      <c r="I43">
        <v>12</v>
      </c>
      <c r="J43" t="s">
        <v>649</v>
      </c>
      <c r="K43" t="s">
        <v>45</v>
      </c>
    </row>
    <row r="44" spans="1:11" x14ac:dyDescent="0.2">
      <c r="A44" t="s">
        <v>1666</v>
      </c>
      <c r="B44" s="7">
        <v>43788</v>
      </c>
      <c r="C44">
        <v>4136</v>
      </c>
      <c r="D44" t="s">
        <v>217</v>
      </c>
      <c r="E44" t="s">
        <v>697</v>
      </c>
      <c r="F44" t="s">
        <v>717</v>
      </c>
      <c r="G44" t="s">
        <v>324</v>
      </c>
      <c r="H44" t="s">
        <v>716</v>
      </c>
      <c r="I44">
        <v>22</v>
      </c>
      <c r="J44" t="s">
        <v>264</v>
      </c>
      <c r="K44" t="s">
        <v>1657</v>
      </c>
    </row>
    <row r="45" spans="1:11" x14ac:dyDescent="0.2">
      <c r="A45" t="s">
        <v>1666</v>
      </c>
      <c r="B45" s="7">
        <v>43789</v>
      </c>
      <c r="C45">
        <v>4136</v>
      </c>
      <c r="D45" t="s">
        <v>217</v>
      </c>
      <c r="E45" t="s">
        <v>697</v>
      </c>
      <c r="F45" t="s">
        <v>717</v>
      </c>
      <c r="G45" t="s">
        <v>324</v>
      </c>
      <c r="H45" t="s">
        <v>716</v>
      </c>
      <c r="I45">
        <v>22</v>
      </c>
      <c r="J45" t="s">
        <v>264</v>
      </c>
      <c r="K45" t="s">
        <v>1657</v>
      </c>
    </row>
    <row r="46" spans="1:11" x14ac:dyDescent="0.2">
      <c r="A46" t="s">
        <v>1666</v>
      </c>
      <c r="B46" s="7">
        <v>43790</v>
      </c>
      <c r="C46">
        <v>4136</v>
      </c>
      <c r="D46" t="s">
        <v>217</v>
      </c>
      <c r="E46" t="s">
        <v>697</v>
      </c>
      <c r="F46" t="s">
        <v>717</v>
      </c>
      <c r="G46" t="s">
        <v>324</v>
      </c>
      <c r="H46" t="s">
        <v>716</v>
      </c>
      <c r="I46">
        <v>22</v>
      </c>
      <c r="J46" t="s">
        <v>264</v>
      </c>
      <c r="K46" t="s">
        <v>1657</v>
      </c>
    </row>
    <row r="47" spans="1:11" x14ac:dyDescent="0.2">
      <c r="A47" t="s">
        <v>1666</v>
      </c>
      <c r="B47" s="7">
        <v>43791</v>
      </c>
      <c r="C47">
        <v>4136</v>
      </c>
      <c r="D47" t="s">
        <v>217</v>
      </c>
      <c r="E47" t="s">
        <v>697</v>
      </c>
      <c r="F47" t="s">
        <v>717</v>
      </c>
      <c r="G47" t="s">
        <v>324</v>
      </c>
      <c r="H47" t="s">
        <v>716</v>
      </c>
      <c r="I47">
        <v>22</v>
      </c>
      <c r="J47" t="s">
        <v>264</v>
      </c>
      <c r="K47" t="s">
        <v>264</v>
      </c>
    </row>
    <row r="48" spans="1:11" x14ac:dyDescent="0.2">
      <c r="A48" t="s">
        <v>1666</v>
      </c>
      <c r="B48" s="7">
        <v>43792</v>
      </c>
      <c r="C48">
        <v>4136</v>
      </c>
      <c r="D48" t="s">
        <v>217</v>
      </c>
      <c r="E48" t="s">
        <v>697</v>
      </c>
      <c r="F48" t="s">
        <v>717</v>
      </c>
      <c r="G48" t="s">
        <v>324</v>
      </c>
      <c r="H48" t="s">
        <v>716</v>
      </c>
      <c r="I48">
        <v>22</v>
      </c>
      <c r="J48" t="s">
        <v>264</v>
      </c>
      <c r="K48" t="s">
        <v>264</v>
      </c>
    </row>
    <row r="49" spans="1:11" x14ac:dyDescent="0.2">
      <c r="A49" t="s">
        <v>1666</v>
      </c>
      <c r="B49" s="7">
        <v>43793</v>
      </c>
      <c r="C49">
        <v>4136</v>
      </c>
      <c r="D49" t="s">
        <v>217</v>
      </c>
      <c r="E49" t="s">
        <v>697</v>
      </c>
      <c r="F49" t="s">
        <v>717</v>
      </c>
      <c r="G49" t="s">
        <v>324</v>
      </c>
      <c r="H49" t="s">
        <v>716</v>
      </c>
      <c r="I49">
        <v>22</v>
      </c>
      <c r="J49" t="s">
        <v>264</v>
      </c>
      <c r="K49" t="s">
        <v>264</v>
      </c>
    </row>
    <row r="50" spans="1:11" x14ac:dyDescent="0.2">
      <c r="A50" t="s">
        <v>1654</v>
      </c>
      <c r="B50" s="7">
        <v>43787</v>
      </c>
      <c r="C50">
        <v>4139</v>
      </c>
      <c r="D50" t="s">
        <v>718</v>
      </c>
      <c r="E50" t="s">
        <v>639</v>
      </c>
      <c r="F50" t="s">
        <v>719</v>
      </c>
      <c r="G50" t="s">
        <v>298</v>
      </c>
      <c r="H50" t="s">
        <v>720</v>
      </c>
      <c r="I50">
        <v>4</v>
      </c>
      <c r="J50" t="s">
        <v>263</v>
      </c>
      <c r="K50" t="s">
        <v>1657</v>
      </c>
    </row>
    <row r="51" spans="1:11" x14ac:dyDescent="0.2">
      <c r="A51" t="s">
        <v>1654</v>
      </c>
      <c r="B51" s="7">
        <v>43788</v>
      </c>
      <c r="C51">
        <v>4139</v>
      </c>
      <c r="D51" t="s">
        <v>718</v>
      </c>
      <c r="E51" t="s">
        <v>639</v>
      </c>
      <c r="F51" t="s">
        <v>719</v>
      </c>
      <c r="G51" t="s">
        <v>298</v>
      </c>
      <c r="H51" t="s">
        <v>720</v>
      </c>
      <c r="I51">
        <v>4</v>
      </c>
      <c r="J51" t="s">
        <v>263</v>
      </c>
      <c r="K51" t="s">
        <v>263</v>
      </c>
    </row>
    <row r="52" spans="1:11" x14ac:dyDescent="0.2">
      <c r="A52" t="s">
        <v>1654</v>
      </c>
      <c r="B52" s="7">
        <v>43789</v>
      </c>
      <c r="C52">
        <v>4139</v>
      </c>
      <c r="D52" t="s">
        <v>718</v>
      </c>
      <c r="E52" t="s">
        <v>639</v>
      </c>
      <c r="F52" t="s">
        <v>719</v>
      </c>
      <c r="G52" t="s">
        <v>298</v>
      </c>
      <c r="H52" t="s">
        <v>720</v>
      </c>
      <c r="I52">
        <v>4</v>
      </c>
      <c r="J52" t="s">
        <v>263</v>
      </c>
      <c r="K52" t="s">
        <v>1657</v>
      </c>
    </row>
    <row r="53" spans="1:11" x14ac:dyDescent="0.2">
      <c r="A53" t="s">
        <v>1654</v>
      </c>
      <c r="B53" s="7">
        <v>43790</v>
      </c>
      <c r="C53">
        <v>4139</v>
      </c>
      <c r="D53" t="s">
        <v>718</v>
      </c>
      <c r="E53" t="s">
        <v>639</v>
      </c>
      <c r="F53" t="s">
        <v>719</v>
      </c>
      <c r="G53" t="s">
        <v>298</v>
      </c>
      <c r="H53" t="s">
        <v>720</v>
      </c>
      <c r="I53">
        <v>4</v>
      </c>
      <c r="J53" t="s">
        <v>263</v>
      </c>
      <c r="K53" t="s">
        <v>263</v>
      </c>
    </row>
    <row r="54" spans="1:11" x14ac:dyDescent="0.2">
      <c r="A54" t="s">
        <v>1654</v>
      </c>
      <c r="B54" s="7">
        <v>43791</v>
      </c>
      <c r="C54">
        <v>4139</v>
      </c>
      <c r="D54" t="s">
        <v>718</v>
      </c>
      <c r="E54" t="s">
        <v>639</v>
      </c>
      <c r="F54" t="s">
        <v>719</v>
      </c>
      <c r="G54" t="s">
        <v>298</v>
      </c>
      <c r="H54" t="s">
        <v>720</v>
      </c>
      <c r="I54">
        <v>4</v>
      </c>
      <c r="J54" t="s">
        <v>263</v>
      </c>
      <c r="K54" t="s">
        <v>1657</v>
      </c>
    </row>
    <row r="55" spans="1:11" x14ac:dyDescent="0.2">
      <c r="A55" t="s">
        <v>1654</v>
      </c>
      <c r="B55" s="7">
        <v>43792</v>
      </c>
      <c r="C55">
        <v>4139</v>
      </c>
      <c r="D55" t="s">
        <v>718</v>
      </c>
      <c r="E55" t="s">
        <v>639</v>
      </c>
      <c r="F55" t="s">
        <v>719</v>
      </c>
      <c r="G55" t="s">
        <v>298</v>
      </c>
      <c r="H55" t="s">
        <v>720</v>
      </c>
      <c r="I55">
        <v>4</v>
      </c>
      <c r="J55" t="s">
        <v>263</v>
      </c>
      <c r="K55" t="s">
        <v>263</v>
      </c>
    </row>
    <row r="56" spans="1:11" x14ac:dyDescent="0.2">
      <c r="A56" t="s">
        <v>1654</v>
      </c>
      <c r="B56" s="7">
        <v>43793</v>
      </c>
      <c r="C56">
        <v>4139</v>
      </c>
      <c r="D56" t="s">
        <v>718</v>
      </c>
      <c r="E56" t="s">
        <v>639</v>
      </c>
      <c r="F56" t="s">
        <v>719</v>
      </c>
      <c r="G56" t="s">
        <v>298</v>
      </c>
      <c r="H56" t="s">
        <v>720</v>
      </c>
      <c r="I56">
        <v>4</v>
      </c>
      <c r="J56" t="s">
        <v>263</v>
      </c>
      <c r="K56" t="s">
        <v>263</v>
      </c>
    </row>
    <row r="57" spans="1:11" x14ac:dyDescent="0.2">
      <c r="A57" t="s">
        <v>1665</v>
      </c>
      <c r="B57" s="7">
        <v>43787</v>
      </c>
      <c r="C57">
        <v>4152</v>
      </c>
      <c r="D57" t="s">
        <v>62</v>
      </c>
      <c r="E57" t="s">
        <v>664</v>
      </c>
      <c r="F57" t="s">
        <v>723</v>
      </c>
      <c r="G57" t="s">
        <v>297</v>
      </c>
      <c r="H57" t="s">
        <v>724</v>
      </c>
      <c r="I57">
        <v>7</v>
      </c>
      <c r="J57" t="s">
        <v>263</v>
      </c>
      <c r="K57" t="s">
        <v>364</v>
      </c>
    </row>
    <row r="58" spans="1:11" x14ac:dyDescent="0.2">
      <c r="A58" t="s">
        <v>1665</v>
      </c>
      <c r="B58" s="7">
        <v>43788</v>
      </c>
      <c r="C58">
        <v>4152</v>
      </c>
      <c r="D58" t="s">
        <v>62</v>
      </c>
      <c r="E58" t="s">
        <v>664</v>
      </c>
      <c r="F58" t="s">
        <v>723</v>
      </c>
      <c r="G58" t="s">
        <v>297</v>
      </c>
      <c r="H58" t="s">
        <v>724</v>
      </c>
      <c r="I58">
        <v>7</v>
      </c>
      <c r="J58" t="s">
        <v>263</v>
      </c>
      <c r="K58" t="s">
        <v>364</v>
      </c>
    </row>
    <row r="59" spans="1:11" x14ac:dyDescent="0.2">
      <c r="A59" t="s">
        <v>1665</v>
      </c>
      <c r="B59" s="7">
        <v>43789</v>
      </c>
      <c r="C59">
        <v>4152</v>
      </c>
      <c r="D59" t="s">
        <v>62</v>
      </c>
      <c r="E59" t="s">
        <v>664</v>
      </c>
      <c r="F59" t="s">
        <v>723</v>
      </c>
      <c r="G59" t="s">
        <v>297</v>
      </c>
      <c r="H59" t="s">
        <v>724</v>
      </c>
      <c r="I59">
        <v>7</v>
      </c>
      <c r="J59" t="s">
        <v>263</v>
      </c>
      <c r="K59" t="s">
        <v>364</v>
      </c>
    </row>
    <row r="60" spans="1:11" x14ac:dyDescent="0.2">
      <c r="A60" t="s">
        <v>1665</v>
      </c>
      <c r="B60" s="7">
        <v>43790</v>
      </c>
      <c r="C60">
        <v>4152</v>
      </c>
      <c r="D60" t="s">
        <v>62</v>
      </c>
      <c r="E60" t="s">
        <v>664</v>
      </c>
      <c r="F60" t="s">
        <v>723</v>
      </c>
      <c r="G60" t="s">
        <v>297</v>
      </c>
      <c r="H60" t="s">
        <v>724</v>
      </c>
      <c r="I60">
        <v>7</v>
      </c>
      <c r="J60" t="s">
        <v>263</v>
      </c>
      <c r="K60" t="s">
        <v>364</v>
      </c>
    </row>
    <row r="61" spans="1:11" x14ac:dyDescent="0.2">
      <c r="A61" t="s">
        <v>1665</v>
      </c>
      <c r="B61" s="7">
        <v>43791</v>
      </c>
      <c r="C61">
        <v>4152</v>
      </c>
      <c r="D61" t="s">
        <v>62</v>
      </c>
      <c r="E61" t="s">
        <v>664</v>
      </c>
      <c r="F61" t="s">
        <v>723</v>
      </c>
      <c r="G61" t="s">
        <v>297</v>
      </c>
      <c r="H61" t="s">
        <v>724</v>
      </c>
      <c r="I61">
        <v>7</v>
      </c>
      <c r="J61" t="s">
        <v>263</v>
      </c>
      <c r="K61" t="s">
        <v>364</v>
      </c>
    </row>
    <row r="62" spans="1:11" x14ac:dyDescent="0.2">
      <c r="A62" t="s">
        <v>1665</v>
      </c>
      <c r="B62" s="7">
        <v>43792</v>
      </c>
      <c r="C62">
        <v>4152</v>
      </c>
      <c r="D62" t="s">
        <v>62</v>
      </c>
      <c r="E62" t="s">
        <v>664</v>
      </c>
      <c r="F62" t="s">
        <v>723</v>
      </c>
      <c r="G62" t="s">
        <v>297</v>
      </c>
      <c r="H62" t="s">
        <v>724</v>
      </c>
      <c r="I62">
        <v>7</v>
      </c>
      <c r="J62" t="s">
        <v>263</v>
      </c>
      <c r="K62" t="s">
        <v>364</v>
      </c>
    </row>
    <row r="63" spans="1:11" x14ac:dyDescent="0.2">
      <c r="A63" t="s">
        <v>1665</v>
      </c>
      <c r="B63" s="7">
        <v>43793</v>
      </c>
      <c r="C63">
        <v>4152</v>
      </c>
      <c r="D63" t="s">
        <v>62</v>
      </c>
      <c r="E63" t="s">
        <v>664</v>
      </c>
      <c r="F63" t="s">
        <v>723</v>
      </c>
      <c r="G63" t="s">
        <v>297</v>
      </c>
      <c r="H63" t="s">
        <v>724</v>
      </c>
      <c r="I63">
        <v>7</v>
      </c>
      <c r="J63" t="s">
        <v>263</v>
      </c>
      <c r="K63" t="s">
        <v>364</v>
      </c>
    </row>
    <row r="64" spans="1:11" x14ac:dyDescent="0.2">
      <c r="A64" t="s">
        <v>1664</v>
      </c>
      <c r="B64" s="7">
        <v>43787</v>
      </c>
      <c r="C64">
        <v>4163</v>
      </c>
      <c r="D64" t="s">
        <v>142</v>
      </c>
      <c r="E64" t="s">
        <v>646</v>
      </c>
      <c r="F64" t="s">
        <v>725</v>
      </c>
      <c r="G64" t="s">
        <v>338</v>
      </c>
      <c r="H64" t="s">
        <v>644</v>
      </c>
      <c r="I64">
        <v>17</v>
      </c>
      <c r="J64" t="s">
        <v>264</v>
      </c>
      <c r="K64" t="s">
        <v>264</v>
      </c>
    </row>
    <row r="65" spans="1:11" x14ac:dyDescent="0.2">
      <c r="A65" t="s">
        <v>1664</v>
      </c>
      <c r="B65" s="7">
        <v>43788</v>
      </c>
      <c r="C65">
        <v>4163</v>
      </c>
      <c r="D65" t="s">
        <v>142</v>
      </c>
      <c r="E65" t="s">
        <v>646</v>
      </c>
      <c r="F65" t="s">
        <v>725</v>
      </c>
      <c r="G65" t="s">
        <v>338</v>
      </c>
      <c r="H65" t="s">
        <v>644</v>
      </c>
      <c r="I65">
        <v>17</v>
      </c>
      <c r="J65" t="s">
        <v>264</v>
      </c>
      <c r="K65" t="s">
        <v>264</v>
      </c>
    </row>
    <row r="66" spans="1:11" x14ac:dyDescent="0.2">
      <c r="A66" t="s">
        <v>1664</v>
      </c>
      <c r="B66" s="7">
        <v>43789</v>
      </c>
      <c r="C66">
        <v>4163</v>
      </c>
      <c r="D66" t="s">
        <v>142</v>
      </c>
      <c r="E66" t="s">
        <v>646</v>
      </c>
      <c r="F66" t="s">
        <v>725</v>
      </c>
      <c r="G66" t="s">
        <v>338</v>
      </c>
      <c r="H66" t="s">
        <v>644</v>
      </c>
      <c r="I66">
        <v>17</v>
      </c>
      <c r="J66" t="s">
        <v>264</v>
      </c>
      <c r="K66" t="s">
        <v>264</v>
      </c>
    </row>
    <row r="67" spans="1:11" x14ac:dyDescent="0.2">
      <c r="A67" t="s">
        <v>1664</v>
      </c>
      <c r="B67" s="7">
        <v>43790</v>
      </c>
      <c r="C67">
        <v>4163</v>
      </c>
      <c r="D67" t="s">
        <v>142</v>
      </c>
      <c r="E67" t="s">
        <v>646</v>
      </c>
      <c r="F67" t="s">
        <v>725</v>
      </c>
      <c r="G67" t="s">
        <v>338</v>
      </c>
      <c r="H67" t="s">
        <v>644</v>
      </c>
      <c r="I67">
        <v>17</v>
      </c>
      <c r="J67" t="s">
        <v>264</v>
      </c>
      <c r="K67" t="s">
        <v>264</v>
      </c>
    </row>
    <row r="68" spans="1:11" x14ac:dyDescent="0.2">
      <c r="A68" t="s">
        <v>1664</v>
      </c>
      <c r="B68" s="7">
        <v>43791</v>
      </c>
      <c r="C68">
        <v>4163</v>
      </c>
      <c r="D68" t="s">
        <v>142</v>
      </c>
      <c r="E68" t="s">
        <v>646</v>
      </c>
      <c r="F68" t="s">
        <v>725</v>
      </c>
      <c r="G68" t="s">
        <v>338</v>
      </c>
      <c r="H68" t="s">
        <v>644</v>
      </c>
      <c r="I68">
        <v>17</v>
      </c>
      <c r="J68" t="s">
        <v>264</v>
      </c>
      <c r="K68" t="s">
        <v>264</v>
      </c>
    </row>
    <row r="69" spans="1:11" x14ac:dyDescent="0.2">
      <c r="A69" t="s">
        <v>1664</v>
      </c>
      <c r="B69" s="7">
        <v>43792</v>
      </c>
      <c r="C69">
        <v>4163</v>
      </c>
      <c r="D69" t="s">
        <v>142</v>
      </c>
      <c r="E69" t="s">
        <v>646</v>
      </c>
      <c r="F69" t="s">
        <v>725</v>
      </c>
      <c r="G69" t="s">
        <v>338</v>
      </c>
      <c r="H69" t="s">
        <v>644</v>
      </c>
      <c r="I69">
        <v>17</v>
      </c>
      <c r="J69" t="s">
        <v>264</v>
      </c>
      <c r="K69" t="s">
        <v>1657</v>
      </c>
    </row>
    <row r="70" spans="1:11" x14ac:dyDescent="0.2">
      <c r="A70" t="s">
        <v>1664</v>
      </c>
      <c r="B70" s="7">
        <v>43793</v>
      </c>
      <c r="C70">
        <v>4163</v>
      </c>
      <c r="D70" t="s">
        <v>142</v>
      </c>
      <c r="E70" t="s">
        <v>646</v>
      </c>
      <c r="F70" t="s">
        <v>725</v>
      </c>
      <c r="G70" t="s">
        <v>338</v>
      </c>
      <c r="H70" t="s">
        <v>644</v>
      </c>
      <c r="I70">
        <v>17</v>
      </c>
      <c r="J70" t="s">
        <v>264</v>
      </c>
      <c r="K70" t="s">
        <v>1658</v>
      </c>
    </row>
    <row r="71" spans="1:11" x14ac:dyDescent="0.2">
      <c r="A71" t="s">
        <v>1664</v>
      </c>
      <c r="B71" s="7">
        <v>43787</v>
      </c>
      <c r="C71">
        <v>4175</v>
      </c>
      <c r="D71" t="s">
        <v>169</v>
      </c>
      <c r="E71" t="s">
        <v>646</v>
      </c>
      <c r="F71" t="s">
        <v>726</v>
      </c>
      <c r="G71" t="s">
        <v>334</v>
      </c>
      <c r="H71" t="s">
        <v>727</v>
      </c>
      <c r="I71">
        <v>4</v>
      </c>
      <c r="J71" t="s">
        <v>649</v>
      </c>
      <c r="K71" t="s">
        <v>264</v>
      </c>
    </row>
    <row r="72" spans="1:11" x14ac:dyDescent="0.2">
      <c r="A72" t="s">
        <v>1664</v>
      </c>
      <c r="B72" s="7">
        <v>43788</v>
      </c>
      <c r="C72">
        <v>4175</v>
      </c>
      <c r="D72" t="s">
        <v>169</v>
      </c>
      <c r="E72" t="s">
        <v>646</v>
      </c>
      <c r="F72" t="s">
        <v>726</v>
      </c>
      <c r="G72" t="s">
        <v>334</v>
      </c>
      <c r="H72" t="s">
        <v>727</v>
      </c>
      <c r="I72">
        <v>4</v>
      </c>
      <c r="J72" t="s">
        <v>649</v>
      </c>
      <c r="K72" t="s">
        <v>264</v>
      </c>
    </row>
    <row r="73" spans="1:11" x14ac:dyDescent="0.2">
      <c r="A73" t="s">
        <v>1664</v>
      </c>
      <c r="B73" s="7">
        <v>43789</v>
      </c>
      <c r="C73">
        <v>4175</v>
      </c>
      <c r="D73" t="s">
        <v>169</v>
      </c>
      <c r="E73" t="s">
        <v>646</v>
      </c>
      <c r="F73" t="s">
        <v>726</v>
      </c>
      <c r="G73" t="s">
        <v>334</v>
      </c>
      <c r="H73" t="s">
        <v>727</v>
      </c>
      <c r="I73">
        <v>4</v>
      </c>
      <c r="J73" t="s">
        <v>649</v>
      </c>
      <c r="K73" t="s">
        <v>264</v>
      </c>
    </row>
    <row r="74" spans="1:11" x14ac:dyDescent="0.2">
      <c r="A74" t="s">
        <v>1664</v>
      </c>
      <c r="B74" s="7">
        <v>43790</v>
      </c>
      <c r="C74">
        <v>4175</v>
      </c>
      <c r="D74" t="s">
        <v>169</v>
      </c>
      <c r="E74" t="s">
        <v>646</v>
      </c>
      <c r="F74" t="s">
        <v>726</v>
      </c>
      <c r="G74" t="s">
        <v>334</v>
      </c>
      <c r="H74" t="s">
        <v>727</v>
      </c>
      <c r="I74">
        <v>4</v>
      </c>
      <c r="J74" t="s">
        <v>649</v>
      </c>
      <c r="K74" t="s">
        <v>1657</v>
      </c>
    </row>
    <row r="75" spans="1:11" x14ac:dyDescent="0.2">
      <c r="A75" t="s">
        <v>1664</v>
      </c>
      <c r="B75" s="7">
        <v>43791</v>
      </c>
      <c r="C75">
        <v>4175</v>
      </c>
      <c r="D75" t="s">
        <v>169</v>
      </c>
      <c r="E75" t="s">
        <v>646</v>
      </c>
      <c r="F75" t="s">
        <v>726</v>
      </c>
      <c r="G75" t="s">
        <v>334</v>
      </c>
      <c r="H75" t="s">
        <v>727</v>
      </c>
      <c r="I75">
        <v>4</v>
      </c>
      <c r="J75" t="s">
        <v>649</v>
      </c>
      <c r="K75" t="s">
        <v>264</v>
      </c>
    </row>
    <row r="76" spans="1:11" x14ac:dyDescent="0.2">
      <c r="A76" t="s">
        <v>1664</v>
      </c>
      <c r="B76" s="7">
        <v>43792</v>
      </c>
      <c r="C76">
        <v>4175</v>
      </c>
      <c r="D76" t="s">
        <v>169</v>
      </c>
      <c r="E76" t="s">
        <v>646</v>
      </c>
      <c r="F76" t="s">
        <v>726</v>
      </c>
      <c r="G76" t="s">
        <v>334</v>
      </c>
      <c r="H76" t="s">
        <v>727</v>
      </c>
      <c r="I76">
        <v>4</v>
      </c>
      <c r="J76" t="s">
        <v>649</v>
      </c>
      <c r="K76" t="s">
        <v>264</v>
      </c>
    </row>
    <row r="77" spans="1:11" x14ac:dyDescent="0.2">
      <c r="A77" t="s">
        <v>1664</v>
      </c>
      <c r="B77" s="7">
        <v>43793</v>
      </c>
      <c r="C77">
        <v>4175</v>
      </c>
      <c r="D77" t="s">
        <v>169</v>
      </c>
      <c r="E77" t="s">
        <v>646</v>
      </c>
      <c r="F77" t="s">
        <v>726</v>
      </c>
      <c r="G77" t="s">
        <v>334</v>
      </c>
      <c r="H77" t="s">
        <v>727</v>
      </c>
      <c r="I77">
        <v>4</v>
      </c>
      <c r="J77" t="s">
        <v>649</v>
      </c>
      <c r="K77" t="s">
        <v>264</v>
      </c>
    </row>
    <row r="78" spans="1:11" x14ac:dyDescent="0.2">
      <c r="A78" t="s">
        <v>1654</v>
      </c>
      <c r="B78" s="7">
        <v>43787</v>
      </c>
      <c r="C78">
        <v>4245</v>
      </c>
      <c r="D78" t="s">
        <v>127</v>
      </c>
      <c r="E78" t="s">
        <v>682</v>
      </c>
      <c r="F78" t="s">
        <v>732</v>
      </c>
      <c r="G78" t="s">
        <v>318</v>
      </c>
      <c r="H78" t="s">
        <v>710</v>
      </c>
      <c r="I78">
        <v>42</v>
      </c>
      <c r="J78" t="s">
        <v>649</v>
      </c>
      <c r="K78" t="s">
        <v>264</v>
      </c>
    </row>
    <row r="79" spans="1:11" x14ac:dyDescent="0.2">
      <c r="A79" t="s">
        <v>1654</v>
      </c>
      <c r="B79" s="7">
        <v>43788</v>
      </c>
      <c r="C79">
        <v>4245</v>
      </c>
      <c r="D79" t="s">
        <v>127</v>
      </c>
      <c r="E79" t="s">
        <v>682</v>
      </c>
      <c r="F79" t="s">
        <v>732</v>
      </c>
      <c r="G79" t="s">
        <v>318</v>
      </c>
      <c r="H79" t="s">
        <v>710</v>
      </c>
      <c r="I79">
        <v>42</v>
      </c>
      <c r="J79" t="s">
        <v>649</v>
      </c>
      <c r="K79" t="s">
        <v>264</v>
      </c>
    </row>
    <row r="80" spans="1:11" x14ac:dyDescent="0.2">
      <c r="A80" t="s">
        <v>1654</v>
      </c>
      <c r="B80" s="7">
        <v>43789</v>
      </c>
      <c r="C80">
        <v>4245</v>
      </c>
      <c r="D80" t="s">
        <v>127</v>
      </c>
      <c r="E80" t="s">
        <v>682</v>
      </c>
      <c r="F80" t="s">
        <v>732</v>
      </c>
      <c r="G80" t="s">
        <v>318</v>
      </c>
      <c r="H80" t="s">
        <v>710</v>
      </c>
      <c r="I80">
        <v>42</v>
      </c>
      <c r="J80" t="s">
        <v>649</v>
      </c>
      <c r="K80" t="s">
        <v>45</v>
      </c>
    </row>
    <row r="81" spans="1:11" x14ac:dyDescent="0.2">
      <c r="A81" t="s">
        <v>1654</v>
      </c>
      <c r="B81" s="7">
        <v>43790</v>
      </c>
      <c r="C81">
        <v>4245</v>
      </c>
      <c r="D81" t="s">
        <v>127</v>
      </c>
      <c r="E81" t="s">
        <v>682</v>
      </c>
      <c r="F81" t="s">
        <v>732</v>
      </c>
      <c r="G81" t="s">
        <v>318</v>
      </c>
      <c r="H81" t="s">
        <v>710</v>
      </c>
      <c r="I81">
        <v>42</v>
      </c>
      <c r="J81" t="s">
        <v>649</v>
      </c>
      <c r="K81" t="s">
        <v>45</v>
      </c>
    </row>
    <row r="82" spans="1:11" x14ac:dyDescent="0.2">
      <c r="A82" t="s">
        <v>1654</v>
      </c>
      <c r="B82" s="7">
        <v>43791</v>
      </c>
      <c r="C82">
        <v>4245</v>
      </c>
      <c r="D82" t="s">
        <v>127</v>
      </c>
      <c r="E82" t="s">
        <v>682</v>
      </c>
      <c r="F82" t="s">
        <v>732</v>
      </c>
      <c r="G82" t="s">
        <v>318</v>
      </c>
      <c r="H82" t="s">
        <v>710</v>
      </c>
      <c r="I82">
        <v>42</v>
      </c>
      <c r="J82" t="s">
        <v>649</v>
      </c>
      <c r="K82" t="s">
        <v>45</v>
      </c>
    </row>
    <row r="83" spans="1:11" x14ac:dyDescent="0.2">
      <c r="A83" t="s">
        <v>1654</v>
      </c>
      <c r="B83" s="7">
        <v>43792</v>
      </c>
      <c r="C83">
        <v>4245</v>
      </c>
      <c r="D83" t="s">
        <v>127</v>
      </c>
      <c r="E83" t="s">
        <v>682</v>
      </c>
      <c r="F83" t="s">
        <v>732</v>
      </c>
      <c r="G83" t="s">
        <v>318</v>
      </c>
      <c r="H83" t="s">
        <v>710</v>
      </c>
      <c r="I83">
        <v>42</v>
      </c>
      <c r="J83" t="s">
        <v>649</v>
      </c>
      <c r="K83" t="s">
        <v>45</v>
      </c>
    </row>
    <row r="84" spans="1:11" x14ac:dyDescent="0.2">
      <c r="A84" t="s">
        <v>1654</v>
      </c>
      <c r="B84" s="7">
        <v>43793</v>
      </c>
      <c r="C84">
        <v>4245</v>
      </c>
      <c r="D84" t="s">
        <v>127</v>
      </c>
      <c r="E84" t="s">
        <v>682</v>
      </c>
      <c r="F84" t="s">
        <v>732</v>
      </c>
      <c r="G84" t="s">
        <v>318</v>
      </c>
      <c r="H84" t="s">
        <v>710</v>
      </c>
      <c r="I84">
        <v>42</v>
      </c>
      <c r="J84" t="s">
        <v>649</v>
      </c>
      <c r="K84" t="s">
        <v>45</v>
      </c>
    </row>
    <row r="85" spans="1:11" x14ac:dyDescent="0.2">
      <c r="A85" t="s">
        <v>1654</v>
      </c>
      <c r="B85" s="7">
        <v>43787</v>
      </c>
      <c r="C85">
        <v>4246</v>
      </c>
      <c r="D85" t="s">
        <v>185</v>
      </c>
      <c r="E85" t="s">
        <v>692</v>
      </c>
      <c r="F85" t="s">
        <v>733</v>
      </c>
      <c r="G85" t="s">
        <v>327</v>
      </c>
      <c r="H85" t="s">
        <v>734</v>
      </c>
      <c r="I85">
        <v>10</v>
      </c>
      <c r="J85" t="s">
        <v>263</v>
      </c>
      <c r="K85" t="s">
        <v>1658</v>
      </c>
    </row>
    <row r="86" spans="1:11" x14ac:dyDescent="0.2">
      <c r="A86" t="s">
        <v>1654</v>
      </c>
      <c r="B86" s="7">
        <v>43788</v>
      </c>
      <c r="C86">
        <v>4246</v>
      </c>
      <c r="D86" t="s">
        <v>185</v>
      </c>
      <c r="E86" t="s">
        <v>692</v>
      </c>
      <c r="F86" t="s">
        <v>733</v>
      </c>
      <c r="G86" t="s">
        <v>327</v>
      </c>
      <c r="H86" t="s">
        <v>734</v>
      </c>
      <c r="I86">
        <v>10</v>
      </c>
      <c r="J86" t="s">
        <v>263</v>
      </c>
      <c r="K86" t="s">
        <v>1658</v>
      </c>
    </row>
    <row r="87" spans="1:11" x14ac:dyDescent="0.2">
      <c r="A87" t="s">
        <v>1654</v>
      </c>
      <c r="B87" s="7">
        <v>43789</v>
      </c>
      <c r="C87">
        <v>4246</v>
      </c>
      <c r="D87" t="s">
        <v>185</v>
      </c>
      <c r="E87" t="s">
        <v>692</v>
      </c>
      <c r="F87" t="s">
        <v>733</v>
      </c>
      <c r="G87" t="s">
        <v>327</v>
      </c>
      <c r="H87" t="s">
        <v>734</v>
      </c>
      <c r="I87">
        <v>10</v>
      </c>
      <c r="J87" t="s">
        <v>263</v>
      </c>
      <c r="K87" t="s">
        <v>1658</v>
      </c>
    </row>
    <row r="88" spans="1:11" x14ac:dyDescent="0.2">
      <c r="A88" t="s">
        <v>1654</v>
      </c>
      <c r="B88" s="7">
        <v>43790</v>
      </c>
      <c r="C88">
        <v>4246</v>
      </c>
      <c r="D88" t="s">
        <v>185</v>
      </c>
      <c r="E88" t="s">
        <v>692</v>
      </c>
      <c r="F88" t="s">
        <v>733</v>
      </c>
      <c r="G88" t="s">
        <v>327</v>
      </c>
      <c r="H88" t="s">
        <v>734</v>
      </c>
      <c r="I88">
        <v>10</v>
      </c>
      <c r="J88" t="s">
        <v>263</v>
      </c>
      <c r="K88" t="s">
        <v>1658</v>
      </c>
    </row>
    <row r="89" spans="1:11" x14ac:dyDescent="0.2">
      <c r="A89" t="s">
        <v>1654</v>
      </c>
      <c r="B89" s="7">
        <v>43791</v>
      </c>
      <c r="C89">
        <v>4246</v>
      </c>
      <c r="D89" t="s">
        <v>185</v>
      </c>
      <c r="E89" t="s">
        <v>692</v>
      </c>
      <c r="F89" t="s">
        <v>733</v>
      </c>
      <c r="G89" t="s">
        <v>327</v>
      </c>
      <c r="H89" t="s">
        <v>734</v>
      </c>
      <c r="I89">
        <v>10</v>
      </c>
      <c r="J89" t="s">
        <v>263</v>
      </c>
      <c r="K89" t="s">
        <v>1658</v>
      </c>
    </row>
    <row r="90" spans="1:11" x14ac:dyDescent="0.2">
      <c r="A90" t="s">
        <v>1654</v>
      </c>
      <c r="B90" s="7">
        <v>43792</v>
      </c>
      <c r="C90">
        <v>4246</v>
      </c>
      <c r="D90" t="s">
        <v>185</v>
      </c>
      <c r="E90" t="s">
        <v>692</v>
      </c>
      <c r="F90" t="s">
        <v>733</v>
      </c>
      <c r="G90" t="s">
        <v>327</v>
      </c>
      <c r="H90" t="s">
        <v>734</v>
      </c>
      <c r="I90">
        <v>10</v>
      </c>
      <c r="J90" t="s">
        <v>263</v>
      </c>
      <c r="K90" t="s">
        <v>1658</v>
      </c>
    </row>
    <row r="91" spans="1:11" x14ac:dyDescent="0.2">
      <c r="A91" t="s">
        <v>1654</v>
      </c>
      <c r="B91" s="7">
        <v>43793</v>
      </c>
      <c r="C91">
        <v>4246</v>
      </c>
      <c r="D91" t="s">
        <v>185</v>
      </c>
      <c r="E91" t="s">
        <v>692</v>
      </c>
      <c r="F91" t="s">
        <v>733</v>
      </c>
      <c r="G91" t="s">
        <v>327</v>
      </c>
      <c r="H91" t="s">
        <v>734</v>
      </c>
      <c r="I91">
        <v>10</v>
      </c>
      <c r="J91" t="s">
        <v>263</v>
      </c>
      <c r="K91" t="s">
        <v>1657</v>
      </c>
    </row>
    <row r="92" spans="1:11" x14ac:dyDescent="0.2">
      <c r="A92" t="s">
        <v>1665</v>
      </c>
      <c r="B92" s="7">
        <v>43787</v>
      </c>
      <c r="C92">
        <v>4387</v>
      </c>
      <c r="D92" t="s">
        <v>141</v>
      </c>
      <c r="E92" t="s">
        <v>670</v>
      </c>
      <c r="F92" t="s">
        <v>748</v>
      </c>
      <c r="G92" t="s">
        <v>307</v>
      </c>
      <c r="H92" t="s">
        <v>652</v>
      </c>
      <c r="I92">
        <v>25</v>
      </c>
      <c r="J92" t="s">
        <v>263</v>
      </c>
      <c r="K92" t="s">
        <v>263</v>
      </c>
    </row>
    <row r="93" spans="1:11" x14ac:dyDescent="0.2">
      <c r="A93" t="s">
        <v>1665</v>
      </c>
      <c r="B93" s="7">
        <v>43788</v>
      </c>
      <c r="C93">
        <v>4387</v>
      </c>
      <c r="D93" t="s">
        <v>141</v>
      </c>
      <c r="E93" t="s">
        <v>670</v>
      </c>
      <c r="F93" t="s">
        <v>748</v>
      </c>
      <c r="G93" t="s">
        <v>307</v>
      </c>
      <c r="H93" t="s">
        <v>652</v>
      </c>
      <c r="I93">
        <v>25</v>
      </c>
      <c r="J93" t="s">
        <v>263</v>
      </c>
      <c r="K93" t="s">
        <v>263</v>
      </c>
    </row>
    <row r="94" spans="1:11" x14ac:dyDescent="0.2">
      <c r="A94" t="s">
        <v>1665</v>
      </c>
      <c r="B94" s="7">
        <v>43789</v>
      </c>
      <c r="C94">
        <v>4387</v>
      </c>
      <c r="D94" t="s">
        <v>141</v>
      </c>
      <c r="E94" t="s">
        <v>670</v>
      </c>
      <c r="F94" t="s">
        <v>748</v>
      </c>
      <c r="G94" t="s">
        <v>307</v>
      </c>
      <c r="H94" t="s">
        <v>652</v>
      </c>
      <c r="I94">
        <v>25</v>
      </c>
      <c r="J94" t="s">
        <v>263</v>
      </c>
      <c r="K94" t="s">
        <v>263</v>
      </c>
    </row>
    <row r="95" spans="1:11" x14ac:dyDescent="0.2">
      <c r="A95" t="s">
        <v>1665</v>
      </c>
      <c r="B95" s="7">
        <v>43790</v>
      </c>
      <c r="C95">
        <v>4387</v>
      </c>
      <c r="D95" t="s">
        <v>141</v>
      </c>
      <c r="E95" t="s">
        <v>670</v>
      </c>
      <c r="F95" t="s">
        <v>748</v>
      </c>
      <c r="G95" t="s">
        <v>307</v>
      </c>
      <c r="H95" t="s">
        <v>652</v>
      </c>
      <c r="I95">
        <v>25</v>
      </c>
      <c r="J95" t="s">
        <v>263</v>
      </c>
      <c r="K95" t="s">
        <v>263</v>
      </c>
    </row>
    <row r="96" spans="1:11" x14ac:dyDescent="0.2">
      <c r="A96" t="s">
        <v>1665</v>
      </c>
      <c r="B96" s="7">
        <v>43791</v>
      </c>
      <c r="C96">
        <v>4387</v>
      </c>
      <c r="D96" t="s">
        <v>141</v>
      </c>
      <c r="E96" t="s">
        <v>670</v>
      </c>
      <c r="F96" t="s">
        <v>748</v>
      </c>
      <c r="G96" t="s">
        <v>307</v>
      </c>
      <c r="H96" t="s">
        <v>652</v>
      </c>
      <c r="I96">
        <v>25</v>
      </c>
      <c r="J96" t="s">
        <v>263</v>
      </c>
      <c r="K96" t="s">
        <v>263</v>
      </c>
    </row>
    <row r="97" spans="1:11" x14ac:dyDescent="0.2">
      <c r="A97" t="s">
        <v>1665</v>
      </c>
      <c r="B97" s="7">
        <v>43792</v>
      </c>
      <c r="C97">
        <v>4387</v>
      </c>
      <c r="D97" t="s">
        <v>141</v>
      </c>
      <c r="E97" t="s">
        <v>670</v>
      </c>
      <c r="F97" t="s">
        <v>748</v>
      </c>
      <c r="G97" t="s">
        <v>307</v>
      </c>
      <c r="H97" t="s">
        <v>652</v>
      </c>
      <c r="I97">
        <v>25</v>
      </c>
      <c r="J97" t="s">
        <v>263</v>
      </c>
      <c r="K97" t="s">
        <v>263</v>
      </c>
    </row>
    <row r="98" spans="1:11" x14ac:dyDescent="0.2">
      <c r="A98" t="s">
        <v>1665</v>
      </c>
      <c r="B98" s="7">
        <v>43793</v>
      </c>
      <c r="C98">
        <v>4387</v>
      </c>
      <c r="D98" t="s">
        <v>141</v>
      </c>
      <c r="E98" t="s">
        <v>670</v>
      </c>
      <c r="F98" t="s">
        <v>748</v>
      </c>
      <c r="G98" t="s">
        <v>307</v>
      </c>
      <c r="H98" t="s">
        <v>652</v>
      </c>
      <c r="I98">
        <v>25</v>
      </c>
      <c r="J98" t="s">
        <v>263</v>
      </c>
      <c r="K98" t="s">
        <v>1657</v>
      </c>
    </row>
    <row r="99" spans="1:11" x14ac:dyDescent="0.2">
      <c r="A99" t="s">
        <v>1667</v>
      </c>
      <c r="B99" s="7">
        <v>43787</v>
      </c>
      <c r="C99">
        <v>4390</v>
      </c>
      <c r="D99" t="s">
        <v>84</v>
      </c>
      <c r="E99" t="s">
        <v>697</v>
      </c>
      <c r="F99" t="s">
        <v>751</v>
      </c>
      <c r="G99" t="s">
        <v>338</v>
      </c>
      <c r="H99" t="s">
        <v>644</v>
      </c>
      <c r="I99">
        <v>0</v>
      </c>
      <c r="J99" t="s">
        <v>263</v>
      </c>
      <c r="K99" t="s">
        <v>263</v>
      </c>
    </row>
    <row r="100" spans="1:11" x14ac:dyDescent="0.2">
      <c r="A100" t="s">
        <v>1667</v>
      </c>
      <c r="B100" s="7">
        <v>43788</v>
      </c>
      <c r="C100">
        <v>4390</v>
      </c>
      <c r="D100" t="s">
        <v>84</v>
      </c>
      <c r="E100" t="s">
        <v>697</v>
      </c>
      <c r="F100" t="s">
        <v>751</v>
      </c>
      <c r="G100" t="s">
        <v>338</v>
      </c>
      <c r="H100" t="s">
        <v>644</v>
      </c>
      <c r="I100">
        <v>0</v>
      </c>
      <c r="J100" t="s">
        <v>263</v>
      </c>
      <c r="K100" t="s">
        <v>1657</v>
      </c>
    </row>
    <row r="101" spans="1:11" x14ac:dyDescent="0.2">
      <c r="A101" t="s">
        <v>1667</v>
      </c>
      <c r="B101" s="7">
        <v>43789</v>
      </c>
      <c r="C101">
        <v>4390</v>
      </c>
      <c r="D101" t="s">
        <v>84</v>
      </c>
      <c r="E101" t="s">
        <v>697</v>
      </c>
      <c r="F101" t="s">
        <v>751</v>
      </c>
      <c r="G101" t="s">
        <v>338</v>
      </c>
      <c r="H101" t="s">
        <v>644</v>
      </c>
      <c r="I101">
        <v>0</v>
      </c>
      <c r="J101" t="s">
        <v>263</v>
      </c>
      <c r="K101" t="s">
        <v>263</v>
      </c>
    </row>
    <row r="102" spans="1:11" x14ac:dyDescent="0.2">
      <c r="A102" t="s">
        <v>1667</v>
      </c>
      <c r="B102" s="7">
        <v>43790</v>
      </c>
      <c r="C102">
        <v>4390</v>
      </c>
      <c r="D102" t="s">
        <v>84</v>
      </c>
      <c r="E102" t="s">
        <v>697</v>
      </c>
      <c r="F102" t="s">
        <v>751</v>
      </c>
      <c r="G102" t="s">
        <v>338</v>
      </c>
      <c r="H102" t="s">
        <v>644</v>
      </c>
      <c r="I102">
        <v>0</v>
      </c>
      <c r="J102" t="s">
        <v>263</v>
      </c>
      <c r="K102" t="s">
        <v>263</v>
      </c>
    </row>
    <row r="103" spans="1:11" x14ac:dyDescent="0.2">
      <c r="A103" t="s">
        <v>1667</v>
      </c>
      <c r="B103" s="7">
        <v>43791</v>
      </c>
      <c r="C103">
        <v>4390</v>
      </c>
      <c r="D103" t="s">
        <v>84</v>
      </c>
      <c r="E103" t="s">
        <v>697</v>
      </c>
      <c r="F103" t="s">
        <v>751</v>
      </c>
      <c r="G103" t="s">
        <v>338</v>
      </c>
      <c r="H103" t="s">
        <v>644</v>
      </c>
      <c r="I103">
        <v>0</v>
      </c>
      <c r="J103" t="s">
        <v>263</v>
      </c>
      <c r="K103" t="s">
        <v>263</v>
      </c>
    </row>
    <row r="104" spans="1:11" x14ac:dyDescent="0.2">
      <c r="A104" t="s">
        <v>1667</v>
      </c>
      <c r="B104" s="7">
        <v>43792</v>
      </c>
      <c r="C104">
        <v>4390</v>
      </c>
      <c r="D104" t="s">
        <v>84</v>
      </c>
      <c r="E104" t="s">
        <v>697</v>
      </c>
      <c r="F104" t="s">
        <v>751</v>
      </c>
      <c r="G104" t="s">
        <v>338</v>
      </c>
      <c r="H104" t="s">
        <v>644</v>
      </c>
      <c r="I104">
        <v>0</v>
      </c>
      <c r="J104" t="s">
        <v>263</v>
      </c>
      <c r="K104" t="s">
        <v>263</v>
      </c>
    </row>
    <row r="105" spans="1:11" x14ac:dyDescent="0.2">
      <c r="A105" t="s">
        <v>1667</v>
      </c>
      <c r="B105" s="7">
        <v>43793</v>
      </c>
      <c r="C105">
        <v>4390</v>
      </c>
      <c r="D105" t="s">
        <v>84</v>
      </c>
      <c r="E105" t="s">
        <v>697</v>
      </c>
      <c r="F105" t="s">
        <v>751</v>
      </c>
      <c r="G105" t="s">
        <v>338</v>
      </c>
      <c r="H105" t="s">
        <v>644</v>
      </c>
      <c r="I105">
        <v>0</v>
      </c>
      <c r="J105" t="s">
        <v>263</v>
      </c>
      <c r="K105" t="s">
        <v>263</v>
      </c>
    </row>
    <row r="106" spans="1:11" x14ac:dyDescent="0.2">
      <c r="A106" t="s">
        <v>1666</v>
      </c>
      <c r="B106" s="7">
        <v>43787</v>
      </c>
      <c r="C106">
        <v>4391</v>
      </c>
      <c r="D106" t="s">
        <v>66</v>
      </c>
      <c r="E106" t="s">
        <v>664</v>
      </c>
      <c r="F106" t="s">
        <v>752</v>
      </c>
      <c r="G106" t="s">
        <v>310</v>
      </c>
      <c r="H106" t="s">
        <v>687</v>
      </c>
      <c r="I106">
        <v>0</v>
      </c>
      <c r="J106" t="s">
        <v>649</v>
      </c>
      <c r="K106" t="s">
        <v>45</v>
      </c>
    </row>
    <row r="107" spans="1:11" x14ac:dyDescent="0.2">
      <c r="A107" t="s">
        <v>1666</v>
      </c>
      <c r="B107" s="7">
        <v>43788</v>
      </c>
      <c r="C107">
        <v>4391</v>
      </c>
      <c r="D107" t="s">
        <v>66</v>
      </c>
      <c r="E107" t="s">
        <v>664</v>
      </c>
      <c r="F107" t="s">
        <v>752</v>
      </c>
      <c r="G107" t="s">
        <v>310</v>
      </c>
      <c r="H107" t="s">
        <v>687</v>
      </c>
      <c r="I107">
        <v>0</v>
      </c>
      <c r="J107" t="s">
        <v>649</v>
      </c>
      <c r="K107" t="s">
        <v>45</v>
      </c>
    </row>
    <row r="108" spans="1:11" x14ac:dyDescent="0.2">
      <c r="A108" t="s">
        <v>1666</v>
      </c>
      <c r="B108" s="7">
        <v>43789</v>
      </c>
      <c r="C108">
        <v>4391</v>
      </c>
      <c r="D108" t="s">
        <v>66</v>
      </c>
      <c r="E108" t="s">
        <v>664</v>
      </c>
      <c r="F108" t="s">
        <v>752</v>
      </c>
      <c r="G108" t="s">
        <v>310</v>
      </c>
      <c r="H108" t="s">
        <v>687</v>
      </c>
      <c r="I108">
        <v>0</v>
      </c>
      <c r="J108" t="s">
        <v>649</v>
      </c>
      <c r="K108" t="s">
        <v>45</v>
      </c>
    </row>
    <row r="109" spans="1:11" x14ac:dyDescent="0.2">
      <c r="A109" t="s">
        <v>1666</v>
      </c>
      <c r="B109" s="7">
        <v>43790</v>
      </c>
      <c r="C109">
        <v>4391</v>
      </c>
      <c r="D109" t="s">
        <v>66</v>
      </c>
      <c r="E109" t="s">
        <v>664</v>
      </c>
      <c r="F109" t="s">
        <v>752</v>
      </c>
      <c r="G109" t="s">
        <v>310</v>
      </c>
      <c r="H109" t="s">
        <v>687</v>
      </c>
      <c r="I109">
        <v>0</v>
      </c>
      <c r="J109" t="s">
        <v>649</v>
      </c>
      <c r="K109" t="s">
        <v>45</v>
      </c>
    </row>
    <row r="110" spans="1:11" x14ac:dyDescent="0.2">
      <c r="A110" t="s">
        <v>1666</v>
      </c>
      <c r="B110" s="7">
        <v>43791</v>
      </c>
      <c r="C110">
        <v>4391</v>
      </c>
      <c r="D110" t="s">
        <v>66</v>
      </c>
      <c r="E110" t="s">
        <v>664</v>
      </c>
      <c r="F110" t="s">
        <v>752</v>
      </c>
      <c r="G110" t="s">
        <v>310</v>
      </c>
      <c r="H110" t="s">
        <v>687</v>
      </c>
      <c r="I110">
        <v>0</v>
      </c>
      <c r="J110" t="s">
        <v>649</v>
      </c>
      <c r="K110" t="s">
        <v>45</v>
      </c>
    </row>
    <row r="111" spans="1:11" x14ac:dyDescent="0.2">
      <c r="A111" t="s">
        <v>1666</v>
      </c>
      <c r="B111" s="7">
        <v>43792</v>
      </c>
      <c r="C111">
        <v>4391</v>
      </c>
      <c r="D111" t="s">
        <v>66</v>
      </c>
      <c r="E111" t="s">
        <v>664</v>
      </c>
      <c r="F111" t="s">
        <v>752</v>
      </c>
      <c r="G111" t="s">
        <v>310</v>
      </c>
      <c r="H111" t="s">
        <v>687</v>
      </c>
      <c r="I111">
        <v>0</v>
      </c>
      <c r="J111" t="s">
        <v>649</v>
      </c>
      <c r="K111" t="s">
        <v>45</v>
      </c>
    </row>
    <row r="112" spans="1:11" x14ac:dyDescent="0.2">
      <c r="A112" t="s">
        <v>1666</v>
      </c>
      <c r="B112" s="7">
        <v>43793</v>
      </c>
      <c r="C112">
        <v>4391</v>
      </c>
      <c r="D112" t="s">
        <v>66</v>
      </c>
      <c r="E112" t="s">
        <v>664</v>
      </c>
      <c r="F112" t="s">
        <v>752</v>
      </c>
      <c r="G112" t="s">
        <v>310</v>
      </c>
      <c r="H112" t="s">
        <v>687</v>
      </c>
      <c r="I112">
        <v>0</v>
      </c>
      <c r="J112" t="s">
        <v>649</v>
      </c>
      <c r="K112" t="s">
        <v>1657</v>
      </c>
    </row>
    <row r="113" spans="1:11" x14ac:dyDescent="0.2">
      <c r="A113" t="s">
        <v>1668</v>
      </c>
      <c r="B113" s="7">
        <v>43787</v>
      </c>
      <c r="C113">
        <v>4468</v>
      </c>
      <c r="D113" t="s">
        <v>104</v>
      </c>
      <c r="E113" t="s">
        <v>670</v>
      </c>
      <c r="F113" t="s">
        <v>753</v>
      </c>
      <c r="G113" t="s">
        <v>328</v>
      </c>
      <c r="H113" t="s">
        <v>95</v>
      </c>
      <c r="I113">
        <v>8</v>
      </c>
      <c r="J113" t="s">
        <v>264</v>
      </c>
      <c r="K113" t="s">
        <v>264</v>
      </c>
    </row>
    <row r="114" spans="1:11" x14ac:dyDescent="0.2">
      <c r="A114" t="s">
        <v>1668</v>
      </c>
      <c r="B114" s="7">
        <v>43788</v>
      </c>
      <c r="C114">
        <v>4468</v>
      </c>
      <c r="D114" t="s">
        <v>104</v>
      </c>
      <c r="E114" t="s">
        <v>670</v>
      </c>
      <c r="F114" t="s">
        <v>753</v>
      </c>
      <c r="G114" t="s">
        <v>328</v>
      </c>
      <c r="H114" t="s">
        <v>95</v>
      </c>
      <c r="I114">
        <v>8</v>
      </c>
      <c r="J114" t="s">
        <v>264</v>
      </c>
      <c r="K114" t="s">
        <v>264</v>
      </c>
    </row>
    <row r="115" spans="1:11" x14ac:dyDescent="0.2">
      <c r="A115" t="s">
        <v>1668</v>
      </c>
      <c r="B115" s="7">
        <v>43789</v>
      </c>
      <c r="C115">
        <v>4468</v>
      </c>
      <c r="D115" t="s">
        <v>104</v>
      </c>
      <c r="E115" t="s">
        <v>670</v>
      </c>
      <c r="F115" t="s">
        <v>753</v>
      </c>
      <c r="G115" t="s">
        <v>328</v>
      </c>
      <c r="H115" t="s">
        <v>95</v>
      </c>
      <c r="I115">
        <v>8</v>
      </c>
      <c r="J115" t="s">
        <v>264</v>
      </c>
      <c r="K115" t="s">
        <v>1657</v>
      </c>
    </row>
    <row r="116" spans="1:11" x14ac:dyDescent="0.2">
      <c r="A116" t="s">
        <v>1668</v>
      </c>
      <c r="B116" s="7">
        <v>43790</v>
      </c>
      <c r="C116">
        <v>4468</v>
      </c>
      <c r="D116" t="s">
        <v>104</v>
      </c>
      <c r="E116" t="s">
        <v>670</v>
      </c>
      <c r="F116" t="s">
        <v>753</v>
      </c>
      <c r="G116" t="s">
        <v>328</v>
      </c>
      <c r="H116" t="s">
        <v>95</v>
      </c>
      <c r="I116">
        <v>8</v>
      </c>
      <c r="J116" t="s">
        <v>264</v>
      </c>
      <c r="K116" t="s">
        <v>1657</v>
      </c>
    </row>
    <row r="117" spans="1:11" x14ac:dyDescent="0.2">
      <c r="A117" t="s">
        <v>1668</v>
      </c>
      <c r="B117" s="7">
        <v>43791</v>
      </c>
      <c r="C117">
        <v>4468</v>
      </c>
      <c r="D117" t="s">
        <v>104</v>
      </c>
      <c r="E117" t="s">
        <v>670</v>
      </c>
      <c r="F117" t="s">
        <v>753</v>
      </c>
      <c r="G117" t="s">
        <v>328</v>
      </c>
      <c r="H117" t="s">
        <v>95</v>
      </c>
      <c r="I117">
        <v>8</v>
      </c>
      <c r="J117" t="s">
        <v>264</v>
      </c>
      <c r="K117" t="s">
        <v>264</v>
      </c>
    </row>
    <row r="118" spans="1:11" x14ac:dyDescent="0.2">
      <c r="A118" t="s">
        <v>1668</v>
      </c>
      <c r="B118" s="7">
        <v>43792</v>
      </c>
      <c r="C118">
        <v>4468</v>
      </c>
      <c r="D118" t="s">
        <v>104</v>
      </c>
      <c r="E118" t="s">
        <v>670</v>
      </c>
      <c r="F118" t="s">
        <v>753</v>
      </c>
      <c r="G118" t="s">
        <v>328</v>
      </c>
      <c r="H118" t="s">
        <v>95</v>
      </c>
      <c r="I118">
        <v>8</v>
      </c>
      <c r="J118" t="s">
        <v>264</v>
      </c>
      <c r="K118" t="s">
        <v>1657</v>
      </c>
    </row>
    <row r="119" spans="1:11" x14ac:dyDescent="0.2">
      <c r="A119" t="s">
        <v>1668</v>
      </c>
      <c r="B119" s="7">
        <v>43793</v>
      </c>
      <c r="C119">
        <v>4468</v>
      </c>
      <c r="D119" t="s">
        <v>104</v>
      </c>
      <c r="E119" t="s">
        <v>670</v>
      </c>
      <c r="F119" t="s">
        <v>753</v>
      </c>
      <c r="G119" t="s">
        <v>328</v>
      </c>
      <c r="H119" t="s">
        <v>95</v>
      </c>
      <c r="I119">
        <v>8</v>
      </c>
      <c r="J119" t="s">
        <v>264</v>
      </c>
      <c r="K119" t="s">
        <v>1657</v>
      </c>
    </row>
    <row r="120" spans="1:11" x14ac:dyDescent="0.2">
      <c r="A120" t="s">
        <v>1664</v>
      </c>
      <c r="B120" s="7">
        <v>43787</v>
      </c>
      <c r="C120">
        <v>4472</v>
      </c>
      <c r="D120" t="s">
        <v>132</v>
      </c>
      <c r="E120" t="s">
        <v>757</v>
      </c>
      <c r="F120" t="s">
        <v>758</v>
      </c>
      <c r="G120" t="s">
        <v>339</v>
      </c>
      <c r="H120" t="s">
        <v>666</v>
      </c>
      <c r="I120">
        <v>11</v>
      </c>
      <c r="J120" t="s">
        <v>45</v>
      </c>
      <c r="K120" t="s">
        <v>45</v>
      </c>
    </row>
    <row r="121" spans="1:11" x14ac:dyDescent="0.2">
      <c r="A121" t="s">
        <v>1664</v>
      </c>
      <c r="B121" s="7">
        <v>43788</v>
      </c>
      <c r="C121">
        <v>4472</v>
      </c>
      <c r="D121" t="s">
        <v>132</v>
      </c>
      <c r="E121" t="s">
        <v>757</v>
      </c>
      <c r="F121" t="s">
        <v>758</v>
      </c>
      <c r="G121" t="s">
        <v>339</v>
      </c>
      <c r="H121" t="s">
        <v>666</v>
      </c>
      <c r="I121">
        <v>11</v>
      </c>
      <c r="J121" t="s">
        <v>45</v>
      </c>
      <c r="K121" t="s">
        <v>45</v>
      </c>
    </row>
    <row r="122" spans="1:11" x14ac:dyDescent="0.2">
      <c r="A122" t="s">
        <v>1664</v>
      </c>
      <c r="B122" s="7">
        <v>43789</v>
      </c>
      <c r="C122">
        <v>4472</v>
      </c>
      <c r="D122" t="s">
        <v>132</v>
      </c>
      <c r="E122" t="s">
        <v>757</v>
      </c>
      <c r="F122" t="s">
        <v>758</v>
      </c>
      <c r="G122" t="s">
        <v>339</v>
      </c>
      <c r="H122" t="s">
        <v>666</v>
      </c>
      <c r="I122">
        <v>11</v>
      </c>
      <c r="J122" t="s">
        <v>45</v>
      </c>
      <c r="K122" t="s">
        <v>45</v>
      </c>
    </row>
    <row r="123" spans="1:11" x14ac:dyDescent="0.2">
      <c r="A123" t="s">
        <v>1664</v>
      </c>
      <c r="B123" s="7">
        <v>43790</v>
      </c>
      <c r="C123">
        <v>4472</v>
      </c>
      <c r="D123" t="s">
        <v>132</v>
      </c>
      <c r="E123" t="s">
        <v>757</v>
      </c>
      <c r="F123" t="s">
        <v>758</v>
      </c>
      <c r="G123" t="s">
        <v>339</v>
      </c>
      <c r="H123" t="s">
        <v>666</v>
      </c>
      <c r="I123">
        <v>11</v>
      </c>
      <c r="J123" t="s">
        <v>45</v>
      </c>
      <c r="K123" t="s">
        <v>45</v>
      </c>
    </row>
    <row r="124" spans="1:11" x14ac:dyDescent="0.2">
      <c r="A124" t="s">
        <v>1664</v>
      </c>
      <c r="B124" s="7">
        <v>43791</v>
      </c>
      <c r="C124">
        <v>4472</v>
      </c>
      <c r="D124" t="s">
        <v>132</v>
      </c>
      <c r="E124" t="s">
        <v>757</v>
      </c>
      <c r="F124" t="s">
        <v>758</v>
      </c>
      <c r="G124" t="s">
        <v>339</v>
      </c>
      <c r="H124" t="s">
        <v>666</v>
      </c>
      <c r="I124">
        <v>11</v>
      </c>
      <c r="J124" t="s">
        <v>45</v>
      </c>
      <c r="K124" t="s">
        <v>1657</v>
      </c>
    </row>
    <row r="125" spans="1:11" x14ac:dyDescent="0.2">
      <c r="A125" t="s">
        <v>1664</v>
      </c>
      <c r="B125" s="7">
        <v>43792</v>
      </c>
      <c r="C125">
        <v>4472</v>
      </c>
      <c r="D125" t="s">
        <v>132</v>
      </c>
      <c r="E125" t="s">
        <v>757</v>
      </c>
      <c r="F125" t="s">
        <v>758</v>
      </c>
      <c r="G125" t="s">
        <v>339</v>
      </c>
      <c r="H125" t="s">
        <v>666</v>
      </c>
      <c r="I125">
        <v>11</v>
      </c>
      <c r="J125" t="s">
        <v>45</v>
      </c>
      <c r="K125" t="s">
        <v>45</v>
      </c>
    </row>
    <row r="126" spans="1:11" x14ac:dyDescent="0.2">
      <c r="A126" t="s">
        <v>1664</v>
      </c>
      <c r="B126" s="7">
        <v>43793</v>
      </c>
      <c r="C126">
        <v>4472</v>
      </c>
      <c r="D126" t="s">
        <v>132</v>
      </c>
      <c r="E126" t="s">
        <v>757</v>
      </c>
      <c r="F126" t="s">
        <v>758</v>
      </c>
      <c r="G126" t="s">
        <v>339</v>
      </c>
      <c r="H126" t="s">
        <v>666</v>
      </c>
      <c r="I126">
        <v>11</v>
      </c>
      <c r="J126" t="s">
        <v>45</v>
      </c>
      <c r="K126" t="s">
        <v>45</v>
      </c>
    </row>
    <row r="127" spans="1:11" x14ac:dyDescent="0.2">
      <c r="A127" t="s">
        <v>1664</v>
      </c>
      <c r="B127" s="7">
        <v>43790</v>
      </c>
      <c r="C127">
        <v>4480</v>
      </c>
      <c r="D127" t="s">
        <v>368</v>
      </c>
      <c r="E127" t="s">
        <v>639</v>
      </c>
      <c r="F127" t="s">
        <v>762</v>
      </c>
      <c r="G127" t="s">
        <v>301</v>
      </c>
      <c r="H127" t="s">
        <v>42</v>
      </c>
      <c r="I127">
        <v>7</v>
      </c>
      <c r="J127" t="s">
        <v>45</v>
      </c>
      <c r="K127" t="s">
        <v>1657</v>
      </c>
    </row>
    <row r="128" spans="1:11" x14ac:dyDescent="0.2">
      <c r="A128" t="s">
        <v>1664</v>
      </c>
      <c r="B128" s="7">
        <v>43791</v>
      </c>
      <c r="C128">
        <v>4480</v>
      </c>
      <c r="D128" t="s">
        <v>368</v>
      </c>
      <c r="E128" t="s">
        <v>639</v>
      </c>
      <c r="F128" t="s">
        <v>762</v>
      </c>
      <c r="G128" t="s">
        <v>301</v>
      </c>
      <c r="H128" t="s">
        <v>42</v>
      </c>
      <c r="I128">
        <v>7</v>
      </c>
      <c r="J128" t="s">
        <v>45</v>
      </c>
      <c r="K128" t="s">
        <v>45</v>
      </c>
    </row>
    <row r="129" spans="1:11" x14ac:dyDescent="0.2">
      <c r="A129" t="s">
        <v>1664</v>
      </c>
      <c r="B129" s="7">
        <v>43792</v>
      </c>
      <c r="C129">
        <v>4480</v>
      </c>
      <c r="D129" t="s">
        <v>368</v>
      </c>
      <c r="E129" t="s">
        <v>639</v>
      </c>
      <c r="F129" t="s">
        <v>762</v>
      </c>
      <c r="G129" t="s">
        <v>301</v>
      </c>
      <c r="H129" t="s">
        <v>42</v>
      </c>
      <c r="I129">
        <v>7</v>
      </c>
      <c r="J129" t="s">
        <v>45</v>
      </c>
      <c r="K129" t="s">
        <v>45</v>
      </c>
    </row>
    <row r="130" spans="1:11" x14ac:dyDescent="0.2">
      <c r="A130" t="s">
        <v>1664</v>
      </c>
      <c r="B130" s="7">
        <v>43793</v>
      </c>
      <c r="C130">
        <v>4480</v>
      </c>
      <c r="D130" t="s">
        <v>368</v>
      </c>
      <c r="E130" t="s">
        <v>639</v>
      </c>
      <c r="F130" t="s">
        <v>762</v>
      </c>
      <c r="G130" t="s">
        <v>301</v>
      </c>
      <c r="H130" t="s">
        <v>42</v>
      </c>
      <c r="I130">
        <v>7</v>
      </c>
      <c r="J130" t="s">
        <v>45</v>
      </c>
      <c r="K130" t="s">
        <v>45</v>
      </c>
    </row>
    <row r="131" spans="1:11" x14ac:dyDescent="0.2">
      <c r="A131" t="s">
        <v>1661</v>
      </c>
      <c r="B131" s="7">
        <v>43787</v>
      </c>
      <c r="C131">
        <v>4486</v>
      </c>
      <c r="D131" t="s">
        <v>176</v>
      </c>
      <c r="E131" t="s">
        <v>673</v>
      </c>
      <c r="F131" t="s">
        <v>765</v>
      </c>
      <c r="G131" t="s">
        <v>297</v>
      </c>
      <c r="H131" t="s">
        <v>724</v>
      </c>
      <c r="I131">
        <v>9</v>
      </c>
      <c r="J131" t="s">
        <v>649</v>
      </c>
      <c r="K131" t="s">
        <v>364</v>
      </c>
    </row>
    <row r="132" spans="1:11" x14ac:dyDescent="0.2">
      <c r="A132" t="s">
        <v>1661</v>
      </c>
      <c r="B132" s="7">
        <v>43788</v>
      </c>
      <c r="C132">
        <v>4486</v>
      </c>
      <c r="D132" t="s">
        <v>176</v>
      </c>
      <c r="E132" t="s">
        <v>673</v>
      </c>
      <c r="F132" t="s">
        <v>765</v>
      </c>
      <c r="G132" t="s">
        <v>297</v>
      </c>
      <c r="H132" t="s">
        <v>724</v>
      </c>
      <c r="I132">
        <v>9</v>
      </c>
      <c r="J132" t="s">
        <v>649</v>
      </c>
      <c r="K132" t="s">
        <v>364</v>
      </c>
    </row>
    <row r="133" spans="1:11" x14ac:dyDescent="0.2">
      <c r="A133" t="s">
        <v>1661</v>
      </c>
      <c r="B133" s="7">
        <v>43789</v>
      </c>
      <c r="C133">
        <v>4486</v>
      </c>
      <c r="D133" t="s">
        <v>176</v>
      </c>
      <c r="E133" t="s">
        <v>673</v>
      </c>
      <c r="F133" t="s">
        <v>765</v>
      </c>
      <c r="G133" t="s">
        <v>297</v>
      </c>
      <c r="H133" t="s">
        <v>724</v>
      </c>
      <c r="I133">
        <v>9</v>
      </c>
      <c r="J133" t="s">
        <v>649</v>
      </c>
      <c r="K133" t="s">
        <v>364</v>
      </c>
    </row>
    <row r="134" spans="1:11" x14ac:dyDescent="0.2">
      <c r="A134" t="s">
        <v>1661</v>
      </c>
      <c r="B134" s="7">
        <v>43790</v>
      </c>
      <c r="C134">
        <v>4486</v>
      </c>
      <c r="D134" t="s">
        <v>176</v>
      </c>
      <c r="E134" t="s">
        <v>673</v>
      </c>
      <c r="F134" t="s">
        <v>765</v>
      </c>
      <c r="G134" t="s">
        <v>297</v>
      </c>
      <c r="H134" t="s">
        <v>724</v>
      </c>
      <c r="I134">
        <v>9</v>
      </c>
      <c r="J134" t="s">
        <v>649</v>
      </c>
      <c r="K134" t="s">
        <v>364</v>
      </c>
    </row>
    <row r="135" spans="1:11" x14ac:dyDescent="0.2">
      <c r="A135" t="s">
        <v>1661</v>
      </c>
      <c r="B135" s="7">
        <v>43791</v>
      </c>
      <c r="C135">
        <v>4486</v>
      </c>
      <c r="D135" t="s">
        <v>176</v>
      </c>
      <c r="E135" t="s">
        <v>673</v>
      </c>
      <c r="F135" t="s">
        <v>765</v>
      </c>
      <c r="G135" t="s">
        <v>297</v>
      </c>
      <c r="H135" t="s">
        <v>724</v>
      </c>
      <c r="I135">
        <v>9</v>
      </c>
      <c r="J135" t="s">
        <v>649</v>
      </c>
      <c r="K135" t="s">
        <v>364</v>
      </c>
    </row>
    <row r="136" spans="1:11" x14ac:dyDescent="0.2">
      <c r="A136" t="s">
        <v>1661</v>
      </c>
      <c r="B136" s="7">
        <v>43792</v>
      </c>
      <c r="C136">
        <v>4486</v>
      </c>
      <c r="D136" t="s">
        <v>176</v>
      </c>
      <c r="E136" t="s">
        <v>673</v>
      </c>
      <c r="F136" t="s">
        <v>765</v>
      </c>
      <c r="G136" t="s">
        <v>297</v>
      </c>
      <c r="H136" t="s">
        <v>724</v>
      </c>
      <c r="I136">
        <v>9</v>
      </c>
      <c r="J136" t="s">
        <v>649</v>
      </c>
      <c r="K136" t="s">
        <v>364</v>
      </c>
    </row>
    <row r="137" spans="1:11" x14ac:dyDescent="0.2">
      <c r="A137" t="s">
        <v>1661</v>
      </c>
      <c r="B137" s="7">
        <v>43793</v>
      </c>
      <c r="C137">
        <v>4486</v>
      </c>
      <c r="D137" t="s">
        <v>176</v>
      </c>
      <c r="E137" t="s">
        <v>673</v>
      </c>
      <c r="F137" t="s">
        <v>765</v>
      </c>
      <c r="G137" t="s">
        <v>297</v>
      </c>
      <c r="H137" t="s">
        <v>724</v>
      </c>
      <c r="I137">
        <v>9</v>
      </c>
      <c r="J137" t="s">
        <v>649</v>
      </c>
      <c r="K137" t="s">
        <v>364</v>
      </c>
    </row>
    <row r="138" spans="1:11" x14ac:dyDescent="0.2">
      <c r="A138" t="s">
        <v>1663</v>
      </c>
      <c r="B138" s="7">
        <v>43788</v>
      </c>
      <c r="C138">
        <v>4488</v>
      </c>
      <c r="D138" t="s">
        <v>254</v>
      </c>
      <c r="E138" t="s">
        <v>263</v>
      </c>
      <c r="F138" t="s">
        <v>767</v>
      </c>
      <c r="G138" t="s">
        <v>339</v>
      </c>
      <c r="H138" t="s">
        <v>666</v>
      </c>
      <c r="I138">
        <v>3</v>
      </c>
      <c r="J138" t="s">
        <v>263</v>
      </c>
      <c r="K138" t="s">
        <v>1657</v>
      </c>
    </row>
    <row r="139" spans="1:11" x14ac:dyDescent="0.2">
      <c r="A139" t="s">
        <v>1663</v>
      </c>
      <c r="B139" s="7">
        <v>43789</v>
      </c>
      <c r="C139">
        <v>4488</v>
      </c>
      <c r="D139" t="s">
        <v>254</v>
      </c>
      <c r="E139" t="s">
        <v>263</v>
      </c>
      <c r="F139" t="s">
        <v>767</v>
      </c>
      <c r="G139" t="s">
        <v>339</v>
      </c>
      <c r="H139" t="s">
        <v>666</v>
      </c>
      <c r="I139">
        <v>3</v>
      </c>
      <c r="J139" t="s">
        <v>263</v>
      </c>
      <c r="K139" t="s">
        <v>263</v>
      </c>
    </row>
    <row r="140" spans="1:11" x14ac:dyDescent="0.2">
      <c r="A140" t="s">
        <v>1663</v>
      </c>
      <c r="B140" s="7">
        <v>43790</v>
      </c>
      <c r="C140">
        <v>4488</v>
      </c>
      <c r="D140" t="s">
        <v>254</v>
      </c>
      <c r="E140" t="s">
        <v>263</v>
      </c>
      <c r="F140" t="s">
        <v>767</v>
      </c>
      <c r="G140" t="s">
        <v>339</v>
      </c>
      <c r="H140" t="s">
        <v>666</v>
      </c>
      <c r="I140">
        <v>3</v>
      </c>
      <c r="J140" t="s">
        <v>263</v>
      </c>
      <c r="K140" t="s">
        <v>263</v>
      </c>
    </row>
    <row r="141" spans="1:11" x14ac:dyDescent="0.2">
      <c r="A141" t="s">
        <v>1663</v>
      </c>
      <c r="B141" s="7">
        <v>43791</v>
      </c>
      <c r="C141">
        <v>4488</v>
      </c>
      <c r="D141" t="s">
        <v>254</v>
      </c>
      <c r="E141" t="s">
        <v>263</v>
      </c>
      <c r="F141" t="s">
        <v>767</v>
      </c>
      <c r="G141" t="s">
        <v>339</v>
      </c>
      <c r="H141" t="s">
        <v>666</v>
      </c>
      <c r="I141">
        <v>3</v>
      </c>
      <c r="J141" t="s">
        <v>263</v>
      </c>
      <c r="K141" t="s">
        <v>263</v>
      </c>
    </row>
    <row r="142" spans="1:11" x14ac:dyDescent="0.2">
      <c r="A142" t="s">
        <v>1663</v>
      </c>
      <c r="B142" s="7">
        <v>43792</v>
      </c>
      <c r="C142">
        <v>4488</v>
      </c>
      <c r="D142" t="s">
        <v>254</v>
      </c>
      <c r="E142" t="s">
        <v>263</v>
      </c>
      <c r="F142" t="s">
        <v>767</v>
      </c>
      <c r="G142" t="s">
        <v>339</v>
      </c>
      <c r="H142" t="s">
        <v>666</v>
      </c>
      <c r="I142">
        <v>3</v>
      </c>
      <c r="J142" t="s">
        <v>263</v>
      </c>
      <c r="K142" t="s">
        <v>263</v>
      </c>
    </row>
    <row r="143" spans="1:11" x14ac:dyDescent="0.2">
      <c r="A143" t="s">
        <v>1663</v>
      </c>
      <c r="B143" s="7">
        <v>43793</v>
      </c>
      <c r="C143">
        <v>4488</v>
      </c>
      <c r="D143" t="s">
        <v>254</v>
      </c>
      <c r="E143" t="s">
        <v>263</v>
      </c>
      <c r="F143" t="s">
        <v>767</v>
      </c>
      <c r="G143" t="s">
        <v>339</v>
      </c>
      <c r="H143" t="s">
        <v>666</v>
      </c>
      <c r="I143">
        <v>3</v>
      </c>
      <c r="J143" t="s">
        <v>263</v>
      </c>
      <c r="K143" t="s">
        <v>1657</v>
      </c>
    </row>
    <row r="144" spans="1:11" x14ac:dyDescent="0.2">
      <c r="A144" t="s">
        <v>1662</v>
      </c>
      <c r="B144" s="7">
        <v>43787</v>
      </c>
      <c r="C144">
        <v>4497</v>
      </c>
      <c r="D144" t="s">
        <v>213</v>
      </c>
      <c r="E144" t="s">
        <v>670</v>
      </c>
      <c r="F144" t="s">
        <v>768</v>
      </c>
      <c r="G144" t="s">
        <v>312</v>
      </c>
      <c r="H144" t="s">
        <v>731</v>
      </c>
      <c r="I144">
        <v>6</v>
      </c>
      <c r="J144" t="s">
        <v>45</v>
      </c>
      <c r="K144" t="s">
        <v>45</v>
      </c>
    </row>
    <row r="145" spans="1:11" x14ac:dyDescent="0.2">
      <c r="A145" t="s">
        <v>1662</v>
      </c>
      <c r="B145" s="7">
        <v>43788</v>
      </c>
      <c r="C145">
        <v>4497</v>
      </c>
      <c r="D145" t="s">
        <v>213</v>
      </c>
      <c r="E145" t="s">
        <v>670</v>
      </c>
      <c r="F145" t="s">
        <v>768</v>
      </c>
      <c r="G145" t="s">
        <v>312</v>
      </c>
      <c r="H145" t="s">
        <v>731</v>
      </c>
      <c r="I145">
        <v>6</v>
      </c>
      <c r="J145" t="s">
        <v>45</v>
      </c>
      <c r="K145" t="s">
        <v>45</v>
      </c>
    </row>
    <row r="146" spans="1:11" x14ac:dyDescent="0.2">
      <c r="A146" t="s">
        <v>1662</v>
      </c>
      <c r="B146" s="7">
        <v>43789</v>
      </c>
      <c r="C146">
        <v>4497</v>
      </c>
      <c r="D146" t="s">
        <v>213</v>
      </c>
      <c r="E146" t="s">
        <v>670</v>
      </c>
      <c r="F146" t="s">
        <v>768</v>
      </c>
      <c r="G146" t="s">
        <v>312</v>
      </c>
      <c r="H146" t="s">
        <v>731</v>
      </c>
      <c r="I146">
        <v>6</v>
      </c>
      <c r="J146" t="s">
        <v>45</v>
      </c>
      <c r="K146" t="s">
        <v>45</v>
      </c>
    </row>
    <row r="147" spans="1:11" x14ac:dyDescent="0.2">
      <c r="A147" t="s">
        <v>1662</v>
      </c>
      <c r="B147" s="7">
        <v>43790</v>
      </c>
      <c r="C147">
        <v>4497</v>
      </c>
      <c r="D147" t="s">
        <v>213</v>
      </c>
      <c r="E147" t="s">
        <v>670</v>
      </c>
      <c r="F147" t="s">
        <v>768</v>
      </c>
      <c r="G147" t="s">
        <v>312</v>
      </c>
      <c r="H147" t="s">
        <v>731</v>
      </c>
      <c r="I147">
        <v>6</v>
      </c>
      <c r="J147" t="s">
        <v>45</v>
      </c>
      <c r="K147" t="s">
        <v>45</v>
      </c>
    </row>
    <row r="148" spans="1:11" x14ac:dyDescent="0.2">
      <c r="A148" t="s">
        <v>1662</v>
      </c>
      <c r="B148" s="7">
        <v>43791</v>
      </c>
      <c r="C148">
        <v>4497</v>
      </c>
      <c r="D148" t="s">
        <v>213</v>
      </c>
      <c r="E148" t="s">
        <v>670</v>
      </c>
      <c r="F148" t="s">
        <v>768</v>
      </c>
      <c r="G148" t="s">
        <v>312</v>
      </c>
      <c r="H148" t="s">
        <v>731</v>
      </c>
      <c r="I148">
        <v>6</v>
      </c>
      <c r="J148" t="s">
        <v>45</v>
      </c>
      <c r="K148" t="s">
        <v>45</v>
      </c>
    </row>
    <row r="149" spans="1:11" x14ac:dyDescent="0.2">
      <c r="A149" t="s">
        <v>1662</v>
      </c>
      <c r="B149" s="7">
        <v>43792</v>
      </c>
      <c r="C149">
        <v>4497</v>
      </c>
      <c r="D149" t="s">
        <v>213</v>
      </c>
      <c r="E149" t="s">
        <v>670</v>
      </c>
      <c r="F149" t="s">
        <v>768</v>
      </c>
      <c r="G149" t="s">
        <v>312</v>
      </c>
      <c r="H149" t="s">
        <v>731</v>
      </c>
      <c r="I149">
        <v>6</v>
      </c>
      <c r="J149" t="s">
        <v>45</v>
      </c>
      <c r="K149" t="s">
        <v>1657</v>
      </c>
    </row>
    <row r="150" spans="1:11" x14ac:dyDescent="0.2">
      <c r="A150" t="s">
        <v>1662</v>
      </c>
      <c r="B150" s="7">
        <v>43793</v>
      </c>
      <c r="C150">
        <v>4497</v>
      </c>
      <c r="D150" t="s">
        <v>213</v>
      </c>
      <c r="E150" t="s">
        <v>670</v>
      </c>
      <c r="F150" t="s">
        <v>768</v>
      </c>
      <c r="G150" t="s">
        <v>312</v>
      </c>
      <c r="H150" t="s">
        <v>731</v>
      </c>
      <c r="I150">
        <v>6</v>
      </c>
      <c r="J150" t="s">
        <v>45</v>
      </c>
      <c r="K150" t="s">
        <v>45</v>
      </c>
    </row>
    <row r="151" spans="1:11" x14ac:dyDescent="0.2">
      <c r="A151" t="s">
        <v>1669</v>
      </c>
      <c r="B151" s="7">
        <v>43787</v>
      </c>
      <c r="C151">
        <v>4507</v>
      </c>
      <c r="D151" t="s">
        <v>161</v>
      </c>
      <c r="E151" t="s">
        <v>263</v>
      </c>
      <c r="F151" t="s">
        <v>769</v>
      </c>
      <c r="G151" t="s">
        <v>315</v>
      </c>
      <c r="H151" t="s">
        <v>669</v>
      </c>
      <c r="I151">
        <v>7</v>
      </c>
      <c r="J151" t="s">
        <v>263</v>
      </c>
      <c r="K151" t="s">
        <v>1657</v>
      </c>
    </row>
    <row r="152" spans="1:11" x14ac:dyDescent="0.2">
      <c r="A152" t="s">
        <v>1669</v>
      </c>
      <c r="B152" s="7">
        <v>43788</v>
      </c>
      <c r="C152">
        <v>4507</v>
      </c>
      <c r="D152" t="s">
        <v>161</v>
      </c>
      <c r="E152" t="s">
        <v>263</v>
      </c>
      <c r="F152" t="s">
        <v>769</v>
      </c>
      <c r="G152" t="s">
        <v>315</v>
      </c>
      <c r="H152" t="s">
        <v>669</v>
      </c>
      <c r="I152">
        <v>7</v>
      </c>
      <c r="J152" t="s">
        <v>263</v>
      </c>
      <c r="K152" t="s">
        <v>1657</v>
      </c>
    </row>
    <row r="153" spans="1:11" x14ac:dyDescent="0.2">
      <c r="A153" t="s">
        <v>1669</v>
      </c>
      <c r="B153" s="7">
        <v>43789</v>
      </c>
      <c r="C153">
        <v>4507</v>
      </c>
      <c r="D153" t="s">
        <v>161</v>
      </c>
      <c r="E153" t="s">
        <v>263</v>
      </c>
      <c r="F153" t="s">
        <v>769</v>
      </c>
      <c r="G153" t="s">
        <v>315</v>
      </c>
      <c r="H153" t="s">
        <v>669</v>
      </c>
      <c r="I153">
        <v>7</v>
      </c>
      <c r="J153" t="s">
        <v>263</v>
      </c>
      <c r="K153" t="s">
        <v>263</v>
      </c>
    </row>
    <row r="154" spans="1:11" x14ac:dyDescent="0.2">
      <c r="A154" t="s">
        <v>1669</v>
      </c>
      <c r="B154" s="7">
        <v>43790</v>
      </c>
      <c r="C154">
        <v>4507</v>
      </c>
      <c r="D154" t="s">
        <v>161</v>
      </c>
      <c r="E154" t="s">
        <v>263</v>
      </c>
      <c r="F154" t="s">
        <v>769</v>
      </c>
      <c r="G154" t="s">
        <v>315</v>
      </c>
      <c r="H154" t="s">
        <v>669</v>
      </c>
      <c r="I154">
        <v>7</v>
      </c>
      <c r="J154" t="s">
        <v>263</v>
      </c>
      <c r="K154" t="s">
        <v>263</v>
      </c>
    </row>
    <row r="155" spans="1:11" x14ac:dyDescent="0.2">
      <c r="A155" t="s">
        <v>1669</v>
      </c>
      <c r="B155" s="7">
        <v>43791</v>
      </c>
      <c r="C155">
        <v>4507</v>
      </c>
      <c r="D155" t="s">
        <v>161</v>
      </c>
      <c r="E155" t="s">
        <v>263</v>
      </c>
      <c r="F155" t="s">
        <v>769</v>
      </c>
      <c r="G155" t="s">
        <v>315</v>
      </c>
      <c r="H155" t="s">
        <v>669</v>
      </c>
      <c r="I155">
        <v>7</v>
      </c>
      <c r="J155" t="s">
        <v>263</v>
      </c>
      <c r="K155" t="s">
        <v>263</v>
      </c>
    </row>
    <row r="156" spans="1:11" x14ac:dyDescent="0.2">
      <c r="A156" t="s">
        <v>1669</v>
      </c>
      <c r="B156" s="7">
        <v>43792</v>
      </c>
      <c r="C156">
        <v>4507</v>
      </c>
      <c r="D156" t="s">
        <v>161</v>
      </c>
      <c r="E156" t="s">
        <v>263</v>
      </c>
      <c r="F156" t="s">
        <v>769</v>
      </c>
      <c r="G156" t="s">
        <v>315</v>
      </c>
      <c r="H156" t="s">
        <v>669</v>
      </c>
      <c r="I156">
        <v>7</v>
      </c>
      <c r="J156" t="s">
        <v>263</v>
      </c>
      <c r="K156" t="s">
        <v>263</v>
      </c>
    </row>
    <row r="157" spans="1:11" x14ac:dyDescent="0.2">
      <c r="A157" t="s">
        <v>1669</v>
      </c>
      <c r="B157" s="7">
        <v>43793</v>
      </c>
      <c r="C157">
        <v>4507</v>
      </c>
      <c r="D157" t="s">
        <v>161</v>
      </c>
      <c r="E157" t="s">
        <v>263</v>
      </c>
      <c r="F157" t="s">
        <v>769</v>
      </c>
      <c r="G157" t="s">
        <v>315</v>
      </c>
      <c r="H157" t="s">
        <v>669</v>
      </c>
      <c r="I157">
        <v>7</v>
      </c>
      <c r="J157" t="s">
        <v>263</v>
      </c>
      <c r="K157" t="s">
        <v>1657</v>
      </c>
    </row>
    <row r="158" spans="1:11" x14ac:dyDescent="0.2">
      <c r="A158" t="s">
        <v>1662</v>
      </c>
      <c r="B158" s="7">
        <v>43787</v>
      </c>
      <c r="C158">
        <v>4561</v>
      </c>
      <c r="D158" t="s">
        <v>118</v>
      </c>
      <c r="E158" t="s">
        <v>757</v>
      </c>
      <c r="F158" t="s">
        <v>770</v>
      </c>
      <c r="G158" t="s">
        <v>307</v>
      </c>
      <c r="H158" t="s">
        <v>652</v>
      </c>
      <c r="I158">
        <v>23</v>
      </c>
      <c r="J158" t="s">
        <v>649</v>
      </c>
      <c r="K158" t="s">
        <v>1657</v>
      </c>
    </row>
    <row r="159" spans="1:11" x14ac:dyDescent="0.2">
      <c r="A159" t="s">
        <v>1662</v>
      </c>
      <c r="B159" s="7">
        <v>43788</v>
      </c>
      <c r="C159">
        <v>4561</v>
      </c>
      <c r="D159" t="s">
        <v>118</v>
      </c>
      <c r="E159" t="s">
        <v>757</v>
      </c>
      <c r="F159" t="s">
        <v>770</v>
      </c>
      <c r="G159" t="s">
        <v>307</v>
      </c>
      <c r="H159" t="s">
        <v>652</v>
      </c>
      <c r="I159">
        <v>23</v>
      </c>
      <c r="J159" t="s">
        <v>649</v>
      </c>
      <c r="K159" t="s">
        <v>1657</v>
      </c>
    </row>
    <row r="160" spans="1:11" x14ac:dyDescent="0.2">
      <c r="A160" t="s">
        <v>1662</v>
      </c>
      <c r="B160" s="7">
        <v>43789</v>
      </c>
      <c r="C160">
        <v>4561</v>
      </c>
      <c r="D160" t="s">
        <v>118</v>
      </c>
      <c r="E160" t="s">
        <v>757</v>
      </c>
      <c r="F160" t="s">
        <v>770</v>
      </c>
      <c r="G160" t="s">
        <v>307</v>
      </c>
      <c r="H160" t="s">
        <v>652</v>
      </c>
      <c r="I160">
        <v>23</v>
      </c>
      <c r="J160" t="s">
        <v>649</v>
      </c>
      <c r="K160" t="s">
        <v>264</v>
      </c>
    </row>
    <row r="161" spans="1:11" x14ac:dyDescent="0.2">
      <c r="A161" t="s">
        <v>1662</v>
      </c>
      <c r="B161" s="7">
        <v>43790</v>
      </c>
      <c r="C161">
        <v>4561</v>
      </c>
      <c r="D161" t="s">
        <v>118</v>
      </c>
      <c r="E161" t="s">
        <v>757</v>
      </c>
      <c r="F161" t="s">
        <v>770</v>
      </c>
      <c r="G161" t="s">
        <v>307</v>
      </c>
      <c r="H161" t="s">
        <v>652</v>
      </c>
      <c r="I161">
        <v>23</v>
      </c>
      <c r="J161" t="s">
        <v>649</v>
      </c>
      <c r="K161" t="s">
        <v>264</v>
      </c>
    </row>
    <row r="162" spans="1:11" x14ac:dyDescent="0.2">
      <c r="A162" t="s">
        <v>1662</v>
      </c>
      <c r="B162" s="7">
        <v>43791</v>
      </c>
      <c r="C162">
        <v>4561</v>
      </c>
      <c r="D162" t="s">
        <v>118</v>
      </c>
      <c r="E162" t="s">
        <v>757</v>
      </c>
      <c r="F162" t="s">
        <v>770</v>
      </c>
      <c r="G162" t="s">
        <v>307</v>
      </c>
      <c r="H162" t="s">
        <v>652</v>
      </c>
      <c r="I162">
        <v>23</v>
      </c>
      <c r="J162" t="s">
        <v>649</v>
      </c>
      <c r="K162" t="s">
        <v>45</v>
      </c>
    </row>
    <row r="163" spans="1:11" x14ac:dyDescent="0.2">
      <c r="A163" t="s">
        <v>1662</v>
      </c>
      <c r="B163" s="7">
        <v>43792</v>
      </c>
      <c r="C163">
        <v>4561</v>
      </c>
      <c r="D163" t="s">
        <v>118</v>
      </c>
      <c r="E163" t="s">
        <v>757</v>
      </c>
      <c r="F163" t="s">
        <v>770</v>
      </c>
      <c r="G163" t="s">
        <v>307</v>
      </c>
      <c r="H163" t="s">
        <v>652</v>
      </c>
      <c r="I163">
        <v>23</v>
      </c>
      <c r="J163" t="s">
        <v>649</v>
      </c>
      <c r="K163" t="s">
        <v>45</v>
      </c>
    </row>
    <row r="164" spans="1:11" x14ac:dyDescent="0.2">
      <c r="A164" t="s">
        <v>1662</v>
      </c>
      <c r="B164" s="7">
        <v>43793</v>
      </c>
      <c r="C164">
        <v>4561</v>
      </c>
      <c r="D164" t="s">
        <v>118</v>
      </c>
      <c r="E164" t="s">
        <v>757</v>
      </c>
      <c r="F164" t="s">
        <v>770</v>
      </c>
      <c r="G164" t="s">
        <v>307</v>
      </c>
      <c r="H164" t="s">
        <v>652</v>
      </c>
      <c r="I164">
        <v>23</v>
      </c>
      <c r="J164" t="s">
        <v>649</v>
      </c>
      <c r="K164" t="s">
        <v>1657</v>
      </c>
    </row>
    <row r="165" spans="1:11" x14ac:dyDescent="0.2">
      <c r="A165" t="s">
        <v>1654</v>
      </c>
      <c r="B165" s="7">
        <v>43787</v>
      </c>
      <c r="C165">
        <v>4563</v>
      </c>
      <c r="D165" t="s">
        <v>31</v>
      </c>
      <c r="E165" t="s">
        <v>639</v>
      </c>
      <c r="F165" t="s">
        <v>771</v>
      </c>
      <c r="G165" t="s">
        <v>338</v>
      </c>
      <c r="H165" t="s">
        <v>644</v>
      </c>
      <c r="I165">
        <v>13</v>
      </c>
      <c r="J165" t="s">
        <v>263</v>
      </c>
      <c r="K165" t="s">
        <v>263</v>
      </c>
    </row>
    <row r="166" spans="1:11" x14ac:dyDescent="0.2">
      <c r="A166" t="s">
        <v>1654</v>
      </c>
      <c r="B166" s="7">
        <v>43788</v>
      </c>
      <c r="C166">
        <v>4563</v>
      </c>
      <c r="D166" t="s">
        <v>31</v>
      </c>
      <c r="E166" t="s">
        <v>639</v>
      </c>
      <c r="F166" t="s">
        <v>771</v>
      </c>
      <c r="G166" t="s">
        <v>338</v>
      </c>
      <c r="H166" t="s">
        <v>644</v>
      </c>
      <c r="I166">
        <v>13</v>
      </c>
      <c r="J166" t="s">
        <v>263</v>
      </c>
      <c r="K166" t="s">
        <v>263</v>
      </c>
    </row>
    <row r="167" spans="1:11" x14ac:dyDescent="0.2">
      <c r="A167" t="s">
        <v>1654</v>
      </c>
      <c r="B167" s="7">
        <v>43789</v>
      </c>
      <c r="C167">
        <v>4563</v>
      </c>
      <c r="D167" t="s">
        <v>31</v>
      </c>
      <c r="E167" t="s">
        <v>639</v>
      </c>
      <c r="F167" t="s">
        <v>771</v>
      </c>
      <c r="G167" t="s">
        <v>338</v>
      </c>
      <c r="H167" t="s">
        <v>644</v>
      </c>
      <c r="I167">
        <v>13</v>
      </c>
      <c r="J167" t="s">
        <v>263</v>
      </c>
      <c r="K167" t="s">
        <v>263</v>
      </c>
    </row>
    <row r="168" spans="1:11" x14ac:dyDescent="0.2">
      <c r="A168" t="s">
        <v>1654</v>
      </c>
      <c r="B168" s="7">
        <v>43790</v>
      </c>
      <c r="C168">
        <v>4563</v>
      </c>
      <c r="D168" t="s">
        <v>31</v>
      </c>
      <c r="E168" t="s">
        <v>639</v>
      </c>
      <c r="F168" t="s">
        <v>771</v>
      </c>
      <c r="G168" t="s">
        <v>338</v>
      </c>
      <c r="H168" t="s">
        <v>644</v>
      </c>
      <c r="I168">
        <v>13</v>
      </c>
      <c r="J168" t="s">
        <v>263</v>
      </c>
      <c r="K168" t="s">
        <v>1657</v>
      </c>
    </row>
    <row r="169" spans="1:11" x14ac:dyDescent="0.2">
      <c r="A169" t="s">
        <v>1654</v>
      </c>
      <c r="B169" s="7">
        <v>43791</v>
      </c>
      <c r="C169">
        <v>4563</v>
      </c>
      <c r="D169" t="s">
        <v>31</v>
      </c>
      <c r="E169" t="s">
        <v>639</v>
      </c>
      <c r="F169" t="s">
        <v>771</v>
      </c>
      <c r="G169" t="s">
        <v>338</v>
      </c>
      <c r="H169" t="s">
        <v>644</v>
      </c>
      <c r="I169">
        <v>13</v>
      </c>
      <c r="J169" t="s">
        <v>263</v>
      </c>
      <c r="K169" t="s">
        <v>263</v>
      </c>
    </row>
    <row r="170" spans="1:11" x14ac:dyDescent="0.2">
      <c r="A170" t="s">
        <v>1654</v>
      </c>
      <c r="B170" s="7">
        <v>43792</v>
      </c>
      <c r="C170">
        <v>4563</v>
      </c>
      <c r="D170" t="s">
        <v>31</v>
      </c>
      <c r="E170" t="s">
        <v>639</v>
      </c>
      <c r="F170" t="s">
        <v>771</v>
      </c>
      <c r="G170" t="s">
        <v>338</v>
      </c>
      <c r="H170" t="s">
        <v>644</v>
      </c>
      <c r="I170">
        <v>13</v>
      </c>
      <c r="J170" t="s">
        <v>263</v>
      </c>
      <c r="K170" t="s">
        <v>1657</v>
      </c>
    </row>
    <row r="171" spans="1:11" x14ac:dyDescent="0.2">
      <c r="A171" t="s">
        <v>1654</v>
      </c>
      <c r="B171" s="7">
        <v>43793</v>
      </c>
      <c r="C171">
        <v>4563</v>
      </c>
      <c r="D171" t="s">
        <v>31</v>
      </c>
      <c r="E171" t="s">
        <v>639</v>
      </c>
      <c r="F171" t="s">
        <v>771</v>
      </c>
      <c r="G171" t="s">
        <v>338</v>
      </c>
      <c r="H171" t="s">
        <v>644</v>
      </c>
      <c r="I171">
        <v>13</v>
      </c>
      <c r="J171" t="s">
        <v>263</v>
      </c>
      <c r="K171" t="s">
        <v>1658</v>
      </c>
    </row>
    <row r="172" spans="1:11" x14ac:dyDescent="0.2">
      <c r="A172" t="s">
        <v>1669</v>
      </c>
      <c r="B172" s="7">
        <v>43787</v>
      </c>
      <c r="C172">
        <v>4610</v>
      </c>
      <c r="D172" t="s">
        <v>85</v>
      </c>
      <c r="E172" t="s">
        <v>697</v>
      </c>
      <c r="F172" t="s">
        <v>772</v>
      </c>
      <c r="G172" t="s">
        <v>330</v>
      </c>
      <c r="H172" t="s">
        <v>641</v>
      </c>
      <c r="I172">
        <v>11</v>
      </c>
      <c r="J172" t="s">
        <v>263</v>
      </c>
      <c r="K172" t="s">
        <v>263</v>
      </c>
    </row>
    <row r="173" spans="1:11" x14ac:dyDescent="0.2">
      <c r="A173" t="s">
        <v>1669</v>
      </c>
      <c r="B173" s="7">
        <v>43788</v>
      </c>
      <c r="C173">
        <v>4610</v>
      </c>
      <c r="D173" t="s">
        <v>85</v>
      </c>
      <c r="E173" t="s">
        <v>697</v>
      </c>
      <c r="F173" t="s">
        <v>772</v>
      </c>
      <c r="G173" t="s">
        <v>330</v>
      </c>
      <c r="H173" t="s">
        <v>641</v>
      </c>
      <c r="I173">
        <v>11</v>
      </c>
      <c r="J173" t="s">
        <v>263</v>
      </c>
      <c r="K173" t="s">
        <v>263</v>
      </c>
    </row>
    <row r="174" spans="1:11" x14ac:dyDescent="0.2">
      <c r="A174" t="s">
        <v>1669</v>
      </c>
      <c r="B174" s="7">
        <v>43789</v>
      </c>
      <c r="C174">
        <v>4610</v>
      </c>
      <c r="D174" t="s">
        <v>85</v>
      </c>
      <c r="E174" t="s">
        <v>697</v>
      </c>
      <c r="F174" t="s">
        <v>772</v>
      </c>
      <c r="G174" t="s">
        <v>330</v>
      </c>
      <c r="H174" t="s">
        <v>641</v>
      </c>
      <c r="I174">
        <v>11</v>
      </c>
      <c r="J174" t="s">
        <v>263</v>
      </c>
      <c r="K174" t="s">
        <v>1657</v>
      </c>
    </row>
    <row r="175" spans="1:11" x14ac:dyDescent="0.2">
      <c r="A175" t="s">
        <v>1669</v>
      </c>
      <c r="B175" s="7">
        <v>43790</v>
      </c>
      <c r="C175">
        <v>4610</v>
      </c>
      <c r="D175" t="s">
        <v>85</v>
      </c>
      <c r="E175" t="s">
        <v>697</v>
      </c>
      <c r="F175" t="s">
        <v>772</v>
      </c>
      <c r="G175" t="s">
        <v>330</v>
      </c>
      <c r="H175" t="s">
        <v>641</v>
      </c>
      <c r="I175">
        <v>11</v>
      </c>
      <c r="J175" t="s">
        <v>263</v>
      </c>
      <c r="K175" t="s">
        <v>263</v>
      </c>
    </row>
    <row r="176" spans="1:11" x14ac:dyDescent="0.2">
      <c r="A176" t="s">
        <v>1669</v>
      </c>
      <c r="B176" s="7">
        <v>43791</v>
      </c>
      <c r="C176">
        <v>4610</v>
      </c>
      <c r="D176" t="s">
        <v>85</v>
      </c>
      <c r="E176" t="s">
        <v>697</v>
      </c>
      <c r="F176" t="s">
        <v>772</v>
      </c>
      <c r="G176" t="s">
        <v>330</v>
      </c>
      <c r="H176" t="s">
        <v>641</v>
      </c>
      <c r="I176">
        <v>11</v>
      </c>
      <c r="J176" t="s">
        <v>263</v>
      </c>
      <c r="K176" t="s">
        <v>1657</v>
      </c>
    </row>
    <row r="177" spans="1:11" x14ac:dyDescent="0.2">
      <c r="A177" t="s">
        <v>1669</v>
      </c>
      <c r="B177" s="7">
        <v>43792</v>
      </c>
      <c r="C177">
        <v>4610</v>
      </c>
      <c r="D177" t="s">
        <v>85</v>
      </c>
      <c r="E177" t="s">
        <v>697</v>
      </c>
      <c r="F177" t="s">
        <v>772</v>
      </c>
      <c r="G177" t="s">
        <v>330</v>
      </c>
      <c r="H177" t="s">
        <v>641</v>
      </c>
      <c r="I177">
        <v>11</v>
      </c>
      <c r="J177" t="s">
        <v>263</v>
      </c>
      <c r="K177" t="s">
        <v>263</v>
      </c>
    </row>
    <row r="178" spans="1:11" x14ac:dyDescent="0.2">
      <c r="A178" t="s">
        <v>1669</v>
      </c>
      <c r="B178" s="7">
        <v>43793</v>
      </c>
      <c r="C178">
        <v>4610</v>
      </c>
      <c r="D178" t="s">
        <v>85</v>
      </c>
      <c r="E178" t="s">
        <v>697</v>
      </c>
      <c r="F178" t="s">
        <v>772</v>
      </c>
      <c r="G178" t="s">
        <v>330</v>
      </c>
      <c r="H178" t="s">
        <v>641</v>
      </c>
      <c r="I178">
        <v>11</v>
      </c>
      <c r="J178" t="s">
        <v>263</v>
      </c>
      <c r="K178" t="s">
        <v>263</v>
      </c>
    </row>
    <row r="179" spans="1:11" x14ac:dyDescent="0.2">
      <c r="A179" t="s">
        <v>1668</v>
      </c>
      <c r="B179" s="7">
        <v>43787</v>
      </c>
      <c r="C179">
        <v>4612</v>
      </c>
      <c r="D179" t="s">
        <v>59</v>
      </c>
      <c r="E179" t="s">
        <v>673</v>
      </c>
      <c r="F179" t="s">
        <v>773</v>
      </c>
      <c r="G179" t="s">
        <v>341</v>
      </c>
      <c r="H179" t="s">
        <v>675</v>
      </c>
      <c r="I179">
        <v>30</v>
      </c>
      <c r="J179" t="s">
        <v>263</v>
      </c>
      <c r="K179" t="s">
        <v>263</v>
      </c>
    </row>
    <row r="180" spans="1:11" x14ac:dyDescent="0.2">
      <c r="A180" t="s">
        <v>1668</v>
      </c>
      <c r="B180" s="7">
        <v>43788</v>
      </c>
      <c r="C180">
        <v>4612</v>
      </c>
      <c r="D180" t="s">
        <v>59</v>
      </c>
      <c r="E180" t="s">
        <v>673</v>
      </c>
      <c r="F180" t="s">
        <v>773</v>
      </c>
      <c r="G180" t="s">
        <v>341</v>
      </c>
      <c r="H180" t="s">
        <v>675</v>
      </c>
      <c r="I180">
        <v>30</v>
      </c>
      <c r="J180" t="s">
        <v>263</v>
      </c>
      <c r="K180" t="s">
        <v>263</v>
      </c>
    </row>
    <row r="181" spans="1:11" x14ac:dyDescent="0.2">
      <c r="A181" t="s">
        <v>1668</v>
      </c>
      <c r="B181" s="7">
        <v>43789</v>
      </c>
      <c r="C181">
        <v>4612</v>
      </c>
      <c r="D181" t="s">
        <v>59</v>
      </c>
      <c r="E181" t="s">
        <v>673</v>
      </c>
      <c r="F181" t="s">
        <v>773</v>
      </c>
      <c r="G181" t="s">
        <v>341</v>
      </c>
      <c r="H181" t="s">
        <v>675</v>
      </c>
      <c r="I181">
        <v>30</v>
      </c>
      <c r="J181" t="s">
        <v>263</v>
      </c>
      <c r="K181" t="s">
        <v>364</v>
      </c>
    </row>
    <row r="182" spans="1:11" x14ac:dyDescent="0.2">
      <c r="A182" t="s">
        <v>1668</v>
      </c>
      <c r="B182" s="7">
        <v>43790</v>
      </c>
      <c r="C182">
        <v>4612</v>
      </c>
      <c r="D182" t="s">
        <v>59</v>
      </c>
      <c r="E182" t="s">
        <v>673</v>
      </c>
      <c r="F182" t="s">
        <v>773</v>
      </c>
      <c r="G182" t="s">
        <v>341</v>
      </c>
      <c r="H182" t="s">
        <v>675</v>
      </c>
      <c r="I182">
        <v>30</v>
      </c>
      <c r="J182" t="s">
        <v>263</v>
      </c>
      <c r="K182" t="s">
        <v>364</v>
      </c>
    </row>
    <row r="183" spans="1:11" x14ac:dyDescent="0.2">
      <c r="A183" t="s">
        <v>1668</v>
      </c>
      <c r="B183" s="7">
        <v>43791</v>
      </c>
      <c r="C183">
        <v>4612</v>
      </c>
      <c r="D183" t="s">
        <v>59</v>
      </c>
      <c r="E183" t="s">
        <v>673</v>
      </c>
      <c r="F183" t="s">
        <v>773</v>
      </c>
      <c r="G183" t="s">
        <v>341</v>
      </c>
      <c r="H183" t="s">
        <v>675</v>
      </c>
      <c r="I183">
        <v>30</v>
      </c>
      <c r="J183" t="s">
        <v>263</v>
      </c>
      <c r="K183" t="s">
        <v>364</v>
      </c>
    </row>
    <row r="184" spans="1:11" x14ac:dyDescent="0.2">
      <c r="A184" t="s">
        <v>1668</v>
      </c>
      <c r="B184" s="7">
        <v>43792</v>
      </c>
      <c r="C184">
        <v>4612</v>
      </c>
      <c r="D184" t="s">
        <v>59</v>
      </c>
      <c r="E184" t="s">
        <v>673</v>
      </c>
      <c r="F184" t="s">
        <v>773</v>
      </c>
      <c r="G184" t="s">
        <v>341</v>
      </c>
      <c r="H184" t="s">
        <v>675</v>
      </c>
      <c r="I184">
        <v>30</v>
      </c>
      <c r="J184" t="s">
        <v>263</v>
      </c>
      <c r="K184" t="s">
        <v>364</v>
      </c>
    </row>
    <row r="185" spans="1:11" x14ac:dyDescent="0.2">
      <c r="A185" t="s">
        <v>1668</v>
      </c>
      <c r="B185" s="7">
        <v>43793</v>
      </c>
      <c r="C185">
        <v>4612</v>
      </c>
      <c r="D185" t="s">
        <v>59</v>
      </c>
      <c r="E185" t="s">
        <v>673</v>
      </c>
      <c r="F185" t="s">
        <v>773</v>
      </c>
      <c r="G185" t="s">
        <v>341</v>
      </c>
      <c r="H185" t="s">
        <v>675</v>
      </c>
      <c r="I185">
        <v>30</v>
      </c>
      <c r="J185" t="s">
        <v>263</v>
      </c>
      <c r="K185" t="s">
        <v>364</v>
      </c>
    </row>
    <row r="186" spans="1:11" x14ac:dyDescent="0.2">
      <c r="A186" t="s">
        <v>1665</v>
      </c>
      <c r="B186" s="7">
        <v>43787</v>
      </c>
      <c r="C186">
        <v>4614</v>
      </c>
      <c r="D186" t="s">
        <v>152</v>
      </c>
      <c r="E186" t="s">
        <v>670</v>
      </c>
      <c r="F186" t="s">
        <v>774</v>
      </c>
      <c r="G186" t="s">
        <v>324</v>
      </c>
      <c r="H186" t="s">
        <v>716</v>
      </c>
      <c r="I186">
        <v>10</v>
      </c>
      <c r="J186" t="s">
        <v>636</v>
      </c>
      <c r="K186" t="s">
        <v>264</v>
      </c>
    </row>
    <row r="187" spans="1:11" x14ac:dyDescent="0.2">
      <c r="A187" t="s">
        <v>1665</v>
      </c>
      <c r="B187" s="7">
        <v>43788</v>
      </c>
      <c r="C187">
        <v>4614</v>
      </c>
      <c r="D187" t="s">
        <v>152</v>
      </c>
      <c r="E187" t="s">
        <v>670</v>
      </c>
      <c r="F187" t="s">
        <v>774</v>
      </c>
      <c r="G187" t="s">
        <v>324</v>
      </c>
      <c r="H187" t="s">
        <v>716</v>
      </c>
      <c r="I187">
        <v>10</v>
      </c>
      <c r="J187" t="s">
        <v>636</v>
      </c>
      <c r="K187" t="s">
        <v>264</v>
      </c>
    </row>
    <row r="188" spans="1:11" x14ac:dyDescent="0.2">
      <c r="A188" t="s">
        <v>1665</v>
      </c>
      <c r="B188" s="7">
        <v>43789</v>
      </c>
      <c r="C188">
        <v>4614</v>
      </c>
      <c r="D188" t="s">
        <v>152</v>
      </c>
      <c r="E188" t="s">
        <v>670</v>
      </c>
      <c r="F188" t="s">
        <v>774</v>
      </c>
      <c r="G188" t="s">
        <v>324</v>
      </c>
      <c r="H188" t="s">
        <v>716</v>
      </c>
      <c r="I188">
        <v>10</v>
      </c>
      <c r="J188" t="s">
        <v>636</v>
      </c>
      <c r="K188" t="s">
        <v>264</v>
      </c>
    </row>
    <row r="189" spans="1:11" x14ac:dyDescent="0.2">
      <c r="A189" t="s">
        <v>1665</v>
      </c>
      <c r="B189" s="7">
        <v>43790</v>
      </c>
      <c r="C189">
        <v>4614</v>
      </c>
      <c r="D189" t="s">
        <v>152</v>
      </c>
      <c r="E189" t="s">
        <v>670</v>
      </c>
      <c r="F189" t="s">
        <v>774</v>
      </c>
      <c r="G189" t="s">
        <v>324</v>
      </c>
      <c r="H189" t="s">
        <v>716</v>
      </c>
      <c r="I189">
        <v>10</v>
      </c>
      <c r="J189" t="s">
        <v>636</v>
      </c>
      <c r="K189" t="s">
        <v>264</v>
      </c>
    </row>
    <row r="190" spans="1:11" x14ac:dyDescent="0.2">
      <c r="A190" t="s">
        <v>1665</v>
      </c>
      <c r="B190" s="7">
        <v>43791</v>
      </c>
      <c r="C190">
        <v>4614</v>
      </c>
      <c r="D190" t="s">
        <v>152</v>
      </c>
      <c r="E190" t="s">
        <v>670</v>
      </c>
      <c r="F190" t="s">
        <v>774</v>
      </c>
      <c r="G190" t="s">
        <v>324</v>
      </c>
      <c r="H190" t="s">
        <v>716</v>
      </c>
      <c r="I190">
        <v>10</v>
      </c>
      <c r="J190" t="s">
        <v>636</v>
      </c>
      <c r="K190" t="s">
        <v>264</v>
      </c>
    </row>
    <row r="191" spans="1:11" x14ac:dyDescent="0.2">
      <c r="A191" t="s">
        <v>1665</v>
      </c>
      <c r="B191" s="7">
        <v>43792</v>
      </c>
      <c r="C191">
        <v>4614</v>
      </c>
      <c r="D191" t="s">
        <v>152</v>
      </c>
      <c r="E191" t="s">
        <v>670</v>
      </c>
      <c r="F191" t="s">
        <v>774</v>
      </c>
      <c r="G191" t="s">
        <v>324</v>
      </c>
      <c r="H191" t="s">
        <v>716</v>
      </c>
      <c r="I191">
        <v>10</v>
      </c>
      <c r="J191" t="s">
        <v>636</v>
      </c>
      <c r="K191" t="s">
        <v>264</v>
      </c>
    </row>
    <row r="192" spans="1:11" x14ac:dyDescent="0.2">
      <c r="A192" t="s">
        <v>1665</v>
      </c>
      <c r="B192" s="7">
        <v>43793</v>
      </c>
      <c r="C192">
        <v>4614</v>
      </c>
      <c r="D192" t="s">
        <v>152</v>
      </c>
      <c r="E192" t="s">
        <v>670</v>
      </c>
      <c r="F192" t="s">
        <v>774</v>
      </c>
      <c r="G192" t="s">
        <v>324</v>
      </c>
      <c r="H192" t="s">
        <v>716</v>
      </c>
      <c r="I192">
        <v>10</v>
      </c>
      <c r="J192" t="s">
        <v>636</v>
      </c>
      <c r="K192" t="s">
        <v>1657</v>
      </c>
    </row>
    <row r="193" spans="1:11" x14ac:dyDescent="0.2">
      <c r="A193" t="s">
        <v>1663</v>
      </c>
      <c r="B193" s="7">
        <v>43787</v>
      </c>
      <c r="C193">
        <v>4622</v>
      </c>
      <c r="D193" t="s">
        <v>73</v>
      </c>
      <c r="E193" t="s">
        <v>639</v>
      </c>
      <c r="F193" t="s">
        <v>775</v>
      </c>
      <c r="G193" t="s">
        <v>298</v>
      </c>
      <c r="H193" t="s">
        <v>720</v>
      </c>
      <c r="I193">
        <v>11</v>
      </c>
      <c r="J193" t="s">
        <v>263</v>
      </c>
      <c r="K193" t="s">
        <v>1657</v>
      </c>
    </row>
    <row r="194" spans="1:11" x14ac:dyDescent="0.2">
      <c r="A194" t="s">
        <v>1663</v>
      </c>
      <c r="B194" s="7">
        <v>43788</v>
      </c>
      <c r="C194">
        <v>4622</v>
      </c>
      <c r="D194" t="s">
        <v>73</v>
      </c>
      <c r="E194" t="s">
        <v>639</v>
      </c>
      <c r="F194" t="s">
        <v>775</v>
      </c>
      <c r="G194" t="s">
        <v>298</v>
      </c>
      <c r="H194" t="s">
        <v>720</v>
      </c>
      <c r="I194">
        <v>11</v>
      </c>
      <c r="J194" t="s">
        <v>263</v>
      </c>
      <c r="K194" t="s">
        <v>263</v>
      </c>
    </row>
    <row r="195" spans="1:11" x14ac:dyDescent="0.2">
      <c r="A195" t="s">
        <v>1663</v>
      </c>
      <c r="B195" s="7">
        <v>43789</v>
      </c>
      <c r="C195">
        <v>4622</v>
      </c>
      <c r="D195" t="s">
        <v>73</v>
      </c>
      <c r="E195" t="s">
        <v>639</v>
      </c>
      <c r="F195" t="s">
        <v>775</v>
      </c>
      <c r="G195" t="s">
        <v>298</v>
      </c>
      <c r="H195" t="s">
        <v>720</v>
      </c>
      <c r="I195">
        <v>11</v>
      </c>
      <c r="J195" t="s">
        <v>263</v>
      </c>
      <c r="K195" t="s">
        <v>263</v>
      </c>
    </row>
    <row r="196" spans="1:11" x14ac:dyDescent="0.2">
      <c r="A196" t="s">
        <v>1663</v>
      </c>
      <c r="B196" s="7">
        <v>43790</v>
      </c>
      <c r="C196">
        <v>4622</v>
      </c>
      <c r="D196" t="s">
        <v>73</v>
      </c>
      <c r="E196" t="s">
        <v>639</v>
      </c>
      <c r="F196" t="s">
        <v>775</v>
      </c>
      <c r="G196" t="s">
        <v>298</v>
      </c>
      <c r="H196" t="s">
        <v>720</v>
      </c>
      <c r="I196">
        <v>11</v>
      </c>
      <c r="J196" t="s">
        <v>263</v>
      </c>
      <c r="K196" t="s">
        <v>263</v>
      </c>
    </row>
    <row r="197" spans="1:11" x14ac:dyDescent="0.2">
      <c r="A197" t="s">
        <v>1663</v>
      </c>
      <c r="B197" s="7">
        <v>43791</v>
      </c>
      <c r="C197">
        <v>4622</v>
      </c>
      <c r="D197" t="s">
        <v>73</v>
      </c>
      <c r="E197" t="s">
        <v>639</v>
      </c>
      <c r="F197" t="s">
        <v>775</v>
      </c>
      <c r="G197" t="s">
        <v>298</v>
      </c>
      <c r="H197" t="s">
        <v>720</v>
      </c>
      <c r="I197">
        <v>11</v>
      </c>
      <c r="J197" t="s">
        <v>263</v>
      </c>
      <c r="K197" t="s">
        <v>263</v>
      </c>
    </row>
    <row r="198" spans="1:11" x14ac:dyDescent="0.2">
      <c r="A198" t="s">
        <v>1663</v>
      </c>
      <c r="B198" s="7">
        <v>43792</v>
      </c>
      <c r="C198">
        <v>4622</v>
      </c>
      <c r="D198" t="s">
        <v>73</v>
      </c>
      <c r="E198" t="s">
        <v>639</v>
      </c>
      <c r="F198" t="s">
        <v>775</v>
      </c>
      <c r="G198" t="s">
        <v>298</v>
      </c>
      <c r="H198" t="s">
        <v>720</v>
      </c>
      <c r="I198">
        <v>11</v>
      </c>
      <c r="J198" t="s">
        <v>263</v>
      </c>
      <c r="K198" t="s">
        <v>263</v>
      </c>
    </row>
    <row r="199" spans="1:11" x14ac:dyDescent="0.2">
      <c r="A199" t="s">
        <v>1663</v>
      </c>
      <c r="B199" s="7">
        <v>43793</v>
      </c>
      <c r="C199">
        <v>4622</v>
      </c>
      <c r="D199" t="s">
        <v>73</v>
      </c>
      <c r="E199" t="s">
        <v>639</v>
      </c>
      <c r="F199" t="s">
        <v>775</v>
      </c>
      <c r="G199" t="s">
        <v>298</v>
      </c>
      <c r="H199" t="s">
        <v>720</v>
      </c>
      <c r="I199">
        <v>11</v>
      </c>
      <c r="J199" t="s">
        <v>263</v>
      </c>
      <c r="K199" t="s">
        <v>263</v>
      </c>
    </row>
    <row r="200" spans="1:11" x14ac:dyDescent="0.2">
      <c r="A200" t="s">
        <v>1664</v>
      </c>
      <c r="B200" s="7">
        <v>43787</v>
      </c>
      <c r="C200">
        <v>4624</v>
      </c>
      <c r="D200" t="s">
        <v>138</v>
      </c>
      <c r="E200" t="s">
        <v>639</v>
      </c>
      <c r="F200" t="s">
        <v>776</v>
      </c>
      <c r="G200" t="s">
        <v>313</v>
      </c>
      <c r="H200" t="s">
        <v>761</v>
      </c>
      <c r="I200">
        <v>0</v>
      </c>
      <c r="J200" t="s">
        <v>263</v>
      </c>
      <c r="K200" t="s">
        <v>1658</v>
      </c>
    </row>
    <row r="201" spans="1:11" x14ac:dyDescent="0.2">
      <c r="A201" t="s">
        <v>1664</v>
      </c>
      <c r="B201" s="7">
        <v>43788</v>
      </c>
      <c r="C201">
        <v>4624</v>
      </c>
      <c r="D201" t="s">
        <v>138</v>
      </c>
      <c r="E201" t="s">
        <v>639</v>
      </c>
      <c r="F201" t="s">
        <v>776</v>
      </c>
      <c r="G201" t="s">
        <v>313</v>
      </c>
      <c r="H201" t="s">
        <v>761</v>
      </c>
      <c r="I201">
        <v>0</v>
      </c>
      <c r="J201" t="s">
        <v>263</v>
      </c>
      <c r="K201" t="s">
        <v>1658</v>
      </c>
    </row>
    <row r="202" spans="1:11" x14ac:dyDescent="0.2">
      <c r="A202" t="s">
        <v>1664</v>
      </c>
      <c r="B202" s="7">
        <v>43789</v>
      </c>
      <c r="C202">
        <v>4624</v>
      </c>
      <c r="D202" t="s">
        <v>138</v>
      </c>
      <c r="E202" t="s">
        <v>639</v>
      </c>
      <c r="F202" t="s">
        <v>776</v>
      </c>
      <c r="G202" t="s">
        <v>313</v>
      </c>
      <c r="H202" t="s">
        <v>761</v>
      </c>
      <c r="I202">
        <v>0</v>
      </c>
      <c r="J202" t="s">
        <v>263</v>
      </c>
      <c r="K202" t="s">
        <v>1658</v>
      </c>
    </row>
    <row r="203" spans="1:11" x14ac:dyDescent="0.2">
      <c r="A203" t="s">
        <v>1664</v>
      </c>
      <c r="B203" s="7">
        <v>43790</v>
      </c>
      <c r="C203">
        <v>4624</v>
      </c>
      <c r="D203" t="s">
        <v>138</v>
      </c>
      <c r="E203" t="s">
        <v>639</v>
      </c>
      <c r="F203" t="s">
        <v>776</v>
      </c>
      <c r="G203" t="s">
        <v>313</v>
      </c>
      <c r="H203" t="s">
        <v>761</v>
      </c>
      <c r="I203">
        <v>0</v>
      </c>
      <c r="J203" t="s">
        <v>263</v>
      </c>
      <c r="K203" t="s">
        <v>1658</v>
      </c>
    </row>
    <row r="204" spans="1:11" x14ac:dyDescent="0.2">
      <c r="A204" t="s">
        <v>1664</v>
      </c>
      <c r="B204" s="7">
        <v>43791</v>
      </c>
      <c r="C204">
        <v>4624</v>
      </c>
      <c r="D204" t="s">
        <v>138</v>
      </c>
      <c r="E204" t="s">
        <v>639</v>
      </c>
      <c r="F204" t="s">
        <v>776</v>
      </c>
      <c r="G204" t="s">
        <v>313</v>
      </c>
      <c r="H204" t="s">
        <v>761</v>
      </c>
      <c r="I204">
        <v>0</v>
      </c>
      <c r="J204" t="s">
        <v>263</v>
      </c>
      <c r="K204" t="s">
        <v>1658</v>
      </c>
    </row>
    <row r="205" spans="1:11" x14ac:dyDescent="0.2">
      <c r="A205" t="s">
        <v>1664</v>
      </c>
      <c r="B205" s="7">
        <v>43792</v>
      </c>
      <c r="C205">
        <v>4624</v>
      </c>
      <c r="D205" t="s">
        <v>138</v>
      </c>
      <c r="E205" t="s">
        <v>639</v>
      </c>
      <c r="F205" t="s">
        <v>776</v>
      </c>
      <c r="G205" t="s">
        <v>313</v>
      </c>
      <c r="H205" t="s">
        <v>761</v>
      </c>
      <c r="I205">
        <v>0</v>
      </c>
      <c r="J205" t="s">
        <v>263</v>
      </c>
      <c r="K205" t="s">
        <v>1658</v>
      </c>
    </row>
    <row r="206" spans="1:11" x14ac:dyDescent="0.2">
      <c r="A206" t="s">
        <v>1664</v>
      </c>
      <c r="B206" s="7">
        <v>43793</v>
      </c>
      <c r="C206">
        <v>4624</v>
      </c>
      <c r="D206" t="s">
        <v>138</v>
      </c>
      <c r="E206" t="s">
        <v>639</v>
      </c>
      <c r="F206" t="s">
        <v>776</v>
      </c>
      <c r="G206" t="s">
        <v>313</v>
      </c>
      <c r="H206" t="s">
        <v>761</v>
      </c>
      <c r="I206">
        <v>0</v>
      </c>
      <c r="J206" t="s">
        <v>263</v>
      </c>
      <c r="K206" t="s">
        <v>1657</v>
      </c>
    </row>
    <row r="207" spans="1:11" x14ac:dyDescent="0.2">
      <c r="A207" t="s">
        <v>1666</v>
      </c>
      <c r="B207" s="7">
        <v>43787</v>
      </c>
      <c r="C207">
        <v>4716</v>
      </c>
      <c r="D207" t="s">
        <v>794</v>
      </c>
      <c r="E207" t="s">
        <v>639</v>
      </c>
      <c r="F207" t="s">
        <v>795</v>
      </c>
      <c r="G207" t="s">
        <v>322</v>
      </c>
      <c r="H207" t="s">
        <v>704</v>
      </c>
      <c r="I207">
        <v>2</v>
      </c>
      <c r="J207" t="s">
        <v>263</v>
      </c>
      <c r="K207" t="s">
        <v>364</v>
      </c>
    </row>
    <row r="208" spans="1:11" x14ac:dyDescent="0.2">
      <c r="A208" t="s">
        <v>1667</v>
      </c>
      <c r="B208" s="7">
        <v>43787</v>
      </c>
      <c r="C208">
        <v>4718</v>
      </c>
      <c r="D208" t="s">
        <v>258</v>
      </c>
      <c r="E208" t="s">
        <v>670</v>
      </c>
      <c r="F208" t="s">
        <v>797</v>
      </c>
      <c r="G208" t="s">
        <v>298</v>
      </c>
      <c r="H208" t="s">
        <v>720</v>
      </c>
      <c r="I208">
        <v>22</v>
      </c>
      <c r="J208" t="s">
        <v>649</v>
      </c>
      <c r="K208" t="s">
        <v>1657</v>
      </c>
    </row>
    <row r="209" spans="1:11" x14ac:dyDescent="0.2">
      <c r="A209" t="s">
        <v>1667</v>
      </c>
      <c r="B209" s="7">
        <v>43788</v>
      </c>
      <c r="C209">
        <v>4718</v>
      </c>
      <c r="D209" t="s">
        <v>258</v>
      </c>
      <c r="E209" t="s">
        <v>670</v>
      </c>
      <c r="F209" t="s">
        <v>797</v>
      </c>
      <c r="G209" t="s">
        <v>298</v>
      </c>
      <c r="H209" t="s">
        <v>720</v>
      </c>
      <c r="I209">
        <v>22</v>
      </c>
      <c r="J209" t="s">
        <v>649</v>
      </c>
      <c r="K209" t="s">
        <v>45</v>
      </c>
    </row>
    <row r="210" spans="1:11" x14ac:dyDescent="0.2">
      <c r="A210" t="s">
        <v>1667</v>
      </c>
      <c r="B210" s="7">
        <v>43789</v>
      </c>
      <c r="C210">
        <v>4718</v>
      </c>
      <c r="D210" t="s">
        <v>258</v>
      </c>
      <c r="E210" t="s">
        <v>670</v>
      </c>
      <c r="F210" t="s">
        <v>797</v>
      </c>
      <c r="G210" t="s">
        <v>298</v>
      </c>
      <c r="H210" t="s">
        <v>720</v>
      </c>
      <c r="I210">
        <v>22</v>
      </c>
      <c r="J210" t="s">
        <v>649</v>
      </c>
      <c r="K210" t="s">
        <v>364</v>
      </c>
    </row>
    <row r="211" spans="1:11" x14ac:dyDescent="0.2">
      <c r="A211" t="s">
        <v>1667</v>
      </c>
      <c r="B211" s="7">
        <v>43790</v>
      </c>
      <c r="C211">
        <v>4718</v>
      </c>
      <c r="D211" t="s">
        <v>258</v>
      </c>
      <c r="E211" t="s">
        <v>670</v>
      </c>
      <c r="F211" t="s">
        <v>797</v>
      </c>
      <c r="G211" t="s">
        <v>298</v>
      </c>
      <c r="H211" t="s">
        <v>720</v>
      </c>
      <c r="I211">
        <v>22</v>
      </c>
      <c r="J211" t="s">
        <v>649</v>
      </c>
      <c r="K211" t="s">
        <v>364</v>
      </c>
    </row>
    <row r="212" spans="1:11" x14ac:dyDescent="0.2">
      <c r="A212" t="s">
        <v>1667</v>
      </c>
      <c r="B212" s="7">
        <v>43791</v>
      </c>
      <c r="C212">
        <v>4718</v>
      </c>
      <c r="D212" t="s">
        <v>258</v>
      </c>
      <c r="E212" t="s">
        <v>670</v>
      </c>
      <c r="F212" t="s">
        <v>797</v>
      </c>
      <c r="G212" t="s">
        <v>298</v>
      </c>
      <c r="H212" t="s">
        <v>720</v>
      </c>
      <c r="I212">
        <v>22</v>
      </c>
      <c r="J212" t="s">
        <v>649</v>
      </c>
      <c r="K212" t="s">
        <v>364</v>
      </c>
    </row>
    <row r="213" spans="1:11" x14ac:dyDescent="0.2">
      <c r="A213" t="s">
        <v>1667</v>
      </c>
      <c r="B213" s="7">
        <v>43792</v>
      </c>
      <c r="C213">
        <v>4718</v>
      </c>
      <c r="D213" t="s">
        <v>258</v>
      </c>
      <c r="E213" t="s">
        <v>670</v>
      </c>
      <c r="F213" t="s">
        <v>797</v>
      </c>
      <c r="G213" t="s">
        <v>298</v>
      </c>
      <c r="H213" t="s">
        <v>720</v>
      </c>
      <c r="I213">
        <v>22</v>
      </c>
      <c r="J213" t="s">
        <v>649</v>
      </c>
      <c r="K213" t="s">
        <v>364</v>
      </c>
    </row>
    <row r="214" spans="1:11" x14ac:dyDescent="0.2">
      <c r="A214" t="s">
        <v>1667</v>
      </c>
      <c r="B214" s="7">
        <v>43793</v>
      </c>
      <c r="C214">
        <v>4718</v>
      </c>
      <c r="D214" t="s">
        <v>258</v>
      </c>
      <c r="E214" t="s">
        <v>670</v>
      </c>
      <c r="F214" t="s">
        <v>797</v>
      </c>
      <c r="G214" t="s">
        <v>298</v>
      </c>
      <c r="H214" t="s">
        <v>720</v>
      </c>
      <c r="I214">
        <v>22</v>
      </c>
      <c r="J214" t="s">
        <v>649</v>
      </c>
      <c r="K214" t="s">
        <v>364</v>
      </c>
    </row>
    <row r="215" spans="1:11" x14ac:dyDescent="0.2">
      <c r="A215" t="s">
        <v>1654</v>
      </c>
      <c r="B215" s="7">
        <v>43787</v>
      </c>
      <c r="C215">
        <v>4724</v>
      </c>
      <c r="D215" t="s">
        <v>123</v>
      </c>
      <c r="E215" t="s">
        <v>263</v>
      </c>
      <c r="F215" t="s">
        <v>803</v>
      </c>
      <c r="G215" t="s">
        <v>319</v>
      </c>
      <c r="H215" t="s">
        <v>804</v>
      </c>
      <c r="I215">
        <v>20</v>
      </c>
      <c r="J215" t="s">
        <v>636</v>
      </c>
      <c r="K215" t="s">
        <v>364</v>
      </c>
    </row>
    <row r="216" spans="1:11" x14ac:dyDescent="0.2">
      <c r="A216" t="s">
        <v>1654</v>
      </c>
      <c r="B216" s="7">
        <v>43788</v>
      </c>
      <c r="C216">
        <v>4724</v>
      </c>
      <c r="D216" t="s">
        <v>123</v>
      </c>
      <c r="E216" t="s">
        <v>263</v>
      </c>
      <c r="F216" t="s">
        <v>803</v>
      </c>
      <c r="G216" t="s">
        <v>319</v>
      </c>
      <c r="H216" t="s">
        <v>804</v>
      </c>
      <c r="I216">
        <v>20</v>
      </c>
      <c r="J216" t="s">
        <v>636</v>
      </c>
      <c r="K216" t="s">
        <v>364</v>
      </c>
    </row>
    <row r="217" spans="1:11" x14ac:dyDescent="0.2">
      <c r="A217" t="s">
        <v>1654</v>
      </c>
      <c r="B217" s="7">
        <v>43789</v>
      </c>
      <c r="C217">
        <v>4724</v>
      </c>
      <c r="D217" t="s">
        <v>123</v>
      </c>
      <c r="E217" t="s">
        <v>263</v>
      </c>
      <c r="F217" t="s">
        <v>803</v>
      </c>
      <c r="G217" t="s">
        <v>319</v>
      </c>
      <c r="H217" t="s">
        <v>804</v>
      </c>
      <c r="I217">
        <v>20</v>
      </c>
      <c r="J217" t="s">
        <v>636</v>
      </c>
      <c r="K217" t="s">
        <v>364</v>
      </c>
    </row>
    <row r="218" spans="1:11" x14ac:dyDescent="0.2">
      <c r="A218" t="s">
        <v>1654</v>
      </c>
      <c r="B218" s="7">
        <v>43790</v>
      </c>
      <c r="C218">
        <v>4724</v>
      </c>
      <c r="D218" t="s">
        <v>123</v>
      </c>
      <c r="E218" t="s">
        <v>263</v>
      </c>
      <c r="F218" t="s">
        <v>803</v>
      </c>
      <c r="G218" t="s">
        <v>319</v>
      </c>
      <c r="H218" t="s">
        <v>804</v>
      </c>
      <c r="I218">
        <v>20</v>
      </c>
      <c r="J218" t="s">
        <v>636</v>
      </c>
      <c r="K218" t="s">
        <v>364</v>
      </c>
    </row>
    <row r="219" spans="1:11" x14ac:dyDescent="0.2">
      <c r="A219" t="s">
        <v>1654</v>
      </c>
      <c r="B219" s="7">
        <v>43791</v>
      </c>
      <c r="C219">
        <v>4724</v>
      </c>
      <c r="D219" t="s">
        <v>123</v>
      </c>
      <c r="E219" t="s">
        <v>263</v>
      </c>
      <c r="F219" t="s">
        <v>803</v>
      </c>
      <c r="G219" t="s">
        <v>319</v>
      </c>
      <c r="H219" t="s">
        <v>804</v>
      </c>
      <c r="I219">
        <v>20</v>
      </c>
      <c r="J219" t="s">
        <v>636</v>
      </c>
      <c r="K219" t="s">
        <v>364</v>
      </c>
    </row>
    <row r="220" spans="1:11" x14ac:dyDescent="0.2">
      <c r="A220" t="s">
        <v>1654</v>
      </c>
      <c r="B220" s="7">
        <v>43792</v>
      </c>
      <c r="C220">
        <v>4724</v>
      </c>
      <c r="D220" t="s">
        <v>123</v>
      </c>
      <c r="E220" t="s">
        <v>263</v>
      </c>
      <c r="F220" t="s">
        <v>803</v>
      </c>
      <c r="G220" t="s">
        <v>319</v>
      </c>
      <c r="H220" t="s">
        <v>804</v>
      </c>
      <c r="I220">
        <v>20</v>
      </c>
      <c r="J220" t="s">
        <v>636</v>
      </c>
      <c r="K220" t="s">
        <v>364</v>
      </c>
    </row>
    <row r="221" spans="1:11" x14ac:dyDescent="0.2">
      <c r="A221" t="s">
        <v>1654</v>
      </c>
      <c r="B221" s="7">
        <v>43793</v>
      </c>
      <c r="C221">
        <v>4724</v>
      </c>
      <c r="D221" t="s">
        <v>123</v>
      </c>
      <c r="E221" t="s">
        <v>263</v>
      </c>
      <c r="F221" t="s">
        <v>803</v>
      </c>
      <c r="G221" t="s">
        <v>319</v>
      </c>
      <c r="H221" t="s">
        <v>804</v>
      </c>
      <c r="I221">
        <v>20</v>
      </c>
      <c r="J221" t="s">
        <v>636</v>
      </c>
      <c r="K221" t="s">
        <v>364</v>
      </c>
    </row>
    <row r="222" spans="1:11" x14ac:dyDescent="0.2">
      <c r="A222" t="s">
        <v>1667</v>
      </c>
      <c r="B222" s="7">
        <v>43787</v>
      </c>
      <c r="C222">
        <v>4725</v>
      </c>
      <c r="D222" t="s">
        <v>34</v>
      </c>
      <c r="E222" t="s">
        <v>646</v>
      </c>
      <c r="F222" t="s">
        <v>805</v>
      </c>
      <c r="G222" t="s">
        <v>708</v>
      </c>
      <c r="H222" t="s">
        <v>35</v>
      </c>
      <c r="I222">
        <v>13</v>
      </c>
      <c r="J222" t="s">
        <v>264</v>
      </c>
      <c r="K222" t="s">
        <v>264</v>
      </c>
    </row>
    <row r="223" spans="1:11" x14ac:dyDescent="0.2">
      <c r="A223" t="s">
        <v>1667</v>
      </c>
      <c r="B223" s="7">
        <v>43788</v>
      </c>
      <c r="C223">
        <v>4725</v>
      </c>
      <c r="D223" t="s">
        <v>34</v>
      </c>
      <c r="E223" t="s">
        <v>646</v>
      </c>
      <c r="F223" t="s">
        <v>805</v>
      </c>
      <c r="G223" t="s">
        <v>708</v>
      </c>
      <c r="H223" t="s">
        <v>35</v>
      </c>
      <c r="I223">
        <v>13</v>
      </c>
      <c r="J223" t="s">
        <v>264</v>
      </c>
      <c r="K223" t="s">
        <v>1657</v>
      </c>
    </row>
    <row r="224" spans="1:11" x14ac:dyDescent="0.2">
      <c r="A224" t="s">
        <v>1667</v>
      </c>
      <c r="B224" s="7">
        <v>43789</v>
      </c>
      <c r="C224">
        <v>4725</v>
      </c>
      <c r="D224" t="s">
        <v>34</v>
      </c>
      <c r="E224" t="s">
        <v>646</v>
      </c>
      <c r="F224" t="s">
        <v>805</v>
      </c>
      <c r="G224" t="s">
        <v>708</v>
      </c>
      <c r="H224" t="s">
        <v>35</v>
      </c>
      <c r="I224">
        <v>13</v>
      </c>
      <c r="J224" t="s">
        <v>264</v>
      </c>
      <c r="K224" t="s">
        <v>264</v>
      </c>
    </row>
    <row r="225" spans="1:11" x14ac:dyDescent="0.2">
      <c r="A225" t="s">
        <v>1667</v>
      </c>
      <c r="B225" s="7">
        <v>43790</v>
      </c>
      <c r="C225">
        <v>4725</v>
      </c>
      <c r="D225" t="s">
        <v>34</v>
      </c>
      <c r="E225" t="s">
        <v>646</v>
      </c>
      <c r="F225" t="s">
        <v>805</v>
      </c>
      <c r="G225" t="s">
        <v>708</v>
      </c>
      <c r="H225" t="s">
        <v>35</v>
      </c>
      <c r="I225">
        <v>13</v>
      </c>
      <c r="J225" t="s">
        <v>264</v>
      </c>
      <c r="K225" t="s">
        <v>264</v>
      </c>
    </row>
    <row r="226" spans="1:11" x14ac:dyDescent="0.2">
      <c r="A226" t="s">
        <v>1667</v>
      </c>
      <c r="B226" s="7">
        <v>43791</v>
      </c>
      <c r="C226">
        <v>4725</v>
      </c>
      <c r="D226" t="s">
        <v>34</v>
      </c>
      <c r="E226" t="s">
        <v>646</v>
      </c>
      <c r="F226" t="s">
        <v>805</v>
      </c>
      <c r="G226" t="s">
        <v>708</v>
      </c>
      <c r="H226" t="s">
        <v>35</v>
      </c>
      <c r="I226">
        <v>13</v>
      </c>
      <c r="J226" t="s">
        <v>264</v>
      </c>
      <c r="K226" t="s">
        <v>264</v>
      </c>
    </row>
    <row r="227" spans="1:11" x14ac:dyDescent="0.2">
      <c r="A227" t="s">
        <v>1667</v>
      </c>
      <c r="B227" s="7">
        <v>43792</v>
      </c>
      <c r="C227">
        <v>4725</v>
      </c>
      <c r="D227" t="s">
        <v>34</v>
      </c>
      <c r="E227" t="s">
        <v>646</v>
      </c>
      <c r="F227" t="s">
        <v>805</v>
      </c>
      <c r="G227" t="s">
        <v>708</v>
      </c>
      <c r="H227" t="s">
        <v>35</v>
      </c>
      <c r="I227">
        <v>13</v>
      </c>
      <c r="J227" t="s">
        <v>264</v>
      </c>
      <c r="K227" t="s">
        <v>1657</v>
      </c>
    </row>
    <row r="228" spans="1:11" x14ac:dyDescent="0.2">
      <c r="A228" t="s">
        <v>1667</v>
      </c>
      <c r="B228" s="7">
        <v>43793</v>
      </c>
      <c r="C228">
        <v>4725</v>
      </c>
      <c r="D228" t="s">
        <v>34</v>
      </c>
      <c r="E228" t="s">
        <v>646</v>
      </c>
      <c r="F228" t="s">
        <v>805</v>
      </c>
      <c r="G228" t="s">
        <v>708</v>
      </c>
      <c r="H228" t="s">
        <v>35</v>
      </c>
      <c r="I228">
        <v>13</v>
      </c>
      <c r="J228" t="s">
        <v>264</v>
      </c>
      <c r="K228" t="s">
        <v>264</v>
      </c>
    </row>
    <row r="229" spans="1:11" x14ac:dyDescent="0.2">
      <c r="A229" t="s">
        <v>1668</v>
      </c>
      <c r="B229" s="7">
        <v>43787</v>
      </c>
      <c r="C229">
        <v>4749</v>
      </c>
      <c r="D229" t="s">
        <v>145</v>
      </c>
      <c r="E229" t="s">
        <v>706</v>
      </c>
      <c r="F229" t="s">
        <v>808</v>
      </c>
      <c r="G229" t="s">
        <v>339</v>
      </c>
      <c r="H229" t="s">
        <v>666</v>
      </c>
      <c r="I229">
        <v>6</v>
      </c>
      <c r="J229" t="s">
        <v>263</v>
      </c>
      <c r="K229" t="s">
        <v>263</v>
      </c>
    </row>
    <row r="230" spans="1:11" x14ac:dyDescent="0.2">
      <c r="A230" t="s">
        <v>1668</v>
      </c>
      <c r="B230" s="7">
        <v>43788</v>
      </c>
      <c r="C230">
        <v>4749</v>
      </c>
      <c r="D230" t="s">
        <v>145</v>
      </c>
      <c r="E230" t="s">
        <v>706</v>
      </c>
      <c r="F230" t="s">
        <v>808</v>
      </c>
      <c r="G230" t="s">
        <v>339</v>
      </c>
      <c r="H230" t="s">
        <v>666</v>
      </c>
      <c r="I230">
        <v>6</v>
      </c>
      <c r="J230" t="s">
        <v>263</v>
      </c>
      <c r="K230" t="s">
        <v>263</v>
      </c>
    </row>
    <row r="231" spans="1:11" x14ac:dyDescent="0.2">
      <c r="A231" t="s">
        <v>1668</v>
      </c>
      <c r="B231" s="7">
        <v>43789</v>
      </c>
      <c r="C231">
        <v>4749</v>
      </c>
      <c r="D231" t="s">
        <v>145</v>
      </c>
      <c r="E231" t="s">
        <v>706</v>
      </c>
      <c r="F231" t="s">
        <v>808</v>
      </c>
      <c r="G231" t="s">
        <v>339</v>
      </c>
      <c r="H231" t="s">
        <v>666</v>
      </c>
      <c r="I231">
        <v>6</v>
      </c>
      <c r="J231" t="s">
        <v>263</v>
      </c>
      <c r="K231" t="s">
        <v>263</v>
      </c>
    </row>
    <row r="232" spans="1:11" x14ac:dyDescent="0.2">
      <c r="A232" t="s">
        <v>1668</v>
      </c>
      <c r="B232" s="7">
        <v>43790</v>
      </c>
      <c r="C232">
        <v>4749</v>
      </c>
      <c r="D232" t="s">
        <v>145</v>
      </c>
      <c r="E232" t="s">
        <v>706</v>
      </c>
      <c r="F232" t="s">
        <v>808</v>
      </c>
      <c r="G232" t="s">
        <v>339</v>
      </c>
      <c r="H232" t="s">
        <v>666</v>
      </c>
      <c r="I232">
        <v>6</v>
      </c>
      <c r="J232" t="s">
        <v>263</v>
      </c>
      <c r="K232" t="s">
        <v>263</v>
      </c>
    </row>
    <row r="233" spans="1:11" x14ac:dyDescent="0.2">
      <c r="A233" t="s">
        <v>1668</v>
      </c>
      <c r="B233" s="7">
        <v>43791</v>
      </c>
      <c r="C233">
        <v>4749</v>
      </c>
      <c r="D233" t="s">
        <v>145</v>
      </c>
      <c r="E233" t="s">
        <v>706</v>
      </c>
      <c r="F233" t="s">
        <v>808</v>
      </c>
      <c r="G233" t="s">
        <v>339</v>
      </c>
      <c r="H233" t="s">
        <v>666</v>
      </c>
      <c r="I233">
        <v>6</v>
      </c>
      <c r="J233" t="s">
        <v>263</v>
      </c>
      <c r="K233" t="s">
        <v>263</v>
      </c>
    </row>
    <row r="234" spans="1:11" x14ac:dyDescent="0.2">
      <c r="A234" t="s">
        <v>1668</v>
      </c>
      <c r="B234" s="7">
        <v>43792</v>
      </c>
      <c r="C234">
        <v>4749</v>
      </c>
      <c r="D234" t="s">
        <v>145</v>
      </c>
      <c r="E234" t="s">
        <v>706</v>
      </c>
      <c r="F234" t="s">
        <v>808</v>
      </c>
      <c r="G234" t="s">
        <v>339</v>
      </c>
      <c r="H234" t="s">
        <v>666</v>
      </c>
      <c r="I234">
        <v>6</v>
      </c>
      <c r="J234" t="s">
        <v>263</v>
      </c>
      <c r="K234" t="s">
        <v>263</v>
      </c>
    </row>
    <row r="235" spans="1:11" x14ac:dyDescent="0.2">
      <c r="A235" t="s">
        <v>1668</v>
      </c>
      <c r="B235" s="7">
        <v>43793</v>
      </c>
      <c r="C235">
        <v>4749</v>
      </c>
      <c r="D235" t="s">
        <v>145</v>
      </c>
      <c r="E235" t="s">
        <v>706</v>
      </c>
      <c r="F235" t="s">
        <v>808</v>
      </c>
      <c r="G235" t="s">
        <v>339</v>
      </c>
      <c r="H235" t="s">
        <v>666</v>
      </c>
      <c r="I235">
        <v>6</v>
      </c>
      <c r="J235" t="s">
        <v>263</v>
      </c>
      <c r="K235" t="s">
        <v>263</v>
      </c>
    </row>
    <row r="236" spans="1:11" x14ac:dyDescent="0.2">
      <c r="A236" t="s">
        <v>1669</v>
      </c>
      <c r="B236" s="7">
        <v>43787</v>
      </c>
      <c r="C236">
        <v>4764</v>
      </c>
      <c r="D236" t="s">
        <v>139</v>
      </c>
      <c r="E236" t="s">
        <v>816</v>
      </c>
      <c r="F236" t="s">
        <v>817</v>
      </c>
      <c r="G236" t="s">
        <v>333</v>
      </c>
      <c r="H236" t="s">
        <v>648</v>
      </c>
      <c r="I236">
        <v>21</v>
      </c>
      <c r="J236" t="s">
        <v>45</v>
      </c>
      <c r="K236" t="s">
        <v>45</v>
      </c>
    </row>
    <row r="237" spans="1:11" x14ac:dyDescent="0.2">
      <c r="A237" t="s">
        <v>1669</v>
      </c>
      <c r="B237" s="7">
        <v>43788</v>
      </c>
      <c r="C237">
        <v>4764</v>
      </c>
      <c r="D237" t="s">
        <v>139</v>
      </c>
      <c r="E237" t="s">
        <v>816</v>
      </c>
      <c r="F237" t="s">
        <v>817</v>
      </c>
      <c r="G237" t="s">
        <v>333</v>
      </c>
      <c r="H237" t="s">
        <v>648</v>
      </c>
      <c r="I237">
        <v>21</v>
      </c>
      <c r="J237" t="s">
        <v>45</v>
      </c>
      <c r="K237" t="s">
        <v>45</v>
      </c>
    </row>
    <row r="238" spans="1:11" x14ac:dyDescent="0.2">
      <c r="A238" t="s">
        <v>1669</v>
      </c>
      <c r="B238" s="7">
        <v>43789</v>
      </c>
      <c r="C238">
        <v>4764</v>
      </c>
      <c r="D238" t="s">
        <v>139</v>
      </c>
      <c r="E238" t="s">
        <v>816</v>
      </c>
      <c r="F238" t="s">
        <v>817</v>
      </c>
      <c r="G238" t="s">
        <v>333</v>
      </c>
      <c r="H238" t="s">
        <v>648</v>
      </c>
      <c r="I238">
        <v>21</v>
      </c>
      <c r="J238" t="s">
        <v>45</v>
      </c>
      <c r="K238" t="s">
        <v>1657</v>
      </c>
    </row>
    <row r="239" spans="1:11" x14ac:dyDescent="0.2">
      <c r="A239" t="s">
        <v>1669</v>
      </c>
      <c r="B239" s="7">
        <v>43790</v>
      </c>
      <c r="C239">
        <v>4764</v>
      </c>
      <c r="D239" t="s">
        <v>139</v>
      </c>
      <c r="E239" t="s">
        <v>816</v>
      </c>
      <c r="F239" t="s">
        <v>817</v>
      </c>
      <c r="G239" t="s">
        <v>333</v>
      </c>
      <c r="H239" t="s">
        <v>648</v>
      </c>
      <c r="I239">
        <v>21</v>
      </c>
      <c r="J239" t="s">
        <v>45</v>
      </c>
      <c r="K239" t="s">
        <v>45</v>
      </c>
    </row>
    <row r="240" spans="1:11" x14ac:dyDescent="0.2">
      <c r="A240" t="s">
        <v>1669</v>
      </c>
      <c r="B240" s="7">
        <v>43791</v>
      </c>
      <c r="C240">
        <v>4764</v>
      </c>
      <c r="D240" t="s">
        <v>139</v>
      </c>
      <c r="E240" t="s">
        <v>816</v>
      </c>
      <c r="F240" t="s">
        <v>817</v>
      </c>
      <c r="G240" t="s">
        <v>333</v>
      </c>
      <c r="H240" t="s">
        <v>648</v>
      </c>
      <c r="I240">
        <v>21</v>
      </c>
      <c r="J240" t="s">
        <v>45</v>
      </c>
      <c r="K240" t="s">
        <v>1657</v>
      </c>
    </row>
    <row r="241" spans="1:11" x14ac:dyDescent="0.2">
      <c r="A241" t="s">
        <v>1669</v>
      </c>
      <c r="B241" s="7">
        <v>43792</v>
      </c>
      <c r="C241">
        <v>4764</v>
      </c>
      <c r="D241" t="s">
        <v>139</v>
      </c>
      <c r="E241" t="s">
        <v>816</v>
      </c>
      <c r="F241" t="s">
        <v>817</v>
      </c>
      <c r="G241" t="s">
        <v>333</v>
      </c>
      <c r="H241" t="s">
        <v>648</v>
      </c>
      <c r="I241">
        <v>21</v>
      </c>
      <c r="J241" t="s">
        <v>45</v>
      </c>
      <c r="K241" t="s">
        <v>45</v>
      </c>
    </row>
    <row r="242" spans="1:11" x14ac:dyDescent="0.2">
      <c r="A242" t="s">
        <v>1669</v>
      </c>
      <c r="B242" s="7">
        <v>43793</v>
      </c>
      <c r="C242">
        <v>4764</v>
      </c>
      <c r="D242" t="s">
        <v>139</v>
      </c>
      <c r="E242" t="s">
        <v>816</v>
      </c>
      <c r="F242" t="s">
        <v>817</v>
      </c>
      <c r="G242" t="s">
        <v>333</v>
      </c>
      <c r="H242" t="s">
        <v>648</v>
      </c>
      <c r="I242">
        <v>21</v>
      </c>
      <c r="J242" t="s">
        <v>45</v>
      </c>
      <c r="K242" t="s">
        <v>45</v>
      </c>
    </row>
    <row r="243" spans="1:11" x14ac:dyDescent="0.2">
      <c r="A243" t="s">
        <v>1667</v>
      </c>
      <c r="B243" s="7">
        <v>43788</v>
      </c>
      <c r="C243">
        <v>4766</v>
      </c>
      <c r="D243" t="s">
        <v>175</v>
      </c>
      <c r="E243" t="s">
        <v>654</v>
      </c>
      <c r="F243" t="s">
        <v>818</v>
      </c>
      <c r="G243" t="s">
        <v>331</v>
      </c>
      <c r="H243" t="s">
        <v>689</v>
      </c>
      <c r="I243">
        <v>88</v>
      </c>
      <c r="J243" t="s">
        <v>264</v>
      </c>
      <c r="K243" t="s">
        <v>264</v>
      </c>
    </row>
    <row r="244" spans="1:11" x14ac:dyDescent="0.2">
      <c r="A244" t="s">
        <v>1667</v>
      </c>
      <c r="B244" s="7">
        <v>43789</v>
      </c>
      <c r="C244">
        <v>4766</v>
      </c>
      <c r="D244" t="s">
        <v>175</v>
      </c>
      <c r="E244" t="s">
        <v>654</v>
      </c>
      <c r="F244" t="s">
        <v>818</v>
      </c>
      <c r="G244" t="s">
        <v>331</v>
      </c>
      <c r="H244" t="s">
        <v>689</v>
      </c>
      <c r="I244">
        <v>88</v>
      </c>
      <c r="J244" t="s">
        <v>264</v>
      </c>
      <c r="K244" t="s">
        <v>264</v>
      </c>
    </row>
    <row r="245" spans="1:11" x14ac:dyDescent="0.2">
      <c r="A245" t="s">
        <v>1667</v>
      </c>
      <c r="B245" s="7">
        <v>43790</v>
      </c>
      <c r="C245">
        <v>4766</v>
      </c>
      <c r="D245" t="s">
        <v>175</v>
      </c>
      <c r="E245" t="s">
        <v>654</v>
      </c>
      <c r="F245" t="s">
        <v>818</v>
      </c>
      <c r="G245" t="s">
        <v>331</v>
      </c>
      <c r="H245" t="s">
        <v>689</v>
      </c>
      <c r="I245">
        <v>88</v>
      </c>
      <c r="J245" t="s">
        <v>264</v>
      </c>
      <c r="K245" t="s">
        <v>264</v>
      </c>
    </row>
    <row r="246" spans="1:11" x14ac:dyDescent="0.2">
      <c r="A246" t="s">
        <v>1667</v>
      </c>
      <c r="B246" s="7">
        <v>43791</v>
      </c>
      <c r="C246">
        <v>4766</v>
      </c>
      <c r="D246" t="s">
        <v>175</v>
      </c>
      <c r="E246" t="s">
        <v>654</v>
      </c>
      <c r="F246" t="s">
        <v>818</v>
      </c>
      <c r="G246" t="s">
        <v>331</v>
      </c>
      <c r="H246" t="s">
        <v>689</v>
      </c>
      <c r="I246">
        <v>88</v>
      </c>
      <c r="J246" t="s">
        <v>264</v>
      </c>
      <c r="K246" t="s">
        <v>264</v>
      </c>
    </row>
    <row r="247" spans="1:11" x14ac:dyDescent="0.2">
      <c r="A247" t="s">
        <v>1667</v>
      </c>
      <c r="B247" s="7">
        <v>43792</v>
      </c>
      <c r="C247">
        <v>4766</v>
      </c>
      <c r="D247" t="s">
        <v>175</v>
      </c>
      <c r="E247" t="s">
        <v>654</v>
      </c>
      <c r="F247" t="s">
        <v>818</v>
      </c>
      <c r="G247" t="s">
        <v>331</v>
      </c>
      <c r="H247" t="s">
        <v>689</v>
      </c>
      <c r="I247">
        <v>88</v>
      </c>
      <c r="J247" t="s">
        <v>264</v>
      </c>
      <c r="K247" t="s">
        <v>1657</v>
      </c>
    </row>
    <row r="248" spans="1:11" x14ac:dyDescent="0.2">
      <c r="A248" t="s">
        <v>1667</v>
      </c>
      <c r="B248" s="7">
        <v>43793</v>
      </c>
      <c r="C248">
        <v>4766</v>
      </c>
      <c r="D248" t="s">
        <v>175</v>
      </c>
      <c r="E248" t="s">
        <v>654</v>
      </c>
      <c r="F248" t="s">
        <v>818</v>
      </c>
      <c r="G248" t="s">
        <v>331</v>
      </c>
      <c r="H248" t="s">
        <v>689</v>
      </c>
      <c r="I248">
        <v>88</v>
      </c>
      <c r="J248" t="s">
        <v>264</v>
      </c>
      <c r="K248" t="s">
        <v>264</v>
      </c>
    </row>
    <row r="249" spans="1:11" x14ac:dyDescent="0.2">
      <c r="A249" t="s">
        <v>1666</v>
      </c>
      <c r="B249" s="7">
        <v>43787</v>
      </c>
      <c r="C249">
        <v>4840</v>
      </c>
      <c r="D249" t="s">
        <v>46</v>
      </c>
      <c r="E249" t="s">
        <v>664</v>
      </c>
      <c r="F249" t="s">
        <v>822</v>
      </c>
      <c r="G249" t="s">
        <v>312</v>
      </c>
      <c r="H249" t="s">
        <v>731</v>
      </c>
      <c r="I249">
        <v>11</v>
      </c>
      <c r="J249" t="s">
        <v>263</v>
      </c>
      <c r="K249" t="s">
        <v>263</v>
      </c>
    </row>
    <row r="250" spans="1:11" x14ac:dyDescent="0.2">
      <c r="A250" t="s">
        <v>1666</v>
      </c>
      <c r="B250" s="7">
        <v>43788</v>
      </c>
      <c r="C250">
        <v>4840</v>
      </c>
      <c r="D250" t="s">
        <v>46</v>
      </c>
      <c r="E250" t="s">
        <v>664</v>
      </c>
      <c r="F250" t="s">
        <v>822</v>
      </c>
      <c r="G250" t="s">
        <v>312</v>
      </c>
      <c r="H250" t="s">
        <v>731</v>
      </c>
      <c r="I250">
        <v>11</v>
      </c>
      <c r="J250" t="s">
        <v>263</v>
      </c>
      <c r="K250" t="s">
        <v>364</v>
      </c>
    </row>
    <row r="251" spans="1:11" x14ac:dyDescent="0.2">
      <c r="A251" t="s">
        <v>1666</v>
      </c>
      <c r="B251" s="7">
        <v>43789</v>
      </c>
      <c r="C251">
        <v>4840</v>
      </c>
      <c r="D251" t="s">
        <v>46</v>
      </c>
      <c r="E251" t="s">
        <v>664</v>
      </c>
      <c r="F251" t="s">
        <v>822</v>
      </c>
      <c r="G251" t="s">
        <v>312</v>
      </c>
      <c r="H251" t="s">
        <v>731</v>
      </c>
      <c r="I251">
        <v>11</v>
      </c>
      <c r="J251" t="s">
        <v>263</v>
      </c>
      <c r="K251" t="s">
        <v>364</v>
      </c>
    </row>
    <row r="252" spans="1:11" x14ac:dyDescent="0.2">
      <c r="A252" t="s">
        <v>1666</v>
      </c>
      <c r="B252" s="7">
        <v>43790</v>
      </c>
      <c r="C252">
        <v>4840</v>
      </c>
      <c r="D252" t="s">
        <v>46</v>
      </c>
      <c r="E252" t="s">
        <v>664</v>
      </c>
      <c r="F252" t="s">
        <v>822</v>
      </c>
      <c r="G252" t="s">
        <v>312</v>
      </c>
      <c r="H252" t="s">
        <v>731</v>
      </c>
      <c r="I252">
        <v>11</v>
      </c>
      <c r="J252" t="s">
        <v>263</v>
      </c>
      <c r="K252" t="s">
        <v>364</v>
      </c>
    </row>
    <row r="253" spans="1:11" x14ac:dyDescent="0.2">
      <c r="A253" t="s">
        <v>1666</v>
      </c>
      <c r="B253" s="7">
        <v>43791</v>
      </c>
      <c r="C253">
        <v>4840</v>
      </c>
      <c r="D253" t="s">
        <v>46</v>
      </c>
      <c r="E253" t="s">
        <v>664</v>
      </c>
      <c r="F253" t="s">
        <v>822</v>
      </c>
      <c r="G253" t="s">
        <v>312</v>
      </c>
      <c r="H253" t="s">
        <v>731</v>
      </c>
      <c r="I253">
        <v>11</v>
      </c>
      <c r="J253" t="s">
        <v>263</v>
      </c>
      <c r="K253" t="s">
        <v>364</v>
      </c>
    </row>
    <row r="254" spans="1:11" x14ac:dyDescent="0.2">
      <c r="A254" t="s">
        <v>1666</v>
      </c>
      <c r="B254" s="7">
        <v>43792</v>
      </c>
      <c r="C254">
        <v>4840</v>
      </c>
      <c r="D254" t="s">
        <v>46</v>
      </c>
      <c r="E254" t="s">
        <v>664</v>
      </c>
      <c r="F254" t="s">
        <v>822</v>
      </c>
      <c r="G254" t="s">
        <v>312</v>
      </c>
      <c r="H254" t="s">
        <v>731</v>
      </c>
      <c r="I254">
        <v>11</v>
      </c>
      <c r="J254" t="s">
        <v>263</v>
      </c>
      <c r="K254" t="s">
        <v>364</v>
      </c>
    </row>
    <row r="255" spans="1:11" x14ac:dyDescent="0.2">
      <c r="A255" t="s">
        <v>1666</v>
      </c>
      <c r="B255" s="7">
        <v>43793</v>
      </c>
      <c r="C255">
        <v>4840</v>
      </c>
      <c r="D255" t="s">
        <v>46</v>
      </c>
      <c r="E255" t="s">
        <v>664</v>
      </c>
      <c r="F255" t="s">
        <v>822</v>
      </c>
      <c r="G255" t="s">
        <v>312</v>
      </c>
      <c r="H255" t="s">
        <v>731</v>
      </c>
      <c r="I255">
        <v>11</v>
      </c>
      <c r="J255" t="s">
        <v>263</v>
      </c>
      <c r="K255" t="s">
        <v>364</v>
      </c>
    </row>
    <row r="256" spans="1:11" x14ac:dyDescent="0.2">
      <c r="A256" t="s">
        <v>1666</v>
      </c>
      <c r="B256" s="7">
        <v>43787</v>
      </c>
      <c r="C256">
        <v>4884</v>
      </c>
      <c r="D256" t="s">
        <v>148</v>
      </c>
      <c r="E256" t="s">
        <v>642</v>
      </c>
      <c r="F256" t="s">
        <v>823</v>
      </c>
      <c r="G256" t="s">
        <v>310</v>
      </c>
      <c r="H256" t="s">
        <v>687</v>
      </c>
      <c r="I256">
        <v>13</v>
      </c>
      <c r="J256" t="s">
        <v>649</v>
      </c>
      <c r="K256" t="s">
        <v>45</v>
      </c>
    </row>
    <row r="257" spans="1:11" x14ac:dyDescent="0.2">
      <c r="A257" t="s">
        <v>1666</v>
      </c>
      <c r="B257" s="7">
        <v>43788</v>
      </c>
      <c r="C257">
        <v>4884</v>
      </c>
      <c r="D257" t="s">
        <v>148</v>
      </c>
      <c r="E257" t="s">
        <v>642</v>
      </c>
      <c r="F257" t="s">
        <v>823</v>
      </c>
      <c r="G257" t="s">
        <v>310</v>
      </c>
      <c r="H257" t="s">
        <v>687</v>
      </c>
      <c r="I257">
        <v>13</v>
      </c>
      <c r="J257" t="s">
        <v>649</v>
      </c>
      <c r="K257" t="s">
        <v>45</v>
      </c>
    </row>
    <row r="258" spans="1:11" x14ac:dyDescent="0.2">
      <c r="A258" t="s">
        <v>1666</v>
      </c>
      <c r="B258" s="7">
        <v>43789</v>
      </c>
      <c r="C258">
        <v>4884</v>
      </c>
      <c r="D258" t="s">
        <v>148</v>
      </c>
      <c r="E258" t="s">
        <v>642</v>
      </c>
      <c r="F258" t="s">
        <v>823</v>
      </c>
      <c r="G258" t="s">
        <v>310</v>
      </c>
      <c r="H258" t="s">
        <v>687</v>
      </c>
      <c r="I258">
        <v>13</v>
      </c>
      <c r="J258" t="s">
        <v>649</v>
      </c>
      <c r="K258" t="s">
        <v>1657</v>
      </c>
    </row>
    <row r="259" spans="1:11" x14ac:dyDescent="0.2">
      <c r="A259" t="s">
        <v>1666</v>
      </c>
      <c r="B259" s="7">
        <v>43790</v>
      </c>
      <c r="C259">
        <v>4884</v>
      </c>
      <c r="D259" t="s">
        <v>148</v>
      </c>
      <c r="E259" t="s">
        <v>642</v>
      </c>
      <c r="F259" t="s">
        <v>823</v>
      </c>
      <c r="G259" t="s">
        <v>310</v>
      </c>
      <c r="H259" t="s">
        <v>687</v>
      </c>
      <c r="I259">
        <v>13</v>
      </c>
      <c r="J259" t="s">
        <v>649</v>
      </c>
      <c r="K259" t="s">
        <v>45</v>
      </c>
    </row>
    <row r="260" spans="1:11" x14ac:dyDescent="0.2">
      <c r="A260" t="s">
        <v>1666</v>
      </c>
      <c r="B260" s="7">
        <v>43791</v>
      </c>
      <c r="C260">
        <v>4884</v>
      </c>
      <c r="D260" t="s">
        <v>148</v>
      </c>
      <c r="E260" t="s">
        <v>642</v>
      </c>
      <c r="F260" t="s">
        <v>823</v>
      </c>
      <c r="G260" t="s">
        <v>310</v>
      </c>
      <c r="H260" t="s">
        <v>687</v>
      </c>
      <c r="I260">
        <v>13</v>
      </c>
      <c r="J260" t="s">
        <v>649</v>
      </c>
      <c r="K260" t="s">
        <v>45</v>
      </c>
    </row>
    <row r="261" spans="1:11" x14ac:dyDescent="0.2">
      <c r="A261" t="s">
        <v>1666</v>
      </c>
      <c r="B261" s="7">
        <v>43792</v>
      </c>
      <c r="C261">
        <v>4884</v>
      </c>
      <c r="D261" t="s">
        <v>148</v>
      </c>
      <c r="E261" t="s">
        <v>642</v>
      </c>
      <c r="F261" t="s">
        <v>823</v>
      </c>
      <c r="G261" t="s">
        <v>310</v>
      </c>
      <c r="H261" t="s">
        <v>687</v>
      </c>
      <c r="I261">
        <v>13</v>
      </c>
      <c r="J261" t="s">
        <v>649</v>
      </c>
      <c r="K261" t="s">
        <v>45</v>
      </c>
    </row>
    <row r="262" spans="1:11" x14ac:dyDescent="0.2">
      <c r="A262" t="s">
        <v>1666</v>
      </c>
      <c r="B262" s="7">
        <v>43793</v>
      </c>
      <c r="C262">
        <v>4884</v>
      </c>
      <c r="D262" t="s">
        <v>148</v>
      </c>
      <c r="E262" t="s">
        <v>642</v>
      </c>
      <c r="F262" t="s">
        <v>823</v>
      </c>
      <c r="G262" t="s">
        <v>310</v>
      </c>
      <c r="H262" t="s">
        <v>687</v>
      </c>
      <c r="I262">
        <v>13</v>
      </c>
      <c r="J262" t="s">
        <v>649</v>
      </c>
      <c r="K262" t="s">
        <v>45</v>
      </c>
    </row>
    <row r="263" spans="1:11" x14ac:dyDescent="0.2">
      <c r="A263" t="s">
        <v>1667</v>
      </c>
      <c r="B263" s="7">
        <v>43787</v>
      </c>
      <c r="C263">
        <v>4886</v>
      </c>
      <c r="D263" t="s">
        <v>179</v>
      </c>
      <c r="E263" t="s">
        <v>639</v>
      </c>
      <c r="F263" t="s">
        <v>824</v>
      </c>
      <c r="G263" t="s">
        <v>316</v>
      </c>
      <c r="H263" t="s">
        <v>684</v>
      </c>
      <c r="I263">
        <v>17</v>
      </c>
      <c r="J263" t="s">
        <v>45</v>
      </c>
      <c r="K263" t="s">
        <v>45</v>
      </c>
    </row>
    <row r="264" spans="1:11" x14ac:dyDescent="0.2">
      <c r="A264" t="s">
        <v>1667</v>
      </c>
      <c r="B264" s="7">
        <v>43788</v>
      </c>
      <c r="C264">
        <v>4886</v>
      </c>
      <c r="D264" t="s">
        <v>179</v>
      </c>
      <c r="E264" t="s">
        <v>639</v>
      </c>
      <c r="F264" t="s">
        <v>824</v>
      </c>
      <c r="G264" t="s">
        <v>316</v>
      </c>
      <c r="H264" t="s">
        <v>684</v>
      </c>
      <c r="I264">
        <v>17</v>
      </c>
      <c r="J264" t="s">
        <v>45</v>
      </c>
      <c r="K264" t="s">
        <v>45</v>
      </c>
    </row>
    <row r="265" spans="1:11" x14ac:dyDescent="0.2">
      <c r="A265" t="s">
        <v>1667</v>
      </c>
      <c r="B265" s="7">
        <v>43789</v>
      </c>
      <c r="C265">
        <v>4886</v>
      </c>
      <c r="D265" t="s">
        <v>179</v>
      </c>
      <c r="E265" t="s">
        <v>639</v>
      </c>
      <c r="F265" t="s">
        <v>824</v>
      </c>
      <c r="G265" t="s">
        <v>316</v>
      </c>
      <c r="H265" t="s">
        <v>684</v>
      </c>
      <c r="I265">
        <v>17</v>
      </c>
      <c r="J265" t="s">
        <v>45</v>
      </c>
      <c r="K265" t="s">
        <v>45</v>
      </c>
    </row>
    <row r="266" spans="1:11" x14ac:dyDescent="0.2">
      <c r="A266" t="s">
        <v>1667</v>
      </c>
      <c r="B266" s="7">
        <v>43790</v>
      </c>
      <c r="C266">
        <v>4886</v>
      </c>
      <c r="D266" t="s">
        <v>179</v>
      </c>
      <c r="E266" t="s">
        <v>639</v>
      </c>
      <c r="F266" t="s">
        <v>824</v>
      </c>
      <c r="G266" t="s">
        <v>316</v>
      </c>
      <c r="H266" t="s">
        <v>684</v>
      </c>
      <c r="I266">
        <v>17</v>
      </c>
      <c r="J266" t="s">
        <v>45</v>
      </c>
      <c r="K266" t="s">
        <v>45</v>
      </c>
    </row>
    <row r="267" spans="1:11" x14ac:dyDescent="0.2">
      <c r="A267" t="s">
        <v>1667</v>
      </c>
      <c r="B267" s="7">
        <v>43791</v>
      </c>
      <c r="C267">
        <v>4886</v>
      </c>
      <c r="D267" t="s">
        <v>179</v>
      </c>
      <c r="E267" t="s">
        <v>639</v>
      </c>
      <c r="F267" t="s">
        <v>824</v>
      </c>
      <c r="G267" t="s">
        <v>316</v>
      </c>
      <c r="H267" t="s">
        <v>684</v>
      </c>
      <c r="I267">
        <v>17</v>
      </c>
      <c r="J267" t="s">
        <v>45</v>
      </c>
      <c r="K267" t="s">
        <v>45</v>
      </c>
    </row>
    <row r="268" spans="1:11" x14ac:dyDescent="0.2">
      <c r="A268" t="s">
        <v>1667</v>
      </c>
      <c r="B268" s="7">
        <v>43792</v>
      </c>
      <c r="C268">
        <v>4886</v>
      </c>
      <c r="D268" t="s">
        <v>179</v>
      </c>
      <c r="E268" t="s">
        <v>639</v>
      </c>
      <c r="F268" t="s">
        <v>824</v>
      </c>
      <c r="G268" t="s">
        <v>316</v>
      </c>
      <c r="H268" t="s">
        <v>684</v>
      </c>
      <c r="I268">
        <v>17</v>
      </c>
      <c r="J268" t="s">
        <v>45</v>
      </c>
      <c r="K268" t="s">
        <v>45</v>
      </c>
    </row>
    <row r="269" spans="1:11" x14ac:dyDescent="0.2">
      <c r="A269" t="s">
        <v>1667</v>
      </c>
      <c r="B269" s="7">
        <v>43793</v>
      </c>
      <c r="C269">
        <v>4886</v>
      </c>
      <c r="D269" t="s">
        <v>179</v>
      </c>
      <c r="E269" t="s">
        <v>639</v>
      </c>
      <c r="F269" t="s">
        <v>824</v>
      </c>
      <c r="G269" t="s">
        <v>316</v>
      </c>
      <c r="H269" t="s">
        <v>684</v>
      </c>
      <c r="I269">
        <v>17</v>
      </c>
      <c r="J269" t="s">
        <v>45</v>
      </c>
      <c r="K269" t="s">
        <v>45</v>
      </c>
    </row>
    <row r="270" spans="1:11" x14ac:dyDescent="0.2">
      <c r="A270" t="s">
        <v>1666</v>
      </c>
      <c r="B270" s="7">
        <v>43787</v>
      </c>
      <c r="C270">
        <v>4890</v>
      </c>
      <c r="D270" t="s">
        <v>49</v>
      </c>
      <c r="E270" t="s">
        <v>664</v>
      </c>
      <c r="F270" t="s">
        <v>827</v>
      </c>
      <c r="G270" t="s">
        <v>319</v>
      </c>
      <c r="H270" t="s">
        <v>804</v>
      </c>
      <c r="I270">
        <v>8</v>
      </c>
      <c r="J270" t="s">
        <v>263</v>
      </c>
      <c r="K270" t="s">
        <v>263</v>
      </c>
    </row>
    <row r="271" spans="1:11" x14ac:dyDescent="0.2">
      <c r="A271" t="s">
        <v>1666</v>
      </c>
      <c r="B271" s="7">
        <v>43788</v>
      </c>
      <c r="C271">
        <v>4890</v>
      </c>
      <c r="D271" t="s">
        <v>49</v>
      </c>
      <c r="E271" t="s">
        <v>664</v>
      </c>
      <c r="F271" t="s">
        <v>827</v>
      </c>
      <c r="G271" t="s">
        <v>319</v>
      </c>
      <c r="H271" t="s">
        <v>804</v>
      </c>
      <c r="I271">
        <v>8</v>
      </c>
      <c r="J271" t="s">
        <v>263</v>
      </c>
      <c r="K271" t="s">
        <v>263</v>
      </c>
    </row>
    <row r="272" spans="1:11" x14ac:dyDescent="0.2">
      <c r="A272" t="s">
        <v>1666</v>
      </c>
      <c r="B272" s="7">
        <v>43789</v>
      </c>
      <c r="C272">
        <v>4890</v>
      </c>
      <c r="D272" t="s">
        <v>49</v>
      </c>
      <c r="E272" t="s">
        <v>664</v>
      </c>
      <c r="F272" t="s">
        <v>827</v>
      </c>
      <c r="G272" t="s">
        <v>319</v>
      </c>
      <c r="H272" t="s">
        <v>804</v>
      </c>
      <c r="I272">
        <v>8</v>
      </c>
      <c r="J272" t="s">
        <v>263</v>
      </c>
      <c r="K272" t="s">
        <v>263</v>
      </c>
    </row>
    <row r="273" spans="1:11" x14ac:dyDescent="0.2">
      <c r="A273" t="s">
        <v>1666</v>
      </c>
      <c r="B273" s="7">
        <v>43790</v>
      </c>
      <c r="C273">
        <v>4890</v>
      </c>
      <c r="D273" t="s">
        <v>49</v>
      </c>
      <c r="E273" t="s">
        <v>664</v>
      </c>
      <c r="F273" t="s">
        <v>827</v>
      </c>
      <c r="G273" t="s">
        <v>319</v>
      </c>
      <c r="H273" t="s">
        <v>804</v>
      </c>
      <c r="I273">
        <v>8</v>
      </c>
      <c r="J273" t="s">
        <v>263</v>
      </c>
      <c r="K273" t="s">
        <v>263</v>
      </c>
    </row>
    <row r="274" spans="1:11" x14ac:dyDescent="0.2">
      <c r="A274" t="s">
        <v>1666</v>
      </c>
      <c r="B274" s="7">
        <v>43791</v>
      </c>
      <c r="C274">
        <v>4890</v>
      </c>
      <c r="D274" t="s">
        <v>49</v>
      </c>
      <c r="E274" t="s">
        <v>664</v>
      </c>
      <c r="F274" t="s">
        <v>827</v>
      </c>
      <c r="G274" t="s">
        <v>319</v>
      </c>
      <c r="H274" t="s">
        <v>804</v>
      </c>
      <c r="I274">
        <v>8</v>
      </c>
      <c r="J274" t="s">
        <v>263</v>
      </c>
      <c r="K274" t="s">
        <v>263</v>
      </c>
    </row>
    <row r="275" spans="1:11" x14ac:dyDescent="0.2">
      <c r="A275" t="s">
        <v>1666</v>
      </c>
      <c r="B275" s="7">
        <v>43792</v>
      </c>
      <c r="C275">
        <v>4890</v>
      </c>
      <c r="D275" t="s">
        <v>49</v>
      </c>
      <c r="E275" t="s">
        <v>664</v>
      </c>
      <c r="F275" t="s">
        <v>827</v>
      </c>
      <c r="G275" t="s">
        <v>319</v>
      </c>
      <c r="H275" t="s">
        <v>804</v>
      </c>
      <c r="I275">
        <v>8</v>
      </c>
      <c r="J275" t="s">
        <v>263</v>
      </c>
      <c r="K275" t="s">
        <v>1657</v>
      </c>
    </row>
    <row r="276" spans="1:11" x14ac:dyDescent="0.2">
      <c r="A276" t="s">
        <v>1666</v>
      </c>
      <c r="B276" s="7">
        <v>43793</v>
      </c>
      <c r="C276">
        <v>4890</v>
      </c>
      <c r="D276" t="s">
        <v>49</v>
      </c>
      <c r="E276" t="s">
        <v>664</v>
      </c>
      <c r="F276" t="s">
        <v>827</v>
      </c>
      <c r="G276" t="s">
        <v>319</v>
      </c>
      <c r="H276" t="s">
        <v>804</v>
      </c>
      <c r="I276">
        <v>8</v>
      </c>
      <c r="J276" t="s">
        <v>263</v>
      </c>
      <c r="K276" t="s">
        <v>1657</v>
      </c>
    </row>
    <row r="277" spans="1:11" x14ac:dyDescent="0.2">
      <c r="A277" t="s">
        <v>1661</v>
      </c>
      <c r="B277" s="7">
        <v>43787</v>
      </c>
      <c r="C277">
        <v>4894</v>
      </c>
      <c r="D277" t="s">
        <v>242</v>
      </c>
      <c r="E277" t="s">
        <v>692</v>
      </c>
      <c r="F277" t="s">
        <v>830</v>
      </c>
      <c r="G277" t="s">
        <v>307</v>
      </c>
      <c r="H277" t="s">
        <v>652</v>
      </c>
      <c r="I277">
        <v>8</v>
      </c>
      <c r="J277" t="s">
        <v>649</v>
      </c>
      <c r="K277" t="s">
        <v>1657</v>
      </c>
    </row>
    <row r="278" spans="1:11" x14ac:dyDescent="0.2">
      <c r="A278" t="s">
        <v>1661</v>
      </c>
      <c r="B278" s="7">
        <v>43788</v>
      </c>
      <c r="C278">
        <v>4894</v>
      </c>
      <c r="D278" t="s">
        <v>242</v>
      </c>
      <c r="E278" t="s">
        <v>692</v>
      </c>
      <c r="F278" t="s">
        <v>830</v>
      </c>
      <c r="G278" t="s">
        <v>307</v>
      </c>
      <c r="H278" t="s">
        <v>652</v>
      </c>
      <c r="I278">
        <v>8</v>
      </c>
      <c r="J278" t="s">
        <v>649</v>
      </c>
      <c r="K278" t="s">
        <v>1657</v>
      </c>
    </row>
    <row r="279" spans="1:11" x14ac:dyDescent="0.2">
      <c r="A279" t="s">
        <v>1661</v>
      </c>
      <c r="B279" s="7">
        <v>43789</v>
      </c>
      <c r="C279">
        <v>4894</v>
      </c>
      <c r="D279" t="s">
        <v>242</v>
      </c>
      <c r="E279" t="s">
        <v>692</v>
      </c>
      <c r="F279" t="s">
        <v>830</v>
      </c>
      <c r="G279" t="s">
        <v>307</v>
      </c>
      <c r="H279" t="s">
        <v>652</v>
      </c>
      <c r="I279">
        <v>8</v>
      </c>
      <c r="J279" t="s">
        <v>649</v>
      </c>
      <c r="K279" t="s">
        <v>45</v>
      </c>
    </row>
    <row r="280" spans="1:11" x14ac:dyDescent="0.2">
      <c r="A280" t="s">
        <v>1661</v>
      </c>
      <c r="B280" s="7">
        <v>43790</v>
      </c>
      <c r="C280">
        <v>4894</v>
      </c>
      <c r="D280" t="s">
        <v>242</v>
      </c>
      <c r="E280" t="s">
        <v>692</v>
      </c>
      <c r="F280" t="s">
        <v>830</v>
      </c>
      <c r="G280" t="s">
        <v>307</v>
      </c>
      <c r="H280" t="s">
        <v>652</v>
      </c>
      <c r="I280">
        <v>8</v>
      </c>
      <c r="J280" t="s">
        <v>649</v>
      </c>
      <c r="K280" t="s">
        <v>45</v>
      </c>
    </row>
    <row r="281" spans="1:11" x14ac:dyDescent="0.2">
      <c r="A281" t="s">
        <v>1661</v>
      </c>
      <c r="B281" s="7">
        <v>43791</v>
      </c>
      <c r="C281">
        <v>4894</v>
      </c>
      <c r="D281" t="s">
        <v>242</v>
      </c>
      <c r="E281" t="s">
        <v>692</v>
      </c>
      <c r="F281" t="s">
        <v>830</v>
      </c>
      <c r="G281" t="s">
        <v>307</v>
      </c>
      <c r="H281" t="s">
        <v>652</v>
      </c>
      <c r="I281">
        <v>8</v>
      </c>
      <c r="J281" t="s">
        <v>649</v>
      </c>
      <c r="K281" t="s">
        <v>45</v>
      </c>
    </row>
    <row r="282" spans="1:11" x14ac:dyDescent="0.2">
      <c r="A282" t="s">
        <v>1661</v>
      </c>
      <c r="B282" s="7">
        <v>43792</v>
      </c>
      <c r="C282">
        <v>4894</v>
      </c>
      <c r="D282" t="s">
        <v>242</v>
      </c>
      <c r="E282" t="s">
        <v>692</v>
      </c>
      <c r="F282" t="s">
        <v>830</v>
      </c>
      <c r="G282" t="s">
        <v>307</v>
      </c>
      <c r="H282" t="s">
        <v>652</v>
      </c>
      <c r="I282">
        <v>8</v>
      </c>
      <c r="J282" t="s">
        <v>649</v>
      </c>
      <c r="K282" t="s">
        <v>45</v>
      </c>
    </row>
    <row r="283" spans="1:11" x14ac:dyDescent="0.2">
      <c r="A283" t="s">
        <v>1661</v>
      </c>
      <c r="B283" s="7">
        <v>43793</v>
      </c>
      <c r="C283">
        <v>4894</v>
      </c>
      <c r="D283" t="s">
        <v>242</v>
      </c>
      <c r="E283" t="s">
        <v>692</v>
      </c>
      <c r="F283" t="s">
        <v>830</v>
      </c>
      <c r="G283" t="s">
        <v>307</v>
      </c>
      <c r="H283" t="s">
        <v>652</v>
      </c>
      <c r="I283">
        <v>8</v>
      </c>
      <c r="J283" t="s">
        <v>649</v>
      </c>
      <c r="K283" t="s">
        <v>1657</v>
      </c>
    </row>
    <row r="284" spans="1:11" x14ac:dyDescent="0.2">
      <c r="A284" t="s">
        <v>1668</v>
      </c>
      <c r="B284" s="7">
        <v>43787</v>
      </c>
      <c r="C284">
        <v>4895</v>
      </c>
      <c r="D284" t="s">
        <v>107</v>
      </c>
      <c r="E284" t="s">
        <v>692</v>
      </c>
      <c r="F284" t="s">
        <v>830</v>
      </c>
      <c r="G284" t="s">
        <v>325</v>
      </c>
      <c r="H284" t="s">
        <v>781</v>
      </c>
      <c r="I284">
        <v>13</v>
      </c>
      <c r="J284" t="s">
        <v>264</v>
      </c>
      <c r="K284" t="s">
        <v>1658</v>
      </c>
    </row>
    <row r="285" spans="1:11" x14ac:dyDescent="0.2">
      <c r="A285" t="s">
        <v>1668</v>
      </c>
      <c r="B285" s="7">
        <v>43788</v>
      </c>
      <c r="C285">
        <v>4895</v>
      </c>
      <c r="D285" t="s">
        <v>107</v>
      </c>
      <c r="E285" t="s">
        <v>692</v>
      </c>
      <c r="F285" t="s">
        <v>830</v>
      </c>
      <c r="G285" t="s">
        <v>325</v>
      </c>
      <c r="H285" t="s">
        <v>781</v>
      </c>
      <c r="I285">
        <v>13</v>
      </c>
      <c r="J285" t="s">
        <v>264</v>
      </c>
      <c r="K285" t="s">
        <v>1658</v>
      </c>
    </row>
    <row r="286" spans="1:11" x14ac:dyDescent="0.2">
      <c r="A286" t="s">
        <v>1668</v>
      </c>
      <c r="B286" s="7">
        <v>43789</v>
      </c>
      <c r="C286">
        <v>4895</v>
      </c>
      <c r="D286" t="s">
        <v>107</v>
      </c>
      <c r="E286" t="s">
        <v>692</v>
      </c>
      <c r="F286" t="s">
        <v>830</v>
      </c>
      <c r="G286" t="s">
        <v>325</v>
      </c>
      <c r="H286" t="s">
        <v>781</v>
      </c>
      <c r="I286">
        <v>13</v>
      </c>
      <c r="J286" t="s">
        <v>264</v>
      </c>
      <c r="K286" t="s">
        <v>1658</v>
      </c>
    </row>
    <row r="287" spans="1:11" x14ac:dyDescent="0.2">
      <c r="A287" t="s">
        <v>1668</v>
      </c>
      <c r="B287" s="7">
        <v>43790</v>
      </c>
      <c r="C287">
        <v>4895</v>
      </c>
      <c r="D287" t="s">
        <v>107</v>
      </c>
      <c r="E287" t="s">
        <v>692</v>
      </c>
      <c r="F287" t="s">
        <v>830</v>
      </c>
      <c r="G287" t="s">
        <v>325</v>
      </c>
      <c r="H287" t="s">
        <v>781</v>
      </c>
      <c r="I287">
        <v>13</v>
      </c>
      <c r="J287" t="s">
        <v>264</v>
      </c>
      <c r="K287" t="s">
        <v>1658</v>
      </c>
    </row>
    <row r="288" spans="1:11" x14ac:dyDescent="0.2">
      <c r="A288" t="s">
        <v>1668</v>
      </c>
      <c r="B288" s="7">
        <v>43791</v>
      </c>
      <c r="C288">
        <v>4895</v>
      </c>
      <c r="D288" t="s">
        <v>107</v>
      </c>
      <c r="E288" t="s">
        <v>692</v>
      </c>
      <c r="F288" t="s">
        <v>830</v>
      </c>
      <c r="G288" t="s">
        <v>325</v>
      </c>
      <c r="H288" t="s">
        <v>781</v>
      </c>
      <c r="I288">
        <v>13</v>
      </c>
      <c r="J288" t="s">
        <v>264</v>
      </c>
      <c r="K288" t="s">
        <v>1658</v>
      </c>
    </row>
    <row r="289" spans="1:11" x14ac:dyDescent="0.2">
      <c r="A289" t="s">
        <v>1668</v>
      </c>
      <c r="B289" s="7">
        <v>43792</v>
      </c>
      <c r="C289">
        <v>4895</v>
      </c>
      <c r="D289" t="s">
        <v>107</v>
      </c>
      <c r="E289" t="s">
        <v>692</v>
      </c>
      <c r="F289" t="s">
        <v>830</v>
      </c>
      <c r="G289" t="s">
        <v>325</v>
      </c>
      <c r="H289" t="s">
        <v>781</v>
      </c>
      <c r="I289">
        <v>13</v>
      </c>
      <c r="J289" t="s">
        <v>264</v>
      </c>
      <c r="K289" t="s">
        <v>1658</v>
      </c>
    </row>
    <row r="290" spans="1:11" x14ac:dyDescent="0.2">
      <c r="A290" t="s">
        <v>1668</v>
      </c>
      <c r="B290" s="7">
        <v>43793</v>
      </c>
      <c r="C290">
        <v>4895</v>
      </c>
      <c r="D290" t="s">
        <v>107</v>
      </c>
      <c r="E290" t="s">
        <v>692</v>
      </c>
      <c r="F290" t="s">
        <v>830</v>
      </c>
      <c r="G290" t="s">
        <v>325</v>
      </c>
      <c r="H290" t="s">
        <v>781</v>
      </c>
      <c r="I290">
        <v>13</v>
      </c>
      <c r="J290" t="s">
        <v>264</v>
      </c>
      <c r="K290" t="s">
        <v>1658</v>
      </c>
    </row>
    <row r="291" spans="1:11" x14ac:dyDescent="0.2">
      <c r="A291" t="s">
        <v>1669</v>
      </c>
      <c r="B291" s="7">
        <v>43787</v>
      </c>
      <c r="C291">
        <v>4896</v>
      </c>
      <c r="D291" t="s">
        <v>40</v>
      </c>
      <c r="E291" t="s">
        <v>664</v>
      </c>
      <c r="F291" t="s">
        <v>831</v>
      </c>
      <c r="G291" t="s">
        <v>708</v>
      </c>
      <c r="H291" t="s">
        <v>35</v>
      </c>
      <c r="I291">
        <v>2</v>
      </c>
      <c r="J291" t="s">
        <v>636</v>
      </c>
      <c r="K291" t="s">
        <v>264</v>
      </c>
    </row>
    <row r="292" spans="1:11" x14ac:dyDescent="0.2">
      <c r="A292" t="s">
        <v>1669</v>
      </c>
      <c r="B292" s="7">
        <v>43788</v>
      </c>
      <c r="C292">
        <v>4896</v>
      </c>
      <c r="D292" t="s">
        <v>40</v>
      </c>
      <c r="E292" t="s">
        <v>664</v>
      </c>
      <c r="F292" t="s">
        <v>831</v>
      </c>
      <c r="G292" t="s">
        <v>708</v>
      </c>
      <c r="H292" t="s">
        <v>35</v>
      </c>
      <c r="I292">
        <v>2</v>
      </c>
      <c r="J292" t="s">
        <v>636</v>
      </c>
      <c r="K292" t="s">
        <v>364</v>
      </c>
    </row>
    <row r="293" spans="1:11" x14ac:dyDescent="0.2">
      <c r="A293" t="s">
        <v>1669</v>
      </c>
      <c r="B293" s="7">
        <v>43789</v>
      </c>
      <c r="C293">
        <v>4896</v>
      </c>
      <c r="D293" t="s">
        <v>40</v>
      </c>
      <c r="E293" t="s">
        <v>664</v>
      </c>
      <c r="F293" t="s">
        <v>831</v>
      </c>
      <c r="G293" t="s">
        <v>708</v>
      </c>
      <c r="H293" t="s">
        <v>35</v>
      </c>
      <c r="I293">
        <v>2</v>
      </c>
      <c r="J293" t="s">
        <v>636</v>
      </c>
      <c r="K293" t="s">
        <v>264</v>
      </c>
    </row>
    <row r="294" spans="1:11" x14ac:dyDescent="0.2">
      <c r="A294" t="s">
        <v>1669</v>
      </c>
      <c r="B294" s="7">
        <v>43790</v>
      </c>
      <c r="C294">
        <v>4896</v>
      </c>
      <c r="D294" t="s">
        <v>40</v>
      </c>
      <c r="E294" t="s">
        <v>664</v>
      </c>
      <c r="F294" t="s">
        <v>831</v>
      </c>
      <c r="G294" t="s">
        <v>708</v>
      </c>
      <c r="H294" t="s">
        <v>35</v>
      </c>
      <c r="I294">
        <v>2</v>
      </c>
      <c r="J294" t="s">
        <v>636</v>
      </c>
      <c r="K294" t="s">
        <v>1657</v>
      </c>
    </row>
    <row r="295" spans="1:11" x14ac:dyDescent="0.2">
      <c r="A295" t="s">
        <v>1669</v>
      </c>
      <c r="B295" s="7">
        <v>43791</v>
      </c>
      <c r="C295">
        <v>4896</v>
      </c>
      <c r="D295" t="s">
        <v>40</v>
      </c>
      <c r="E295" t="s">
        <v>664</v>
      </c>
      <c r="F295" t="s">
        <v>831</v>
      </c>
      <c r="G295" t="s">
        <v>708</v>
      </c>
      <c r="H295" t="s">
        <v>35</v>
      </c>
      <c r="I295">
        <v>2</v>
      </c>
      <c r="J295" t="s">
        <v>636</v>
      </c>
      <c r="K295" t="s">
        <v>264</v>
      </c>
    </row>
    <row r="296" spans="1:11" x14ac:dyDescent="0.2">
      <c r="A296" t="s">
        <v>1669</v>
      </c>
      <c r="B296" s="7">
        <v>43792</v>
      </c>
      <c r="C296">
        <v>4896</v>
      </c>
      <c r="D296" t="s">
        <v>40</v>
      </c>
      <c r="E296" t="s">
        <v>664</v>
      </c>
      <c r="F296" t="s">
        <v>831</v>
      </c>
      <c r="G296" t="s">
        <v>708</v>
      </c>
      <c r="H296" t="s">
        <v>35</v>
      </c>
      <c r="I296">
        <v>2</v>
      </c>
      <c r="J296" t="s">
        <v>636</v>
      </c>
      <c r="K296" t="s">
        <v>1657</v>
      </c>
    </row>
    <row r="297" spans="1:11" x14ac:dyDescent="0.2">
      <c r="A297" t="s">
        <v>1669</v>
      </c>
      <c r="B297" s="7">
        <v>43793</v>
      </c>
      <c r="C297">
        <v>4896</v>
      </c>
      <c r="D297" t="s">
        <v>40</v>
      </c>
      <c r="E297" t="s">
        <v>664</v>
      </c>
      <c r="F297" t="s">
        <v>831</v>
      </c>
      <c r="G297" t="s">
        <v>708</v>
      </c>
      <c r="H297" t="s">
        <v>35</v>
      </c>
      <c r="I297">
        <v>2</v>
      </c>
      <c r="J297" t="s">
        <v>636</v>
      </c>
      <c r="K297" t="s">
        <v>264</v>
      </c>
    </row>
    <row r="298" spans="1:11" x14ac:dyDescent="0.2">
      <c r="A298" t="s">
        <v>1654</v>
      </c>
      <c r="B298" s="7">
        <v>43787</v>
      </c>
      <c r="C298">
        <v>4897</v>
      </c>
      <c r="D298" t="s">
        <v>93</v>
      </c>
      <c r="E298" t="s">
        <v>654</v>
      </c>
      <c r="F298" t="s">
        <v>832</v>
      </c>
      <c r="G298" t="s">
        <v>309</v>
      </c>
      <c r="H298" t="s">
        <v>756</v>
      </c>
      <c r="I298">
        <v>9</v>
      </c>
      <c r="J298" t="s">
        <v>649</v>
      </c>
      <c r="K298" t="s">
        <v>45</v>
      </c>
    </row>
    <row r="299" spans="1:11" x14ac:dyDescent="0.2">
      <c r="A299" t="s">
        <v>1654</v>
      </c>
      <c r="B299" s="7">
        <v>43788</v>
      </c>
      <c r="C299">
        <v>4897</v>
      </c>
      <c r="D299" t="s">
        <v>93</v>
      </c>
      <c r="E299" t="s">
        <v>654</v>
      </c>
      <c r="F299" t="s">
        <v>832</v>
      </c>
      <c r="G299" t="s">
        <v>309</v>
      </c>
      <c r="H299" t="s">
        <v>756</v>
      </c>
      <c r="I299">
        <v>9</v>
      </c>
      <c r="J299" t="s">
        <v>649</v>
      </c>
      <c r="K299" t="s">
        <v>1657</v>
      </c>
    </row>
    <row r="300" spans="1:11" x14ac:dyDescent="0.2">
      <c r="A300" t="s">
        <v>1654</v>
      </c>
      <c r="B300" s="7">
        <v>43789</v>
      </c>
      <c r="C300">
        <v>4897</v>
      </c>
      <c r="D300" t="s">
        <v>93</v>
      </c>
      <c r="E300" t="s">
        <v>654</v>
      </c>
      <c r="F300" t="s">
        <v>832</v>
      </c>
      <c r="G300" t="s">
        <v>309</v>
      </c>
      <c r="H300" t="s">
        <v>756</v>
      </c>
      <c r="I300">
        <v>9</v>
      </c>
      <c r="J300" t="s">
        <v>649</v>
      </c>
      <c r="K300" t="s">
        <v>264</v>
      </c>
    </row>
    <row r="301" spans="1:11" x14ac:dyDescent="0.2">
      <c r="A301" t="s">
        <v>1654</v>
      </c>
      <c r="B301" s="7">
        <v>43790</v>
      </c>
      <c r="C301">
        <v>4897</v>
      </c>
      <c r="D301" t="s">
        <v>93</v>
      </c>
      <c r="E301" t="s">
        <v>654</v>
      </c>
      <c r="F301" t="s">
        <v>832</v>
      </c>
      <c r="G301" t="s">
        <v>309</v>
      </c>
      <c r="H301" t="s">
        <v>756</v>
      </c>
      <c r="I301">
        <v>9</v>
      </c>
      <c r="J301" t="s">
        <v>649</v>
      </c>
      <c r="K301" t="s">
        <v>264</v>
      </c>
    </row>
    <row r="302" spans="1:11" x14ac:dyDescent="0.2">
      <c r="A302" t="s">
        <v>1654</v>
      </c>
      <c r="B302" s="7">
        <v>43791</v>
      </c>
      <c r="C302">
        <v>4897</v>
      </c>
      <c r="D302" t="s">
        <v>93</v>
      </c>
      <c r="E302" t="s">
        <v>654</v>
      </c>
      <c r="F302" t="s">
        <v>832</v>
      </c>
      <c r="G302" t="s">
        <v>309</v>
      </c>
      <c r="H302" t="s">
        <v>756</v>
      </c>
      <c r="I302">
        <v>9</v>
      </c>
      <c r="J302" t="s">
        <v>649</v>
      </c>
      <c r="K302" t="s">
        <v>1657</v>
      </c>
    </row>
    <row r="303" spans="1:11" x14ac:dyDescent="0.2">
      <c r="A303" t="s">
        <v>1654</v>
      </c>
      <c r="B303" s="7">
        <v>43792</v>
      </c>
      <c r="C303">
        <v>4897</v>
      </c>
      <c r="D303" t="s">
        <v>93</v>
      </c>
      <c r="E303" t="s">
        <v>654</v>
      </c>
      <c r="F303" t="s">
        <v>832</v>
      </c>
      <c r="G303" t="s">
        <v>309</v>
      </c>
      <c r="H303" t="s">
        <v>756</v>
      </c>
      <c r="I303">
        <v>9</v>
      </c>
      <c r="J303" t="s">
        <v>649</v>
      </c>
      <c r="K303" t="s">
        <v>264</v>
      </c>
    </row>
    <row r="304" spans="1:11" x14ac:dyDescent="0.2">
      <c r="A304" t="s">
        <v>1654</v>
      </c>
      <c r="B304" s="7">
        <v>43793</v>
      </c>
      <c r="C304">
        <v>4897</v>
      </c>
      <c r="D304" t="s">
        <v>93</v>
      </c>
      <c r="E304" t="s">
        <v>654</v>
      </c>
      <c r="F304" t="s">
        <v>832</v>
      </c>
      <c r="G304" t="s">
        <v>309</v>
      </c>
      <c r="H304" t="s">
        <v>756</v>
      </c>
      <c r="I304">
        <v>9</v>
      </c>
      <c r="J304" t="s">
        <v>649</v>
      </c>
      <c r="K304" t="s">
        <v>264</v>
      </c>
    </row>
    <row r="305" spans="1:11" x14ac:dyDescent="0.2">
      <c r="A305" t="s">
        <v>1667</v>
      </c>
      <c r="B305" s="7">
        <v>43787</v>
      </c>
      <c r="C305">
        <v>4899</v>
      </c>
      <c r="D305" t="s">
        <v>512</v>
      </c>
      <c r="E305" t="s">
        <v>706</v>
      </c>
      <c r="F305" t="s">
        <v>834</v>
      </c>
      <c r="G305" t="s">
        <v>319</v>
      </c>
      <c r="H305" t="s">
        <v>804</v>
      </c>
      <c r="I305">
        <v>11</v>
      </c>
      <c r="J305" t="s">
        <v>45</v>
      </c>
      <c r="K305" t="s">
        <v>1658</v>
      </c>
    </row>
    <row r="306" spans="1:11" x14ac:dyDescent="0.2">
      <c r="A306" t="s">
        <v>1663</v>
      </c>
      <c r="B306" s="7">
        <v>43787</v>
      </c>
      <c r="C306">
        <v>4901</v>
      </c>
      <c r="D306" t="s">
        <v>110</v>
      </c>
      <c r="E306" t="s">
        <v>642</v>
      </c>
      <c r="F306" t="s">
        <v>677</v>
      </c>
      <c r="G306" t="s">
        <v>318</v>
      </c>
      <c r="H306" t="s">
        <v>710</v>
      </c>
      <c r="I306">
        <v>12</v>
      </c>
      <c r="J306" t="s">
        <v>264</v>
      </c>
      <c r="K306" t="s">
        <v>1658</v>
      </c>
    </row>
    <row r="307" spans="1:11" x14ac:dyDescent="0.2">
      <c r="A307" t="s">
        <v>1663</v>
      </c>
      <c r="B307" s="7">
        <v>43788</v>
      </c>
      <c r="C307">
        <v>4901</v>
      </c>
      <c r="D307" t="s">
        <v>110</v>
      </c>
      <c r="E307" t="s">
        <v>642</v>
      </c>
      <c r="F307" t="s">
        <v>677</v>
      </c>
      <c r="G307" t="s">
        <v>318</v>
      </c>
      <c r="H307" t="s">
        <v>710</v>
      </c>
      <c r="I307">
        <v>12</v>
      </c>
      <c r="J307" t="s">
        <v>264</v>
      </c>
      <c r="K307" t="s">
        <v>1658</v>
      </c>
    </row>
    <row r="308" spans="1:11" x14ac:dyDescent="0.2">
      <c r="A308" t="s">
        <v>1663</v>
      </c>
      <c r="B308" s="7">
        <v>43789</v>
      </c>
      <c r="C308">
        <v>4901</v>
      </c>
      <c r="D308" t="s">
        <v>110</v>
      </c>
      <c r="E308" t="s">
        <v>642</v>
      </c>
      <c r="F308" t="s">
        <v>677</v>
      </c>
      <c r="G308" t="s">
        <v>318</v>
      </c>
      <c r="H308" t="s">
        <v>710</v>
      </c>
      <c r="I308">
        <v>12</v>
      </c>
      <c r="J308" t="s">
        <v>264</v>
      </c>
      <c r="K308" t="s">
        <v>1658</v>
      </c>
    </row>
    <row r="309" spans="1:11" x14ac:dyDescent="0.2">
      <c r="A309" t="s">
        <v>1663</v>
      </c>
      <c r="B309" s="7">
        <v>43790</v>
      </c>
      <c r="C309">
        <v>4901</v>
      </c>
      <c r="D309" t="s">
        <v>110</v>
      </c>
      <c r="E309" t="s">
        <v>642</v>
      </c>
      <c r="F309" t="s">
        <v>677</v>
      </c>
      <c r="G309" t="s">
        <v>318</v>
      </c>
      <c r="H309" t="s">
        <v>710</v>
      </c>
      <c r="I309">
        <v>12</v>
      </c>
      <c r="J309" t="s">
        <v>264</v>
      </c>
      <c r="K309" t="s">
        <v>1658</v>
      </c>
    </row>
    <row r="310" spans="1:11" x14ac:dyDescent="0.2">
      <c r="A310" t="s">
        <v>1663</v>
      </c>
      <c r="B310" s="7">
        <v>43791</v>
      </c>
      <c r="C310">
        <v>4901</v>
      </c>
      <c r="D310" t="s">
        <v>110</v>
      </c>
      <c r="E310" t="s">
        <v>642</v>
      </c>
      <c r="F310" t="s">
        <v>677</v>
      </c>
      <c r="G310" t="s">
        <v>318</v>
      </c>
      <c r="H310" t="s">
        <v>710</v>
      </c>
      <c r="I310">
        <v>12</v>
      </c>
      <c r="J310" t="s">
        <v>264</v>
      </c>
      <c r="K310" t="s">
        <v>1658</v>
      </c>
    </row>
    <row r="311" spans="1:11" x14ac:dyDescent="0.2">
      <c r="A311" t="s">
        <v>1663</v>
      </c>
      <c r="B311" s="7">
        <v>43792</v>
      </c>
      <c r="C311">
        <v>4901</v>
      </c>
      <c r="D311" t="s">
        <v>110</v>
      </c>
      <c r="E311" t="s">
        <v>642</v>
      </c>
      <c r="F311" t="s">
        <v>677</v>
      </c>
      <c r="G311" t="s">
        <v>318</v>
      </c>
      <c r="H311" t="s">
        <v>710</v>
      </c>
      <c r="I311">
        <v>12</v>
      </c>
      <c r="J311" t="s">
        <v>264</v>
      </c>
      <c r="K311" t="s">
        <v>1658</v>
      </c>
    </row>
    <row r="312" spans="1:11" x14ac:dyDescent="0.2">
      <c r="A312" t="s">
        <v>1663</v>
      </c>
      <c r="B312" s="7">
        <v>43793</v>
      </c>
      <c r="C312">
        <v>4901</v>
      </c>
      <c r="D312" t="s">
        <v>110</v>
      </c>
      <c r="E312" t="s">
        <v>642</v>
      </c>
      <c r="F312" t="s">
        <v>677</v>
      </c>
      <c r="G312" t="s">
        <v>318</v>
      </c>
      <c r="H312" t="s">
        <v>710</v>
      </c>
      <c r="I312">
        <v>12</v>
      </c>
      <c r="J312" t="s">
        <v>264</v>
      </c>
      <c r="K312" t="s">
        <v>1658</v>
      </c>
    </row>
    <row r="313" spans="1:11" x14ac:dyDescent="0.2">
      <c r="A313" t="s">
        <v>1661</v>
      </c>
      <c r="B313" s="7">
        <v>43787</v>
      </c>
      <c r="C313">
        <v>4912</v>
      </c>
      <c r="D313" t="s">
        <v>53</v>
      </c>
      <c r="E313" t="s">
        <v>639</v>
      </c>
      <c r="F313" t="s">
        <v>841</v>
      </c>
      <c r="G313" t="s">
        <v>315</v>
      </c>
      <c r="H313" t="s">
        <v>669</v>
      </c>
      <c r="I313">
        <v>22</v>
      </c>
      <c r="J313" t="s">
        <v>636</v>
      </c>
      <c r="K313" t="s">
        <v>1657</v>
      </c>
    </row>
    <row r="314" spans="1:11" x14ac:dyDescent="0.2">
      <c r="A314" t="s">
        <v>1661</v>
      </c>
      <c r="B314" s="7">
        <v>43788</v>
      </c>
      <c r="C314">
        <v>4912</v>
      </c>
      <c r="D314" t="s">
        <v>53</v>
      </c>
      <c r="E314" t="s">
        <v>639</v>
      </c>
      <c r="F314" t="s">
        <v>841</v>
      </c>
      <c r="G314" t="s">
        <v>315</v>
      </c>
      <c r="H314" t="s">
        <v>669</v>
      </c>
      <c r="I314">
        <v>22</v>
      </c>
      <c r="J314" t="s">
        <v>636</v>
      </c>
      <c r="K314" t="s">
        <v>1657</v>
      </c>
    </row>
    <row r="315" spans="1:11" x14ac:dyDescent="0.2">
      <c r="A315" t="s">
        <v>1661</v>
      </c>
      <c r="B315" s="7">
        <v>43789</v>
      </c>
      <c r="C315">
        <v>4912</v>
      </c>
      <c r="D315" t="s">
        <v>53</v>
      </c>
      <c r="E315" t="s">
        <v>639</v>
      </c>
      <c r="F315" t="s">
        <v>841</v>
      </c>
      <c r="G315" t="s">
        <v>315</v>
      </c>
      <c r="H315" t="s">
        <v>669</v>
      </c>
      <c r="I315">
        <v>22</v>
      </c>
      <c r="J315" t="s">
        <v>636</v>
      </c>
      <c r="K315" t="s">
        <v>264</v>
      </c>
    </row>
    <row r="316" spans="1:11" x14ac:dyDescent="0.2">
      <c r="A316" t="s">
        <v>1661</v>
      </c>
      <c r="B316" s="7">
        <v>43790</v>
      </c>
      <c r="C316">
        <v>4912</v>
      </c>
      <c r="D316" t="s">
        <v>53</v>
      </c>
      <c r="E316" t="s">
        <v>639</v>
      </c>
      <c r="F316" t="s">
        <v>841</v>
      </c>
      <c r="G316" t="s">
        <v>315</v>
      </c>
      <c r="H316" t="s">
        <v>669</v>
      </c>
      <c r="I316">
        <v>22</v>
      </c>
      <c r="J316" t="s">
        <v>636</v>
      </c>
      <c r="K316" t="s">
        <v>264</v>
      </c>
    </row>
    <row r="317" spans="1:11" x14ac:dyDescent="0.2">
      <c r="A317" t="s">
        <v>1661</v>
      </c>
      <c r="B317" s="7">
        <v>43791</v>
      </c>
      <c r="C317">
        <v>4912</v>
      </c>
      <c r="D317" t="s">
        <v>53</v>
      </c>
      <c r="E317" t="s">
        <v>639</v>
      </c>
      <c r="F317" t="s">
        <v>841</v>
      </c>
      <c r="G317" t="s">
        <v>315</v>
      </c>
      <c r="H317" t="s">
        <v>669</v>
      </c>
      <c r="I317">
        <v>22</v>
      </c>
      <c r="J317" t="s">
        <v>636</v>
      </c>
      <c r="K317" t="s">
        <v>264</v>
      </c>
    </row>
    <row r="318" spans="1:11" x14ac:dyDescent="0.2">
      <c r="A318" t="s">
        <v>1661</v>
      </c>
      <c r="B318" s="7">
        <v>43792</v>
      </c>
      <c r="C318">
        <v>4912</v>
      </c>
      <c r="D318" t="s">
        <v>53</v>
      </c>
      <c r="E318" t="s">
        <v>639</v>
      </c>
      <c r="F318" t="s">
        <v>841</v>
      </c>
      <c r="G318" t="s">
        <v>315</v>
      </c>
      <c r="H318" t="s">
        <v>669</v>
      </c>
      <c r="I318">
        <v>22</v>
      </c>
      <c r="J318" t="s">
        <v>636</v>
      </c>
      <c r="K318" t="s">
        <v>264</v>
      </c>
    </row>
    <row r="319" spans="1:11" x14ac:dyDescent="0.2">
      <c r="A319" t="s">
        <v>1661</v>
      </c>
      <c r="B319" s="7">
        <v>43793</v>
      </c>
      <c r="C319">
        <v>4912</v>
      </c>
      <c r="D319" t="s">
        <v>53</v>
      </c>
      <c r="E319" t="s">
        <v>639</v>
      </c>
      <c r="F319" t="s">
        <v>841</v>
      </c>
      <c r="G319" t="s">
        <v>315</v>
      </c>
      <c r="H319" t="s">
        <v>669</v>
      </c>
      <c r="I319">
        <v>22</v>
      </c>
      <c r="J319" t="s">
        <v>636</v>
      </c>
      <c r="K319" t="s">
        <v>264</v>
      </c>
    </row>
    <row r="320" spans="1:11" x14ac:dyDescent="0.2">
      <c r="A320" t="s">
        <v>1666</v>
      </c>
      <c r="B320" s="7">
        <v>43787</v>
      </c>
      <c r="C320">
        <v>4913</v>
      </c>
      <c r="D320" t="s">
        <v>119</v>
      </c>
      <c r="E320" t="s">
        <v>757</v>
      </c>
      <c r="F320" t="s">
        <v>842</v>
      </c>
      <c r="G320" t="s">
        <v>327</v>
      </c>
      <c r="H320" t="s">
        <v>734</v>
      </c>
      <c r="I320">
        <v>44</v>
      </c>
      <c r="J320" t="s">
        <v>636</v>
      </c>
      <c r="K320" t="s">
        <v>1658</v>
      </c>
    </row>
    <row r="321" spans="1:11" x14ac:dyDescent="0.2">
      <c r="A321" t="s">
        <v>1666</v>
      </c>
      <c r="B321" s="7">
        <v>43788</v>
      </c>
      <c r="C321">
        <v>4913</v>
      </c>
      <c r="D321" t="s">
        <v>119</v>
      </c>
      <c r="E321" t="s">
        <v>757</v>
      </c>
      <c r="F321" t="s">
        <v>842</v>
      </c>
      <c r="G321" t="s">
        <v>327</v>
      </c>
      <c r="H321" t="s">
        <v>734</v>
      </c>
      <c r="I321">
        <v>44</v>
      </c>
      <c r="J321" t="s">
        <v>636</v>
      </c>
      <c r="K321" t="s">
        <v>1658</v>
      </c>
    </row>
    <row r="322" spans="1:11" x14ac:dyDescent="0.2">
      <c r="A322" t="s">
        <v>1666</v>
      </c>
      <c r="B322" s="7">
        <v>43789</v>
      </c>
      <c r="C322">
        <v>4913</v>
      </c>
      <c r="D322" t="s">
        <v>119</v>
      </c>
      <c r="E322" t="s">
        <v>757</v>
      </c>
      <c r="F322" t="s">
        <v>842</v>
      </c>
      <c r="G322" t="s">
        <v>327</v>
      </c>
      <c r="H322" t="s">
        <v>734</v>
      </c>
      <c r="I322">
        <v>44</v>
      </c>
      <c r="J322" t="s">
        <v>636</v>
      </c>
      <c r="K322" t="s">
        <v>1658</v>
      </c>
    </row>
    <row r="323" spans="1:11" x14ac:dyDescent="0.2">
      <c r="A323" t="s">
        <v>1666</v>
      </c>
      <c r="B323" s="7">
        <v>43790</v>
      </c>
      <c r="C323">
        <v>4913</v>
      </c>
      <c r="D323" t="s">
        <v>119</v>
      </c>
      <c r="E323" t="s">
        <v>757</v>
      </c>
      <c r="F323" t="s">
        <v>842</v>
      </c>
      <c r="G323" t="s">
        <v>327</v>
      </c>
      <c r="H323" t="s">
        <v>734</v>
      </c>
      <c r="I323">
        <v>44</v>
      </c>
      <c r="J323" t="s">
        <v>636</v>
      </c>
      <c r="K323" t="s">
        <v>1658</v>
      </c>
    </row>
    <row r="324" spans="1:11" x14ac:dyDescent="0.2">
      <c r="A324" t="s">
        <v>1666</v>
      </c>
      <c r="B324" s="7">
        <v>43791</v>
      </c>
      <c r="C324">
        <v>4913</v>
      </c>
      <c r="D324" t="s">
        <v>119</v>
      </c>
      <c r="E324" t="s">
        <v>757</v>
      </c>
      <c r="F324" t="s">
        <v>842</v>
      </c>
      <c r="G324" t="s">
        <v>327</v>
      </c>
      <c r="H324" t="s">
        <v>734</v>
      </c>
      <c r="I324">
        <v>44</v>
      </c>
      <c r="J324" t="s">
        <v>636</v>
      </c>
      <c r="K324" t="s">
        <v>1658</v>
      </c>
    </row>
    <row r="325" spans="1:11" x14ac:dyDescent="0.2">
      <c r="A325" t="s">
        <v>1666</v>
      </c>
      <c r="B325" s="7">
        <v>43792</v>
      </c>
      <c r="C325">
        <v>4913</v>
      </c>
      <c r="D325" t="s">
        <v>119</v>
      </c>
      <c r="E325" t="s">
        <v>757</v>
      </c>
      <c r="F325" t="s">
        <v>842</v>
      </c>
      <c r="G325" t="s">
        <v>327</v>
      </c>
      <c r="H325" t="s">
        <v>734</v>
      </c>
      <c r="I325">
        <v>44</v>
      </c>
      <c r="J325" t="s">
        <v>636</v>
      </c>
      <c r="K325" t="s">
        <v>1658</v>
      </c>
    </row>
    <row r="326" spans="1:11" x14ac:dyDescent="0.2">
      <c r="A326" t="s">
        <v>1666</v>
      </c>
      <c r="B326" s="7">
        <v>43793</v>
      </c>
      <c r="C326">
        <v>4913</v>
      </c>
      <c r="D326" t="s">
        <v>119</v>
      </c>
      <c r="E326" t="s">
        <v>757</v>
      </c>
      <c r="F326" t="s">
        <v>842</v>
      </c>
      <c r="G326" t="s">
        <v>327</v>
      </c>
      <c r="H326" t="s">
        <v>734</v>
      </c>
      <c r="I326">
        <v>44</v>
      </c>
      <c r="J326" t="s">
        <v>636</v>
      </c>
      <c r="K326" t="s">
        <v>1658</v>
      </c>
    </row>
    <row r="327" spans="1:11" x14ac:dyDescent="0.2">
      <c r="A327" t="s">
        <v>1669</v>
      </c>
      <c r="B327" s="7">
        <v>43787</v>
      </c>
      <c r="C327">
        <v>4942</v>
      </c>
      <c r="D327" t="s">
        <v>171</v>
      </c>
      <c r="E327" t="s">
        <v>702</v>
      </c>
      <c r="F327" t="s">
        <v>848</v>
      </c>
      <c r="G327" t="s">
        <v>322</v>
      </c>
      <c r="H327" t="s">
        <v>704</v>
      </c>
      <c r="I327">
        <v>4</v>
      </c>
      <c r="J327" t="s">
        <v>263</v>
      </c>
      <c r="K327" t="s">
        <v>263</v>
      </c>
    </row>
    <row r="328" spans="1:11" x14ac:dyDescent="0.2">
      <c r="A328" t="s">
        <v>1669</v>
      </c>
      <c r="B328" s="7">
        <v>43788</v>
      </c>
      <c r="C328">
        <v>4942</v>
      </c>
      <c r="D328" t="s">
        <v>171</v>
      </c>
      <c r="E328" t="s">
        <v>702</v>
      </c>
      <c r="F328" t="s">
        <v>848</v>
      </c>
      <c r="G328" t="s">
        <v>322</v>
      </c>
      <c r="H328" t="s">
        <v>704</v>
      </c>
      <c r="I328">
        <v>4</v>
      </c>
      <c r="J328" t="s">
        <v>263</v>
      </c>
      <c r="K328" t="s">
        <v>263</v>
      </c>
    </row>
    <row r="329" spans="1:11" x14ac:dyDescent="0.2">
      <c r="A329" t="s">
        <v>1669</v>
      </c>
      <c r="B329" s="7">
        <v>43789</v>
      </c>
      <c r="C329">
        <v>4942</v>
      </c>
      <c r="D329" t="s">
        <v>171</v>
      </c>
      <c r="E329" t="s">
        <v>702</v>
      </c>
      <c r="F329" t="s">
        <v>848</v>
      </c>
      <c r="G329" t="s">
        <v>322</v>
      </c>
      <c r="H329" t="s">
        <v>704</v>
      </c>
      <c r="I329">
        <v>4</v>
      </c>
      <c r="J329" t="s">
        <v>263</v>
      </c>
      <c r="K329" t="s">
        <v>263</v>
      </c>
    </row>
    <row r="330" spans="1:11" x14ac:dyDescent="0.2">
      <c r="A330" t="s">
        <v>1669</v>
      </c>
      <c r="B330" s="7">
        <v>43790</v>
      </c>
      <c r="C330">
        <v>4942</v>
      </c>
      <c r="D330" t="s">
        <v>171</v>
      </c>
      <c r="E330" t="s">
        <v>702</v>
      </c>
      <c r="F330" t="s">
        <v>848</v>
      </c>
      <c r="G330" t="s">
        <v>322</v>
      </c>
      <c r="H330" t="s">
        <v>704</v>
      </c>
      <c r="I330">
        <v>4</v>
      </c>
      <c r="J330" t="s">
        <v>263</v>
      </c>
      <c r="K330" t="s">
        <v>263</v>
      </c>
    </row>
    <row r="331" spans="1:11" x14ac:dyDescent="0.2">
      <c r="A331" t="s">
        <v>1669</v>
      </c>
      <c r="B331" s="7">
        <v>43791</v>
      </c>
      <c r="C331">
        <v>4942</v>
      </c>
      <c r="D331" t="s">
        <v>171</v>
      </c>
      <c r="E331" t="s">
        <v>702</v>
      </c>
      <c r="F331" t="s">
        <v>848</v>
      </c>
      <c r="G331" t="s">
        <v>322</v>
      </c>
      <c r="H331" t="s">
        <v>704</v>
      </c>
      <c r="I331">
        <v>4</v>
      </c>
      <c r="J331" t="s">
        <v>263</v>
      </c>
      <c r="K331" t="s">
        <v>263</v>
      </c>
    </row>
    <row r="332" spans="1:11" x14ac:dyDescent="0.2">
      <c r="A332" t="s">
        <v>1669</v>
      </c>
      <c r="B332" s="7">
        <v>43792</v>
      </c>
      <c r="C332">
        <v>4942</v>
      </c>
      <c r="D332" t="s">
        <v>171</v>
      </c>
      <c r="E332" t="s">
        <v>702</v>
      </c>
      <c r="F332" t="s">
        <v>848</v>
      </c>
      <c r="G332" t="s">
        <v>322</v>
      </c>
      <c r="H332" t="s">
        <v>704</v>
      </c>
      <c r="I332">
        <v>4</v>
      </c>
      <c r="J332" t="s">
        <v>263</v>
      </c>
      <c r="K332" t="s">
        <v>1657</v>
      </c>
    </row>
    <row r="333" spans="1:11" x14ac:dyDescent="0.2">
      <c r="A333" t="s">
        <v>1669</v>
      </c>
      <c r="B333" s="7">
        <v>43793</v>
      </c>
      <c r="C333">
        <v>4942</v>
      </c>
      <c r="D333" t="s">
        <v>171</v>
      </c>
      <c r="E333" t="s">
        <v>702</v>
      </c>
      <c r="F333" t="s">
        <v>848</v>
      </c>
      <c r="G333" t="s">
        <v>322</v>
      </c>
      <c r="H333" t="s">
        <v>704</v>
      </c>
      <c r="I333">
        <v>4</v>
      </c>
      <c r="J333" t="s">
        <v>263</v>
      </c>
      <c r="K333" t="s">
        <v>263</v>
      </c>
    </row>
    <row r="334" spans="1:11" x14ac:dyDescent="0.2">
      <c r="A334" t="s">
        <v>1665</v>
      </c>
      <c r="B334" s="7">
        <v>43787</v>
      </c>
      <c r="C334">
        <v>5007</v>
      </c>
      <c r="D334" t="s">
        <v>41</v>
      </c>
      <c r="E334" t="s">
        <v>682</v>
      </c>
      <c r="F334" t="s">
        <v>806</v>
      </c>
      <c r="G334" t="s">
        <v>301</v>
      </c>
      <c r="H334" t="s">
        <v>42</v>
      </c>
      <c r="I334">
        <v>3</v>
      </c>
      <c r="J334" t="s">
        <v>649</v>
      </c>
      <c r="K334" t="s">
        <v>1657</v>
      </c>
    </row>
    <row r="335" spans="1:11" x14ac:dyDescent="0.2">
      <c r="A335" t="s">
        <v>1665</v>
      </c>
      <c r="B335" s="7">
        <v>43788</v>
      </c>
      <c r="C335">
        <v>5007</v>
      </c>
      <c r="D335" t="s">
        <v>41</v>
      </c>
      <c r="E335" t="s">
        <v>682</v>
      </c>
      <c r="F335" t="s">
        <v>806</v>
      </c>
      <c r="G335" t="s">
        <v>301</v>
      </c>
      <c r="H335" t="s">
        <v>42</v>
      </c>
      <c r="I335">
        <v>3</v>
      </c>
      <c r="J335" t="s">
        <v>649</v>
      </c>
      <c r="K335" t="s">
        <v>45</v>
      </c>
    </row>
    <row r="336" spans="1:11" x14ac:dyDescent="0.2">
      <c r="A336" t="s">
        <v>1665</v>
      </c>
      <c r="B336" s="7">
        <v>43789</v>
      </c>
      <c r="C336">
        <v>5007</v>
      </c>
      <c r="D336" t="s">
        <v>41</v>
      </c>
      <c r="E336" t="s">
        <v>682</v>
      </c>
      <c r="F336" t="s">
        <v>806</v>
      </c>
      <c r="G336" t="s">
        <v>301</v>
      </c>
      <c r="H336" t="s">
        <v>42</v>
      </c>
      <c r="I336">
        <v>3</v>
      </c>
      <c r="J336" t="s">
        <v>649</v>
      </c>
      <c r="K336" t="s">
        <v>45</v>
      </c>
    </row>
    <row r="337" spans="1:11" x14ac:dyDescent="0.2">
      <c r="A337" t="s">
        <v>1665</v>
      </c>
      <c r="B337" s="7">
        <v>43790</v>
      </c>
      <c r="C337">
        <v>5007</v>
      </c>
      <c r="D337" t="s">
        <v>41</v>
      </c>
      <c r="E337" t="s">
        <v>682</v>
      </c>
      <c r="F337" t="s">
        <v>806</v>
      </c>
      <c r="G337" t="s">
        <v>301</v>
      </c>
      <c r="H337" t="s">
        <v>42</v>
      </c>
      <c r="I337">
        <v>3</v>
      </c>
      <c r="J337" t="s">
        <v>649</v>
      </c>
      <c r="K337" t="s">
        <v>45</v>
      </c>
    </row>
    <row r="338" spans="1:11" x14ac:dyDescent="0.2">
      <c r="A338" t="s">
        <v>1665</v>
      </c>
      <c r="B338" s="7">
        <v>43791</v>
      </c>
      <c r="C338">
        <v>5007</v>
      </c>
      <c r="D338" t="s">
        <v>41</v>
      </c>
      <c r="E338" t="s">
        <v>682</v>
      </c>
      <c r="F338" t="s">
        <v>806</v>
      </c>
      <c r="G338" t="s">
        <v>301</v>
      </c>
      <c r="H338" t="s">
        <v>42</v>
      </c>
      <c r="I338">
        <v>3</v>
      </c>
      <c r="J338" t="s">
        <v>649</v>
      </c>
      <c r="K338" t="s">
        <v>45</v>
      </c>
    </row>
    <row r="339" spans="1:11" x14ac:dyDescent="0.2">
      <c r="A339" t="s">
        <v>1665</v>
      </c>
      <c r="B339" s="7">
        <v>43792</v>
      </c>
      <c r="C339">
        <v>5007</v>
      </c>
      <c r="D339" t="s">
        <v>41</v>
      </c>
      <c r="E339" t="s">
        <v>682</v>
      </c>
      <c r="F339" t="s">
        <v>806</v>
      </c>
      <c r="G339" t="s">
        <v>301</v>
      </c>
      <c r="H339" t="s">
        <v>42</v>
      </c>
      <c r="I339">
        <v>3</v>
      </c>
      <c r="J339" t="s">
        <v>649</v>
      </c>
      <c r="K339" t="s">
        <v>45</v>
      </c>
    </row>
    <row r="340" spans="1:11" x14ac:dyDescent="0.2">
      <c r="A340" t="s">
        <v>1665</v>
      </c>
      <c r="B340" s="7">
        <v>43793</v>
      </c>
      <c r="C340">
        <v>5007</v>
      </c>
      <c r="D340" t="s">
        <v>41</v>
      </c>
      <c r="E340" t="s">
        <v>682</v>
      </c>
      <c r="F340" t="s">
        <v>806</v>
      </c>
      <c r="G340" t="s">
        <v>301</v>
      </c>
      <c r="H340" t="s">
        <v>42</v>
      </c>
      <c r="I340">
        <v>3</v>
      </c>
      <c r="J340" t="s">
        <v>649</v>
      </c>
      <c r="K340" t="s">
        <v>45</v>
      </c>
    </row>
    <row r="341" spans="1:11" x14ac:dyDescent="0.2">
      <c r="A341" t="s">
        <v>1664</v>
      </c>
      <c r="B341" s="7">
        <v>43787</v>
      </c>
      <c r="C341">
        <v>5009</v>
      </c>
      <c r="D341" t="s">
        <v>64</v>
      </c>
      <c r="E341" t="s">
        <v>757</v>
      </c>
      <c r="F341" t="s">
        <v>852</v>
      </c>
      <c r="G341" t="s">
        <v>322</v>
      </c>
      <c r="H341" t="s">
        <v>704</v>
      </c>
      <c r="I341">
        <v>3</v>
      </c>
      <c r="J341" t="s">
        <v>263</v>
      </c>
      <c r="K341" t="s">
        <v>1657</v>
      </c>
    </row>
    <row r="342" spans="1:11" x14ac:dyDescent="0.2">
      <c r="A342" t="s">
        <v>1664</v>
      </c>
      <c r="B342" s="7">
        <v>43788</v>
      </c>
      <c r="C342">
        <v>5009</v>
      </c>
      <c r="D342" t="s">
        <v>64</v>
      </c>
      <c r="E342" t="s">
        <v>757</v>
      </c>
      <c r="F342" t="s">
        <v>852</v>
      </c>
      <c r="G342" t="s">
        <v>322</v>
      </c>
      <c r="H342" t="s">
        <v>704</v>
      </c>
      <c r="I342">
        <v>3</v>
      </c>
      <c r="J342" t="s">
        <v>263</v>
      </c>
      <c r="K342" t="s">
        <v>1657</v>
      </c>
    </row>
    <row r="343" spans="1:11" x14ac:dyDescent="0.2">
      <c r="A343" t="s">
        <v>1664</v>
      </c>
      <c r="B343" s="7">
        <v>43789</v>
      </c>
      <c r="C343">
        <v>5009</v>
      </c>
      <c r="D343" t="s">
        <v>64</v>
      </c>
      <c r="E343" t="s">
        <v>757</v>
      </c>
      <c r="F343" t="s">
        <v>852</v>
      </c>
      <c r="G343" t="s">
        <v>322</v>
      </c>
      <c r="H343" t="s">
        <v>704</v>
      </c>
      <c r="I343">
        <v>3</v>
      </c>
      <c r="J343" t="s">
        <v>263</v>
      </c>
      <c r="K343" t="s">
        <v>1658</v>
      </c>
    </row>
    <row r="344" spans="1:11" x14ac:dyDescent="0.2">
      <c r="A344" t="s">
        <v>1664</v>
      </c>
      <c r="B344" s="7">
        <v>43790</v>
      </c>
      <c r="C344">
        <v>5009</v>
      </c>
      <c r="D344" t="s">
        <v>64</v>
      </c>
      <c r="E344" t="s">
        <v>757</v>
      </c>
      <c r="F344" t="s">
        <v>852</v>
      </c>
      <c r="G344" t="s">
        <v>322</v>
      </c>
      <c r="H344" t="s">
        <v>704</v>
      </c>
      <c r="I344">
        <v>3</v>
      </c>
      <c r="J344" t="s">
        <v>263</v>
      </c>
      <c r="K344" t="s">
        <v>1658</v>
      </c>
    </row>
    <row r="345" spans="1:11" x14ac:dyDescent="0.2">
      <c r="A345" t="s">
        <v>1664</v>
      </c>
      <c r="B345" s="7">
        <v>43791</v>
      </c>
      <c r="C345">
        <v>5009</v>
      </c>
      <c r="D345" t="s">
        <v>64</v>
      </c>
      <c r="E345" t="s">
        <v>757</v>
      </c>
      <c r="F345" t="s">
        <v>852</v>
      </c>
      <c r="G345" t="s">
        <v>322</v>
      </c>
      <c r="H345" t="s">
        <v>704</v>
      </c>
      <c r="I345">
        <v>3</v>
      </c>
      <c r="J345" t="s">
        <v>263</v>
      </c>
      <c r="K345" t="s">
        <v>1658</v>
      </c>
    </row>
    <row r="346" spans="1:11" x14ac:dyDescent="0.2">
      <c r="A346" t="s">
        <v>1664</v>
      </c>
      <c r="B346" s="7">
        <v>43792</v>
      </c>
      <c r="C346">
        <v>5009</v>
      </c>
      <c r="D346" t="s">
        <v>64</v>
      </c>
      <c r="E346" t="s">
        <v>757</v>
      </c>
      <c r="F346" t="s">
        <v>852</v>
      </c>
      <c r="G346" t="s">
        <v>322</v>
      </c>
      <c r="H346" t="s">
        <v>704</v>
      </c>
      <c r="I346">
        <v>3</v>
      </c>
      <c r="J346" t="s">
        <v>263</v>
      </c>
      <c r="K346" t="s">
        <v>1658</v>
      </c>
    </row>
    <row r="347" spans="1:11" x14ac:dyDescent="0.2">
      <c r="A347" t="s">
        <v>1664</v>
      </c>
      <c r="B347" s="7">
        <v>43793</v>
      </c>
      <c r="C347">
        <v>5009</v>
      </c>
      <c r="D347" t="s">
        <v>64</v>
      </c>
      <c r="E347" t="s">
        <v>757</v>
      </c>
      <c r="F347" t="s">
        <v>852</v>
      </c>
      <c r="G347" t="s">
        <v>322</v>
      </c>
      <c r="H347" t="s">
        <v>704</v>
      </c>
      <c r="I347">
        <v>3</v>
      </c>
      <c r="J347" t="s">
        <v>263</v>
      </c>
      <c r="K347" t="s">
        <v>1658</v>
      </c>
    </row>
    <row r="348" spans="1:11" x14ac:dyDescent="0.2">
      <c r="A348" t="s">
        <v>1664</v>
      </c>
      <c r="B348" s="7">
        <v>43787</v>
      </c>
      <c r="C348">
        <v>5012</v>
      </c>
      <c r="D348" t="s">
        <v>36</v>
      </c>
      <c r="E348" t="s">
        <v>670</v>
      </c>
      <c r="F348" t="s">
        <v>855</v>
      </c>
      <c r="G348" t="s">
        <v>333</v>
      </c>
      <c r="H348" t="s">
        <v>648</v>
      </c>
      <c r="I348">
        <v>0</v>
      </c>
      <c r="J348" t="s">
        <v>263</v>
      </c>
      <c r="K348" t="s">
        <v>1658</v>
      </c>
    </row>
    <row r="349" spans="1:11" x14ac:dyDescent="0.2">
      <c r="A349" t="s">
        <v>1664</v>
      </c>
      <c r="B349" s="7">
        <v>43788</v>
      </c>
      <c r="C349">
        <v>5012</v>
      </c>
      <c r="D349" t="s">
        <v>36</v>
      </c>
      <c r="E349" t="s">
        <v>670</v>
      </c>
      <c r="F349" t="s">
        <v>855</v>
      </c>
      <c r="G349" t="s">
        <v>333</v>
      </c>
      <c r="H349" t="s">
        <v>648</v>
      </c>
      <c r="I349">
        <v>0</v>
      </c>
      <c r="J349" t="s">
        <v>263</v>
      </c>
      <c r="K349" t="s">
        <v>1658</v>
      </c>
    </row>
    <row r="350" spans="1:11" x14ac:dyDescent="0.2">
      <c r="A350" t="s">
        <v>1664</v>
      </c>
      <c r="B350" s="7">
        <v>43789</v>
      </c>
      <c r="C350">
        <v>5012</v>
      </c>
      <c r="D350" t="s">
        <v>36</v>
      </c>
      <c r="E350" t="s">
        <v>670</v>
      </c>
      <c r="F350" t="s">
        <v>855</v>
      </c>
      <c r="G350" t="s">
        <v>333</v>
      </c>
      <c r="H350" t="s">
        <v>648</v>
      </c>
      <c r="I350">
        <v>0</v>
      </c>
      <c r="J350" t="s">
        <v>263</v>
      </c>
      <c r="K350" t="s">
        <v>1657</v>
      </c>
    </row>
    <row r="351" spans="1:11" x14ac:dyDescent="0.2">
      <c r="A351" t="s">
        <v>1664</v>
      </c>
      <c r="B351" s="7">
        <v>43790</v>
      </c>
      <c r="C351">
        <v>5012</v>
      </c>
      <c r="D351" t="s">
        <v>36</v>
      </c>
      <c r="E351" t="s">
        <v>670</v>
      </c>
      <c r="F351" t="s">
        <v>855</v>
      </c>
      <c r="G351" t="s">
        <v>333</v>
      </c>
      <c r="H351" t="s">
        <v>648</v>
      </c>
      <c r="I351">
        <v>0</v>
      </c>
      <c r="J351" t="s">
        <v>263</v>
      </c>
      <c r="K351" t="s">
        <v>263</v>
      </c>
    </row>
    <row r="352" spans="1:11" x14ac:dyDescent="0.2">
      <c r="A352" t="s">
        <v>1664</v>
      </c>
      <c r="B352" s="7">
        <v>43791</v>
      </c>
      <c r="C352">
        <v>5012</v>
      </c>
      <c r="D352" t="s">
        <v>36</v>
      </c>
      <c r="E352" t="s">
        <v>670</v>
      </c>
      <c r="F352" t="s">
        <v>855</v>
      </c>
      <c r="G352" t="s">
        <v>333</v>
      </c>
      <c r="H352" t="s">
        <v>648</v>
      </c>
      <c r="I352">
        <v>0</v>
      </c>
      <c r="J352" t="s">
        <v>263</v>
      </c>
      <c r="K352" t="s">
        <v>1657</v>
      </c>
    </row>
    <row r="353" spans="1:11" x14ac:dyDescent="0.2">
      <c r="A353" t="s">
        <v>1664</v>
      </c>
      <c r="B353" s="7">
        <v>43792</v>
      </c>
      <c r="C353">
        <v>5012</v>
      </c>
      <c r="D353" t="s">
        <v>36</v>
      </c>
      <c r="E353" t="s">
        <v>670</v>
      </c>
      <c r="F353" t="s">
        <v>855</v>
      </c>
      <c r="G353" t="s">
        <v>333</v>
      </c>
      <c r="H353" t="s">
        <v>648</v>
      </c>
      <c r="I353">
        <v>0</v>
      </c>
      <c r="J353" t="s">
        <v>263</v>
      </c>
      <c r="K353" t="s">
        <v>263</v>
      </c>
    </row>
    <row r="354" spans="1:11" x14ac:dyDescent="0.2">
      <c r="A354" t="s">
        <v>1664</v>
      </c>
      <c r="B354" s="7">
        <v>43793</v>
      </c>
      <c r="C354">
        <v>5012</v>
      </c>
      <c r="D354" t="s">
        <v>36</v>
      </c>
      <c r="E354" t="s">
        <v>670</v>
      </c>
      <c r="F354" t="s">
        <v>855</v>
      </c>
      <c r="G354" t="s">
        <v>333</v>
      </c>
      <c r="H354" t="s">
        <v>648</v>
      </c>
      <c r="I354">
        <v>0</v>
      </c>
      <c r="J354" t="s">
        <v>263</v>
      </c>
      <c r="K354" t="s">
        <v>263</v>
      </c>
    </row>
    <row r="355" spans="1:11" x14ac:dyDescent="0.2">
      <c r="A355" t="s">
        <v>1667</v>
      </c>
      <c r="B355" s="7">
        <v>43787</v>
      </c>
      <c r="C355">
        <v>5013</v>
      </c>
      <c r="D355" t="s">
        <v>170</v>
      </c>
      <c r="E355" t="s">
        <v>816</v>
      </c>
      <c r="F355" t="s">
        <v>856</v>
      </c>
      <c r="G355" t="s">
        <v>331</v>
      </c>
      <c r="H355" t="s">
        <v>689</v>
      </c>
      <c r="I355">
        <v>40</v>
      </c>
      <c r="J355" t="s">
        <v>264</v>
      </c>
      <c r="K355" t="s">
        <v>1657</v>
      </c>
    </row>
    <row r="356" spans="1:11" x14ac:dyDescent="0.2">
      <c r="A356" t="s">
        <v>1667</v>
      </c>
      <c r="B356" s="7">
        <v>43788</v>
      </c>
      <c r="C356">
        <v>5013</v>
      </c>
      <c r="D356" t="s">
        <v>170</v>
      </c>
      <c r="E356" t="s">
        <v>816</v>
      </c>
      <c r="F356" t="s">
        <v>856</v>
      </c>
      <c r="G356" t="s">
        <v>331</v>
      </c>
      <c r="H356" t="s">
        <v>689</v>
      </c>
      <c r="I356">
        <v>40</v>
      </c>
      <c r="J356" t="s">
        <v>264</v>
      </c>
      <c r="K356" t="s">
        <v>264</v>
      </c>
    </row>
    <row r="357" spans="1:11" x14ac:dyDescent="0.2">
      <c r="A357" t="s">
        <v>1667</v>
      </c>
      <c r="B357" s="7">
        <v>43789</v>
      </c>
      <c r="C357">
        <v>5013</v>
      </c>
      <c r="D357" t="s">
        <v>170</v>
      </c>
      <c r="E357" t="s">
        <v>816</v>
      </c>
      <c r="F357" t="s">
        <v>856</v>
      </c>
      <c r="G357" t="s">
        <v>331</v>
      </c>
      <c r="H357" t="s">
        <v>689</v>
      </c>
      <c r="I357">
        <v>40</v>
      </c>
      <c r="J357" t="s">
        <v>264</v>
      </c>
      <c r="K357" t="s">
        <v>1657</v>
      </c>
    </row>
    <row r="358" spans="1:11" x14ac:dyDescent="0.2">
      <c r="A358" t="s">
        <v>1667</v>
      </c>
      <c r="B358" s="7">
        <v>43790</v>
      </c>
      <c r="C358">
        <v>5013</v>
      </c>
      <c r="D358" t="s">
        <v>170</v>
      </c>
      <c r="E358" t="s">
        <v>816</v>
      </c>
      <c r="F358" t="s">
        <v>856</v>
      </c>
      <c r="G358" t="s">
        <v>331</v>
      </c>
      <c r="H358" t="s">
        <v>689</v>
      </c>
      <c r="I358">
        <v>40</v>
      </c>
      <c r="J358" t="s">
        <v>264</v>
      </c>
      <c r="K358" t="s">
        <v>1657</v>
      </c>
    </row>
    <row r="359" spans="1:11" x14ac:dyDescent="0.2">
      <c r="A359" t="s">
        <v>1667</v>
      </c>
      <c r="B359" s="7">
        <v>43791</v>
      </c>
      <c r="C359">
        <v>5013</v>
      </c>
      <c r="D359" t="s">
        <v>170</v>
      </c>
      <c r="E359" t="s">
        <v>816</v>
      </c>
      <c r="F359" t="s">
        <v>856</v>
      </c>
      <c r="G359" t="s">
        <v>331</v>
      </c>
      <c r="H359" t="s">
        <v>689</v>
      </c>
      <c r="I359">
        <v>40</v>
      </c>
      <c r="J359" t="s">
        <v>264</v>
      </c>
      <c r="K359" t="s">
        <v>264</v>
      </c>
    </row>
    <row r="360" spans="1:11" x14ac:dyDescent="0.2">
      <c r="A360" t="s">
        <v>1667</v>
      </c>
      <c r="B360" s="7">
        <v>43792</v>
      </c>
      <c r="C360">
        <v>5013</v>
      </c>
      <c r="D360" t="s">
        <v>170</v>
      </c>
      <c r="E360" t="s">
        <v>816</v>
      </c>
      <c r="F360" t="s">
        <v>856</v>
      </c>
      <c r="G360" t="s">
        <v>331</v>
      </c>
      <c r="H360" t="s">
        <v>689</v>
      </c>
      <c r="I360">
        <v>40</v>
      </c>
      <c r="J360" t="s">
        <v>264</v>
      </c>
      <c r="K360" t="s">
        <v>264</v>
      </c>
    </row>
    <row r="361" spans="1:11" x14ac:dyDescent="0.2">
      <c r="A361" t="s">
        <v>1667</v>
      </c>
      <c r="B361" s="7">
        <v>43793</v>
      </c>
      <c r="C361">
        <v>5013</v>
      </c>
      <c r="D361" t="s">
        <v>170</v>
      </c>
      <c r="E361" t="s">
        <v>816</v>
      </c>
      <c r="F361" t="s">
        <v>856</v>
      </c>
      <c r="G361" t="s">
        <v>331</v>
      </c>
      <c r="H361" t="s">
        <v>689</v>
      </c>
      <c r="I361">
        <v>40</v>
      </c>
      <c r="J361" t="s">
        <v>264</v>
      </c>
      <c r="K361" t="s">
        <v>264</v>
      </c>
    </row>
    <row r="362" spans="1:11" x14ac:dyDescent="0.2">
      <c r="A362" t="s">
        <v>1654</v>
      </c>
      <c r="B362" s="7">
        <v>43787</v>
      </c>
      <c r="C362">
        <v>5015</v>
      </c>
      <c r="D362" t="s">
        <v>55</v>
      </c>
      <c r="E362" t="s">
        <v>682</v>
      </c>
      <c r="F362" t="s">
        <v>858</v>
      </c>
      <c r="G362" t="s">
        <v>307</v>
      </c>
      <c r="H362" t="s">
        <v>652</v>
      </c>
      <c r="I362">
        <v>0</v>
      </c>
      <c r="J362" t="s">
        <v>649</v>
      </c>
      <c r="K362" t="s">
        <v>264</v>
      </c>
    </row>
    <row r="363" spans="1:11" x14ac:dyDescent="0.2">
      <c r="A363" t="s">
        <v>1654</v>
      </c>
      <c r="B363" s="7">
        <v>43788</v>
      </c>
      <c r="C363">
        <v>5015</v>
      </c>
      <c r="D363" t="s">
        <v>55</v>
      </c>
      <c r="E363" t="s">
        <v>682</v>
      </c>
      <c r="F363" t="s">
        <v>858</v>
      </c>
      <c r="G363" t="s">
        <v>307</v>
      </c>
      <c r="H363" t="s">
        <v>652</v>
      </c>
      <c r="I363">
        <v>0</v>
      </c>
      <c r="J363" t="s">
        <v>649</v>
      </c>
      <c r="K363" t="s">
        <v>264</v>
      </c>
    </row>
    <row r="364" spans="1:11" x14ac:dyDescent="0.2">
      <c r="A364" t="s">
        <v>1654</v>
      </c>
      <c r="B364" s="7">
        <v>43789</v>
      </c>
      <c r="C364">
        <v>5015</v>
      </c>
      <c r="D364" t="s">
        <v>55</v>
      </c>
      <c r="E364" t="s">
        <v>682</v>
      </c>
      <c r="F364" t="s">
        <v>858</v>
      </c>
      <c r="G364" t="s">
        <v>307</v>
      </c>
      <c r="H364" t="s">
        <v>652</v>
      </c>
      <c r="I364">
        <v>0</v>
      </c>
      <c r="J364" t="s">
        <v>649</v>
      </c>
      <c r="K364" t="s">
        <v>264</v>
      </c>
    </row>
    <row r="365" spans="1:11" x14ac:dyDescent="0.2">
      <c r="A365" t="s">
        <v>1654</v>
      </c>
      <c r="B365" s="7">
        <v>43790</v>
      </c>
      <c r="C365">
        <v>5015</v>
      </c>
      <c r="D365" t="s">
        <v>55</v>
      </c>
      <c r="E365" t="s">
        <v>682</v>
      </c>
      <c r="F365" t="s">
        <v>858</v>
      </c>
      <c r="G365" t="s">
        <v>307</v>
      </c>
      <c r="H365" t="s">
        <v>652</v>
      </c>
      <c r="I365">
        <v>0</v>
      </c>
      <c r="J365" t="s">
        <v>649</v>
      </c>
      <c r="K365" t="s">
        <v>264</v>
      </c>
    </row>
    <row r="366" spans="1:11" x14ac:dyDescent="0.2">
      <c r="A366" t="s">
        <v>1654</v>
      </c>
      <c r="B366" s="7">
        <v>43791</v>
      </c>
      <c r="C366">
        <v>5015</v>
      </c>
      <c r="D366" t="s">
        <v>55</v>
      </c>
      <c r="E366" t="s">
        <v>682</v>
      </c>
      <c r="F366" t="s">
        <v>858</v>
      </c>
      <c r="G366" t="s">
        <v>307</v>
      </c>
      <c r="H366" t="s">
        <v>652</v>
      </c>
      <c r="I366">
        <v>0</v>
      </c>
      <c r="J366" t="s">
        <v>649</v>
      </c>
      <c r="K366" t="s">
        <v>264</v>
      </c>
    </row>
    <row r="367" spans="1:11" x14ac:dyDescent="0.2">
      <c r="A367" t="s">
        <v>1654</v>
      </c>
      <c r="B367" s="7">
        <v>43792</v>
      </c>
      <c r="C367">
        <v>5015</v>
      </c>
      <c r="D367" t="s">
        <v>55</v>
      </c>
      <c r="E367" t="s">
        <v>682</v>
      </c>
      <c r="F367" t="s">
        <v>858</v>
      </c>
      <c r="G367" t="s">
        <v>307</v>
      </c>
      <c r="H367" t="s">
        <v>652</v>
      </c>
      <c r="I367">
        <v>0</v>
      </c>
      <c r="J367" t="s">
        <v>649</v>
      </c>
      <c r="K367" t="s">
        <v>264</v>
      </c>
    </row>
    <row r="368" spans="1:11" x14ac:dyDescent="0.2">
      <c r="A368" t="s">
        <v>1654</v>
      </c>
      <c r="B368" s="7">
        <v>43793</v>
      </c>
      <c r="C368">
        <v>5015</v>
      </c>
      <c r="D368" t="s">
        <v>55</v>
      </c>
      <c r="E368" t="s">
        <v>682</v>
      </c>
      <c r="F368" t="s">
        <v>858</v>
      </c>
      <c r="G368" t="s">
        <v>307</v>
      </c>
      <c r="H368" t="s">
        <v>652</v>
      </c>
      <c r="I368">
        <v>0</v>
      </c>
      <c r="J368" t="s">
        <v>649</v>
      </c>
      <c r="K368" t="s">
        <v>1657</v>
      </c>
    </row>
    <row r="369" spans="1:11" x14ac:dyDescent="0.2">
      <c r="A369" t="s">
        <v>1667</v>
      </c>
      <c r="B369" s="7">
        <v>43787</v>
      </c>
      <c r="C369">
        <v>5018</v>
      </c>
      <c r="D369" t="s">
        <v>102</v>
      </c>
      <c r="E369" t="s">
        <v>639</v>
      </c>
      <c r="F369" t="s">
        <v>860</v>
      </c>
      <c r="G369" t="s">
        <v>306</v>
      </c>
      <c r="H369" t="s">
        <v>812</v>
      </c>
      <c r="I369">
        <v>26</v>
      </c>
      <c r="J369" t="s">
        <v>636</v>
      </c>
      <c r="K369" t="s">
        <v>364</v>
      </c>
    </row>
    <row r="370" spans="1:11" x14ac:dyDescent="0.2">
      <c r="A370" t="s">
        <v>1667</v>
      </c>
      <c r="B370" s="7">
        <v>43788</v>
      </c>
      <c r="C370">
        <v>5018</v>
      </c>
      <c r="D370" t="s">
        <v>102</v>
      </c>
      <c r="E370" t="s">
        <v>639</v>
      </c>
      <c r="F370" t="s">
        <v>860</v>
      </c>
      <c r="G370" t="s">
        <v>306</v>
      </c>
      <c r="H370" t="s">
        <v>812</v>
      </c>
      <c r="I370">
        <v>26</v>
      </c>
      <c r="J370" t="s">
        <v>636</v>
      </c>
      <c r="K370" t="s">
        <v>364</v>
      </c>
    </row>
    <row r="371" spans="1:11" x14ac:dyDescent="0.2">
      <c r="A371" t="s">
        <v>1667</v>
      </c>
      <c r="B371" s="7">
        <v>43789</v>
      </c>
      <c r="C371">
        <v>5018</v>
      </c>
      <c r="D371" t="s">
        <v>102</v>
      </c>
      <c r="E371" t="s">
        <v>639</v>
      </c>
      <c r="F371" t="s">
        <v>860</v>
      </c>
      <c r="G371" t="s">
        <v>306</v>
      </c>
      <c r="H371" t="s">
        <v>812</v>
      </c>
      <c r="I371">
        <v>26</v>
      </c>
      <c r="J371" t="s">
        <v>636</v>
      </c>
      <c r="K371" t="s">
        <v>364</v>
      </c>
    </row>
    <row r="372" spans="1:11" x14ac:dyDescent="0.2">
      <c r="A372" t="s">
        <v>1667</v>
      </c>
      <c r="B372" s="7">
        <v>43790</v>
      </c>
      <c r="C372">
        <v>5018</v>
      </c>
      <c r="D372" t="s">
        <v>102</v>
      </c>
      <c r="E372" t="s">
        <v>639</v>
      </c>
      <c r="F372" t="s">
        <v>860</v>
      </c>
      <c r="G372" t="s">
        <v>306</v>
      </c>
      <c r="H372" t="s">
        <v>812</v>
      </c>
      <c r="I372">
        <v>26</v>
      </c>
      <c r="J372" t="s">
        <v>636</v>
      </c>
      <c r="K372" t="s">
        <v>364</v>
      </c>
    </row>
    <row r="373" spans="1:11" x14ac:dyDescent="0.2">
      <c r="A373" t="s">
        <v>1667</v>
      </c>
      <c r="B373" s="7">
        <v>43791</v>
      </c>
      <c r="C373">
        <v>5018</v>
      </c>
      <c r="D373" t="s">
        <v>102</v>
      </c>
      <c r="E373" t="s">
        <v>639</v>
      </c>
      <c r="F373" t="s">
        <v>860</v>
      </c>
      <c r="G373" t="s">
        <v>306</v>
      </c>
      <c r="H373" t="s">
        <v>812</v>
      </c>
      <c r="I373">
        <v>26</v>
      </c>
      <c r="J373" t="s">
        <v>636</v>
      </c>
      <c r="K373" t="s">
        <v>364</v>
      </c>
    </row>
    <row r="374" spans="1:11" x14ac:dyDescent="0.2">
      <c r="A374" t="s">
        <v>1667</v>
      </c>
      <c r="B374" s="7">
        <v>43792</v>
      </c>
      <c r="C374">
        <v>5018</v>
      </c>
      <c r="D374" t="s">
        <v>102</v>
      </c>
      <c r="E374" t="s">
        <v>639</v>
      </c>
      <c r="F374" t="s">
        <v>860</v>
      </c>
      <c r="G374" t="s">
        <v>306</v>
      </c>
      <c r="H374" t="s">
        <v>812</v>
      </c>
      <c r="I374">
        <v>26</v>
      </c>
      <c r="J374" t="s">
        <v>636</v>
      </c>
      <c r="K374" t="s">
        <v>364</v>
      </c>
    </row>
    <row r="375" spans="1:11" x14ac:dyDescent="0.2">
      <c r="A375" t="s">
        <v>1667</v>
      </c>
      <c r="B375" s="7">
        <v>43793</v>
      </c>
      <c r="C375">
        <v>5018</v>
      </c>
      <c r="D375" t="s">
        <v>102</v>
      </c>
      <c r="E375" t="s">
        <v>639</v>
      </c>
      <c r="F375" t="s">
        <v>860</v>
      </c>
      <c r="G375" t="s">
        <v>306</v>
      </c>
      <c r="H375" t="s">
        <v>812</v>
      </c>
      <c r="I375">
        <v>26</v>
      </c>
      <c r="J375" t="s">
        <v>636</v>
      </c>
      <c r="K375" t="s">
        <v>364</v>
      </c>
    </row>
    <row r="376" spans="1:11" x14ac:dyDescent="0.2">
      <c r="A376" t="s">
        <v>1666</v>
      </c>
      <c r="B376" s="7">
        <v>43787</v>
      </c>
      <c r="C376">
        <v>5054</v>
      </c>
      <c r="D376" t="s">
        <v>168</v>
      </c>
      <c r="E376" t="s">
        <v>706</v>
      </c>
      <c r="F376" t="s">
        <v>865</v>
      </c>
      <c r="G376" t="s">
        <v>309</v>
      </c>
      <c r="H376" t="s">
        <v>756</v>
      </c>
      <c r="I376">
        <v>10</v>
      </c>
      <c r="J376" t="s">
        <v>636</v>
      </c>
      <c r="K376" t="s">
        <v>263</v>
      </c>
    </row>
    <row r="377" spans="1:11" x14ac:dyDescent="0.2">
      <c r="A377" t="s">
        <v>1666</v>
      </c>
      <c r="B377" s="7">
        <v>43788</v>
      </c>
      <c r="C377">
        <v>5054</v>
      </c>
      <c r="D377" t="s">
        <v>168</v>
      </c>
      <c r="E377" t="s">
        <v>706</v>
      </c>
      <c r="F377" t="s">
        <v>865</v>
      </c>
      <c r="G377" t="s">
        <v>309</v>
      </c>
      <c r="H377" t="s">
        <v>756</v>
      </c>
      <c r="I377">
        <v>10</v>
      </c>
      <c r="J377" t="s">
        <v>636</v>
      </c>
      <c r="K377" t="s">
        <v>263</v>
      </c>
    </row>
    <row r="378" spans="1:11" x14ac:dyDescent="0.2">
      <c r="A378" t="s">
        <v>1666</v>
      </c>
      <c r="B378" s="7">
        <v>43789</v>
      </c>
      <c r="C378">
        <v>5054</v>
      </c>
      <c r="D378" t="s">
        <v>168</v>
      </c>
      <c r="E378" t="s">
        <v>706</v>
      </c>
      <c r="F378" t="s">
        <v>865</v>
      </c>
      <c r="G378" t="s">
        <v>309</v>
      </c>
      <c r="H378" t="s">
        <v>756</v>
      </c>
      <c r="I378">
        <v>10</v>
      </c>
      <c r="J378" t="s">
        <v>636</v>
      </c>
      <c r="K378" t="s">
        <v>263</v>
      </c>
    </row>
    <row r="379" spans="1:11" x14ac:dyDescent="0.2">
      <c r="A379" t="s">
        <v>1666</v>
      </c>
      <c r="B379" s="7">
        <v>43790</v>
      </c>
      <c r="C379">
        <v>5054</v>
      </c>
      <c r="D379" t="s">
        <v>168</v>
      </c>
      <c r="E379" t="s">
        <v>706</v>
      </c>
      <c r="F379" t="s">
        <v>865</v>
      </c>
      <c r="G379" t="s">
        <v>309</v>
      </c>
      <c r="H379" t="s">
        <v>756</v>
      </c>
      <c r="I379">
        <v>10</v>
      </c>
      <c r="J379" t="s">
        <v>636</v>
      </c>
      <c r="K379" t="s">
        <v>263</v>
      </c>
    </row>
    <row r="380" spans="1:11" x14ac:dyDescent="0.2">
      <c r="A380" t="s">
        <v>1666</v>
      </c>
      <c r="B380" s="7">
        <v>43791</v>
      </c>
      <c r="C380">
        <v>5054</v>
      </c>
      <c r="D380" t="s">
        <v>168</v>
      </c>
      <c r="E380" t="s">
        <v>706</v>
      </c>
      <c r="F380" t="s">
        <v>865</v>
      </c>
      <c r="G380" t="s">
        <v>309</v>
      </c>
      <c r="H380" t="s">
        <v>756</v>
      </c>
      <c r="I380">
        <v>10</v>
      </c>
      <c r="J380" t="s">
        <v>636</v>
      </c>
      <c r="K380" t="s">
        <v>1657</v>
      </c>
    </row>
    <row r="381" spans="1:11" x14ac:dyDescent="0.2">
      <c r="A381" t="s">
        <v>1666</v>
      </c>
      <c r="B381" s="7">
        <v>43792</v>
      </c>
      <c r="C381">
        <v>5054</v>
      </c>
      <c r="D381" t="s">
        <v>168</v>
      </c>
      <c r="E381" t="s">
        <v>706</v>
      </c>
      <c r="F381" t="s">
        <v>865</v>
      </c>
      <c r="G381" t="s">
        <v>309</v>
      </c>
      <c r="H381" t="s">
        <v>756</v>
      </c>
      <c r="I381">
        <v>10</v>
      </c>
      <c r="J381" t="s">
        <v>636</v>
      </c>
      <c r="K381" t="s">
        <v>263</v>
      </c>
    </row>
    <row r="382" spans="1:11" x14ac:dyDescent="0.2">
      <c r="A382" t="s">
        <v>1666</v>
      </c>
      <c r="B382" s="7">
        <v>43793</v>
      </c>
      <c r="C382">
        <v>5054</v>
      </c>
      <c r="D382" t="s">
        <v>168</v>
      </c>
      <c r="E382" t="s">
        <v>706</v>
      </c>
      <c r="F382" t="s">
        <v>865</v>
      </c>
      <c r="G382" t="s">
        <v>309</v>
      </c>
      <c r="H382" t="s">
        <v>756</v>
      </c>
      <c r="I382">
        <v>10</v>
      </c>
      <c r="J382" t="s">
        <v>636</v>
      </c>
      <c r="K382" t="s">
        <v>263</v>
      </c>
    </row>
    <row r="383" spans="1:11" x14ac:dyDescent="0.2">
      <c r="A383" t="s">
        <v>1663</v>
      </c>
      <c r="B383" s="7">
        <v>43787</v>
      </c>
      <c r="C383">
        <v>5066</v>
      </c>
      <c r="D383" t="s">
        <v>166</v>
      </c>
      <c r="E383" t="s">
        <v>642</v>
      </c>
      <c r="F383" t="s">
        <v>870</v>
      </c>
      <c r="G383" t="s">
        <v>304</v>
      </c>
      <c r="H383" t="s">
        <v>660</v>
      </c>
      <c r="I383">
        <v>31</v>
      </c>
      <c r="J383" t="s">
        <v>263</v>
      </c>
      <c r="K383" t="s">
        <v>263</v>
      </c>
    </row>
    <row r="384" spans="1:11" x14ac:dyDescent="0.2">
      <c r="A384" t="s">
        <v>1654</v>
      </c>
      <c r="B384" s="7">
        <v>43787</v>
      </c>
      <c r="C384">
        <v>5068</v>
      </c>
      <c r="D384" t="s">
        <v>165</v>
      </c>
      <c r="E384" t="s">
        <v>639</v>
      </c>
      <c r="F384" t="s">
        <v>871</v>
      </c>
      <c r="G384" t="s">
        <v>316</v>
      </c>
      <c r="H384" t="s">
        <v>684</v>
      </c>
      <c r="I384">
        <v>99</v>
      </c>
      <c r="J384" t="s">
        <v>264</v>
      </c>
      <c r="K384" t="s">
        <v>264</v>
      </c>
    </row>
    <row r="385" spans="1:11" x14ac:dyDescent="0.2">
      <c r="A385" t="s">
        <v>1654</v>
      </c>
      <c r="B385" s="7">
        <v>43788</v>
      </c>
      <c r="C385">
        <v>5068</v>
      </c>
      <c r="D385" t="s">
        <v>165</v>
      </c>
      <c r="E385" t="s">
        <v>639</v>
      </c>
      <c r="F385" t="s">
        <v>871</v>
      </c>
      <c r="G385" t="s">
        <v>316</v>
      </c>
      <c r="H385" t="s">
        <v>684</v>
      </c>
      <c r="I385">
        <v>99</v>
      </c>
      <c r="J385" t="s">
        <v>264</v>
      </c>
      <c r="K385" t="s">
        <v>264</v>
      </c>
    </row>
    <row r="386" spans="1:11" x14ac:dyDescent="0.2">
      <c r="A386" t="s">
        <v>1664</v>
      </c>
      <c r="B386" s="7">
        <v>43787</v>
      </c>
      <c r="C386">
        <v>5069</v>
      </c>
      <c r="D386" t="s">
        <v>153</v>
      </c>
      <c r="E386" t="s">
        <v>670</v>
      </c>
      <c r="F386" t="s">
        <v>700</v>
      </c>
      <c r="G386" t="s">
        <v>341</v>
      </c>
      <c r="H386" t="s">
        <v>675</v>
      </c>
      <c r="I386">
        <v>23</v>
      </c>
      <c r="J386" t="s">
        <v>649</v>
      </c>
      <c r="K386" t="s">
        <v>1657</v>
      </c>
    </row>
    <row r="387" spans="1:11" x14ac:dyDescent="0.2">
      <c r="A387" t="s">
        <v>1664</v>
      </c>
      <c r="B387" s="7">
        <v>43788</v>
      </c>
      <c r="C387">
        <v>5069</v>
      </c>
      <c r="D387" t="s">
        <v>153</v>
      </c>
      <c r="E387" t="s">
        <v>670</v>
      </c>
      <c r="F387" t="s">
        <v>700</v>
      </c>
      <c r="G387" t="s">
        <v>341</v>
      </c>
      <c r="H387" t="s">
        <v>675</v>
      </c>
      <c r="I387">
        <v>23</v>
      </c>
      <c r="J387" t="s">
        <v>649</v>
      </c>
      <c r="K387" t="s">
        <v>45</v>
      </c>
    </row>
    <row r="388" spans="1:11" x14ac:dyDescent="0.2">
      <c r="A388" t="s">
        <v>1664</v>
      </c>
      <c r="B388" s="7">
        <v>43789</v>
      </c>
      <c r="C388">
        <v>5069</v>
      </c>
      <c r="D388" t="s">
        <v>153</v>
      </c>
      <c r="E388" t="s">
        <v>670</v>
      </c>
      <c r="F388" t="s">
        <v>700</v>
      </c>
      <c r="G388" t="s">
        <v>341</v>
      </c>
      <c r="H388" t="s">
        <v>675</v>
      </c>
      <c r="I388">
        <v>23</v>
      </c>
      <c r="J388" t="s">
        <v>649</v>
      </c>
      <c r="K388" t="s">
        <v>45</v>
      </c>
    </row>
    <row r="389" spans="1:11" x14ac:dyDescent="0.2">
      <c r="A389" t="s">
        <v>1664</v>
      </c>
      <c r="B389" s="7">
        <v>43790</v>
      </c>
      <c r="C389">
        <v>5069</v>
      </c>
      <c r="D389" t="s">
        <v>153</v>
      </c>
      <c r="E389" t="s">
        <v>670</v>
      </c>
      <c r="F389" t="s">
        <v>700</v>
      </c>
      <c r="G389" t="s">
        <v>341</v>
      </c>
      <c r="H389" t="s">
        <v>675</v>
      </c>
      <c r="I389">
        <v>23</v>
      </c>
      <c r="J389" t="s">
        <v>649</v>
      </c>
      <c r="K389" t="s">
        <v>45</v>
      </c>
    </row>
    <row r="390" spans="1:11" x14ac:dyDescent="0.2">
      <c r="A390" t="s">
        <v>1664</v>
      </c>
      <c r="B390" s="7">
        <v>43791</v>
      </c>
      <c r="C390">
        <v>5069</v>
      </c>
      <c r="D390" t="s">
        <v>153</v>
      </c>
      <c r="E390" t="s">
        <v>670</v>
      </c>
      <c r="F390" t="s">
        <v>700</v>
      </c>
      <c r="G390" t="s">
        <v>341</v>
      </c>
      <c r="H390" t="s">
        <v>675</v>
      </c>
      <c r="I390">
        <v>23</v>
      </c>
      <c r="J390" t="s">
        <v>649</v>
      </c>
      <c r="K390" t="s">
        <v>45</v>
      </c>
    </row>
    <row r="391" spans="1:11" x14ac:dyDescent="0.2">
      <c r="A391" t="s">
        <v>1664</v>
      </c>
      <c r="B391" s="7">
        <v>43792</v>
      </c>
      <c r="C391">
        <v>5069</v>
      </c>
      <c r="D391" t="s">
        <v>153</v>
      </c>
      <c r="E391" t="s">
        <v>670</v>
      </c>
      <c r="F391" t="s">
        <v>700</v>
      </c>
      <c r="G391" t="s">
        <v>341</v>
      </c>
      <c r="H391" t="s">
        <v>675</v>
      </c>
      <c r="I391">
        <v>23</v>
      </c>
      <c r="J391" t="s">
        <v>649</v>
      </c>
      <c r="K391" t="s">
        <v>1657</v>
      </c>
    </row>
    <row r="392" spans="1:11" x14ac:dyDescent="0.2">
      <c r="A392" t="s">
        <v>1664</v>
      </c>
      <c r="B392" s="7">
        <v>43793</v>
      </c>
      <c r="C392">
        <v>5069</v>
      </c>
      <c r="D392" t="s">
        <v>153</v>
      </c>
      <c r="E392" t="s">
        <v>670</v>
      </c>
      <c r="F392" t="s">
        <v>700</v>
      </c>
      <c r="G392" t="s">
        <v>341</v>
      </c>
      <c r="H392" t="s">
        <v>675</v>
      </c>
      <c r="I392">
        <v>23</v>
      </c>
      <c r="J392" t="s">
        <v>649</v>
      </c>
      <c r="K392" t="s">
        <v>1657</v>
      </c>
    </row>
    <row r="393" spans="1:11" x14ac:dyDescent="0.2">
      <c r="A393" t="s">
        <v>1669</v>
      </c>
      <c r="B393" s="7">
        <v>43787</v>
      </c>
      <c r="C393">
        <v>5073</v>
      </c>
      <c r="D393" t="s">
        <v>125</v>
      </c>
      <c r="E393" t="s">
        <v>664</v>
      </c>
      <c r="F393" t="s">
        <v>872</v>
      </c>
      <c r="G393" t="s">
        <v>339</v>
      </c>
      <c r="H393" t="s">
        <v>666</v>
      </c>
      <c r="I393">
        <v>22</v>
      </c>
      <c r="J393" t="s">
        <v>636</v>
      </c>
      <c r="K393" t="s">
        <v>364</v>
      </c>
    </row>
    <row r="394" spans="1:11" x14ac:dyDescent="0.2">
      <c r="A394" t="s">
        <v>1669</v>
      </c>
      <c r="B394" s="7">
        <v>43788</v>
      </c>
      <c r="C394">
        <v>5073</v>
      </c>
      <c r="D394" t="s">
        <v>125</v>
      </c>
      <c r="E394" t="s">
        <v>664</v>
      </c>
      <c r="F394" t="s">
        <v>872</v>
      </c>
      <c r="G394" t="s">
        <v>339</v>
      </c>
      <c r="H394" t="s">
        <v>666</v>
      </c>
      <c r="I394">
        <v>22</v>
      </c>
      <c r="J394" t="s">
        <v>636</v>
      </c>
      <c r="K394" t="s">
        <v>1657</v>
      </c>
    </row>
    <row r="395" spans="1:11" x14ac:dyDescent="0.2">
      <c r="A395" t="s">
        <v>1669</v>
      </c>
      <c r="B395" s="7">
        <v>43789</v>
      </c>
      <c r="C395">
        <v>5073</v>
      </c>
      <c r="D395" t="s">
        <v>125</v>
      </c>
      <c r="E395" t="s">
        <v>664</v>
      </c>
      <c r="F395" t="s">
        <v>872</v>
      </c>
      <c r="G395" t="s">
        <v>339</v>
      </c>
      <c r="H395" t="s">
        <v>666</v>
      </c>
      <c r="I395">
        <v>22</v>
      </c>
      <c r="J395" t="s">
        <v>636</v>
      </c>
      <c r="K395" t="s">
        <v>364</v>
      </c>
    </row>
    <row r="396" spans="1:11" x14ac:dyDescent="0.2">
      <c r="A396" t="s">
        <v>1669</v>
      </c>
      <c r="B396" s="7">
        <v>43790</v>
      </c>
      <c r="C396">
        <v>5073</v>
      </c>
      <c r="D396" t="s">
        <v>125</v>
      </c>
      <c r="E396" t="s">
        <v>664</v>
      </c>
      <c r="F396" t="s">
        <v>872</v>
      </c>
      <c r="G396" t="s">
        <v>339</v>
      </c>
      <c r="H396" t="s">
        <v>666</v>
      </c>
      <c r="I396">
        <v>22</v>
      </c>
      <c r="J396" t="s">
        <v>636</v>
      </c>
      <c r="K396" t="s">
        <v>364</v>
      </c>
    </row>
    <row r="397" spans="1:11" x14ac:dyDescent="0.2">
      <c r="A397" t="s">
        <v>1669</v>
      </c>
      <c r="B397" s="7">
        <v>43791</v>
      </c>
      <c r="C397">
        <v>5073</v>
      </c>
      <c r="D397" t="s">
        <v>125</v>
      </c>
      <c r="E397" t="s">
        <v>664</v>
      </c>
      <c r="F397" t="s">
        <v>872</v>
      </c>
      <c r="G397" t="s">
        <v>339</v>
      </c>
      <c r="H397" t="s">
        <v>666</v>
      </c>
      <c r="I397">
        <v>22</v>
      </c>
      <c r="J397" t="s">
        <v>636</v>
      </c>
      <c r="K397" t="s">
        <v>364</v>
      </c>
    </row>
    <row r="398" spans="1:11" x14ac:dyDescent="0.2">
      <c r="A398" t="s">
        <v>1669</v>
      </c>
      <c r="B398" s="7">
        <v>43792</v>
      </c>
      <c r="C398">
        <v>5073</v>
      </c>
      <c r="D398" t="s">
        <v>125</v>
      </c>
      <c r="E398" t="s">
        <v>664</v>
      </c>
      <c r="F398" t="s">
        <v>872</v>
      </c>
      <c r="G398" t="s">
        <v>339</v>
      </c>
      <c r="H398" t="s">
        <v>666</v>
      </c>
      <c r="I398">
        <v>22</v>
      </c>
      <c r="J398" t="s">
        <v>636</v>
      </c>
      <c r="K398" t="s">
        <v>364</v>
      </c>
    </row>
    <row r="399" spans="1:11" x14ac:dyDescent="0.2">
      <c r="A399" t="s">
        <v>1669</v>
      </c>
      <c r="B399" s="7">
        <v>43793</v>
      </c>
      <c r="C399">
        <v>5073</v>
      </c>
      <c r="D399" t="s">
        <v>125</v>
      </c>
      <c r="E399" t="s">
        <v>664</v>
      </c>
      <c r="F399" t="s">
        <v>872</v>
      </c>
      <c r="G399" t="s">
        <v>339</v>
      </c>
      <c r="H399" t="s">
        <v>666</v>
      </c>
      <c r="I399">
        <v>22</v>
      </c>
      <c r="J399" t="s">
        <v>636</v>
      </c>
      <c r="K399" t="s">
        <v>364</v>
      </c>
    </row>
    <row r="400" spans="1:11" x14ac:dyDescent="0.2">
      <c r="A400" t="s">
        <v>1661</v>
      </c>
      <c r="B400" s="7">
        <v>43787</v>
      </c>
      <c r="C400">
        <v>5074</v>
      </c>
      <c r="D400" t="s">
        <v>112</v>
      </c>
      <c r="E400" t="s">
        <v>745</v>
      </c>
      <c r="F400" t="s">
        <v>873</v>
      </c>
      <c r="G400" t="s">
        <v>334</v>
      </c>
      <c r="H400" t="s">
        <v>727</v>
      </c>
      <c r="I400">
        <v>5</v>
      </c>
      <c r="J400" t="s">
        <v>636</v>
      </c>
      <c r="K400" t="s">
        <v>1657</v>
      </c>
    </row>
    <row r="401" spans="1:11" x14ac:dyDescent="0.2">
      <c r="A401" t="s">
        <v>1661</v>
      </c>
      <c r="B401" s="7">
        <v>43788</v>
      </c>
      <c r="C401">
        <v>5074</v>
      </c>
      <c r="D401" t="s">
        <v>112</v>
      </c>
      <c r="E401" t="s">
        <v>745</v>
      </c>
      <c r="F401" t="s">
        <v>873</v>
      </c>
      <c r="G401" t="s">
        <v>334</v>
      </c>
      <c r="H401" t="s">
        <v>727</v>
      </c>
      <c r="I401">
        <v>5</v>
      </c>
      <c r="J401" t="s">
        <v>636</v>
      </c>
      <c r="K401" t="s">
        <v>1657</v>
      </c>
    </row>
    <row r="402" spans="1:11" x14ac:dyDescent="0.2">
      <c r="A402" t="s">
        <v>1661</v>
      </c>
      <c r="B402" s="7">
        <v>43789</v>
      </c>
      <c r="C402">
        <v>5074</v>
      </c>
      <c r="D402" t="s">
        <v>112</v>
      </c>
      <c r="E402" t="s">
        <v>745</v>
      </c>
      <c r="F402" t="s">
        <v>873</v>
      </c>
      <c r="G402" t="s">
        <v>334</v>
      </c>
      <c r="H402" t="s">
        <v>727</v>
      </c>
      <c r="I402">
        <v>5</v>
      </c>
      <c r="J402" t="s">
        <v>636</v>
      </c>
      <c r="K402" t="s">
        <v>263</v>
      </c>
    </row>
    <row r="403" spans="1:11" x14ac:dyDescent="0.2">
      <c r="A403" t="s">
        <v>1661</v>
      </c>
      <c r="B403" s="7">
        <v>43790</v>
      </c>
      <c r="C403">
        <v>5074</v>
      </c>
      <c r="D403" t="s">
        <v>112</v>
      </c>
      <c r="E403" t="s">
        <v>745</v>
      </c>
      <c r="F403" t="s">
        <v>873</v>
      </c>
      <c r="G403" t="s">
        <v>334</v>
      </c>
      <c r="H403" t="s">
        <v>727</v>
      </c>
      <c r="I403">
        <v>5</v>
      </c>
      <c r="J403" t="s">
        <v>636</v>
      </c>
      <c r="K403" t="s">
        <v>263</v>
      </c>
    </row>
    <row r="404" spans="1:11" x14ac:dyDescent="0.2">
      <c r="A404" t="s">
        <v>1661</v>
      </c>
      <c r="B404" s="7">
        <v>43791</v>
      </c>
      <c r="C404">
        <v>5074</v>
      </c>
      <c r="D404" t="s">
        <v>112</v>
      </c>
      <c r="E404" t="s">
        <v>745</v>
      </c>
      <c r="F404" t="s">
        <v>873</v>
      </c>
      <c r="G404" t="s">
        <v>334</v>
      </c>
      <c r="H404" t="s">
        <v>727</v>
      </c>
      <c r="I404">
        <v>5</v>
      </c>
      <c r="J404" t="s">
        <v>636</v>
      </c>
      <c r="K404" t="s">
        <v>263</v>
      </c>
    </row>
    <row r="405" spans="1:11" x14ac:dyDescent="0.2">
      <c r="A405" t="s">
        <v>1661</v>
      </c>
      <c r="B405" s="7">
        <v>43792</v>
      </c>
      <c r="C405">
        <v>5074</v>
      </c>
      <c r="D405" t="s">
        <v>112</v>
      </c>
      <c r="E405" t="s">
        <v>745</v>
      </c>
      <c r="F405" t="s">
        <v>873</v>
      </c>
      <c r="G405" t="s">
        <v>334</v>
      </c>
      <c r="H405" t="s">
        <v>727</v>
      </c>
      <c r="I405">
        <v>5</v>
      </c>
      <c r="J405" t="s">
        <v>636</v>
      </c>
      <c r="K405" t="s">
        <v>1657</v>
      </c>
    </row>
    <row r="406" spans="1:11" x14ac:dyDescent="0.2">
      <c r="A406" t="s">
        <v>1661</v>
      </c>
      <c r="B406" s="7">
        <v>43793</v>
      </c>
      <c r="C406">
        <v>5074</v>
      </c>
      <c r="D406" t="s">
        <v>112</v>
      </c>
      <c r="E406" t="s">
        <v>745</v>
      </c>
      <c r="F406" t="s">
        <v>873</v>
      </c>
      <c r="G406" t="s">
        <v>334</v>
      </c>
      <c r="H406" t="s">
        <v>727</v>
      </c>
      <c r="I406">
        <v>5</v>
      </c>
      <c r="J406" t="s">
        <v>636</v>
      </c>
      <c r="K406" t="s">
        <v>263</v>
      </c>
    </row>
    <row r="407" spans="1:11" x14ac:dyDescent="0.2">
      <c r="A407" t="s">
        <v>1669</v>
      </c>
      <c r="B407" s="7">
        <v>43787</v>
      </c>
      <c r="C407">
        <v>5150</v>
      </c>
      <c r="D407" t="s">
        <v>177</v>
      </c>
      <c r="E407" t="s">
        <v>682</v>
      </c>
      <c r="F407" t="s">
        <v>880</v>
      </c>
      <c r="G407" t="s">
        <v>330</v>
      </c>
      <c r="H407" t="s">
        <v>641</v>
      </c>
      <c r="I407">
        <v>46</v>
      </c>
      <c r="J407" t="s">
        <v>45</v>
      </c>
      <c r="K407" t="s">
        <v>1658</v>
      </c>
    </row>
    <row r="408" spans="1:11" x14ac:dyDescent="0.2">
      <c r="A408" t="s">
        <v>1669</v>
      </c>
      <c r="B408" s="7">
        <v>43788</v>
      </c>
      <c r="C408">
        <v>5150</v>
      </c>
      <c r="D408" t="s">
        <v>177</v>
      </c>
      <c r="E408" t="s">
        <v>682</v>
      </c>
      <c r="F408" t="s">
        <v>880</v>
      </c>
      <c r="G408" t="s">
        <v>330</v>
      </c>
      <c r="H408" t="s">
        <v>641</v>
      </c>
      <c r="I408">
        <v>46</v>
      </c>
      <c r="J408" t="s">
        <v>45</v>
      </c>
      <c r="K408" t="s">
        <v>1658</v>
      </c>
    </row>
    <row r="409" spans="1:11" x14ac:dyDescent="0.2">
      <c r="A409" t="s">
        <v>1669</v>
      </c>
      <c r="B409" s="7">
        <v>43789</v>
      </c>
      <c r="C409">
        <v>5150</v>
      </c>
      <c r="D409" t="s">
        <v>177</v>
      </c>
      <c r="E409" t="s">
        <v>682</v>
      </c>
      <c r="F409" t="s">
        <v>880</v>
      </c>
      <c r="G409" t="s">
        <v>330</v>
      </c>
      <c r="H409" t="s">
        <v>641</v>
      </c>
      <c r="I409">
        <v>46</v>
      </c>
      <c r="J409" t="s">
        <v>45</v>
      </c>
      <c r="K409" t="s">
        <v>1657</v>
      </c>
    </row>
    <row r="410" spans="1:11" x14ac:dyDescent="0.2">
      <c r="A410" t="s">
        <v>1669</v>
      </c>
      <c r="B410" s="7">
        <v>43790</v>
      </c>
      <c r="C410">
        <v>5150</v>
      </c>
      <c r="D410" t="s">
        <v>177</v>
      </c>
      <c r="E410" t="s">
        <v>682</v>
      </c>
      <c r="F410" t="s">
        <v>880</v>
      </c>
      <c r="G410" t="s">
        <v>330</v>
      </c>
      <c r="H410" t="s">
        <v>641</v>
      </c>
      <c r="I410">
        <v>46</v>
      </c>
      <c r="J410" t="s">
        <v>45</v>
      </c>
      <c r="K410" t="s">
        <v>45</v>
      </c>
    </row>
    <row r="411" spans="1:11" x14ac:dyDescent="0.2">
      <c r="A411" t="s">
        <v>1669</v>
      </c>
      <c r="B411" s="7">
        <v>43791</v>
      </c>
      <c r="C411">
        <v>5150</v>
      </c>
      <c r="D411" t="s">
        <v>177</v>
      </c>
      <c r="E411" t="s">
        <v>682</v>
      </c>
      <c r="F411" t="s">
        <v>880</v>
      </c>
      <c r="G411" t="s">
        <v>330</v>
      </c>
      <c r="H411" t="s">
        <v>641</v>
      </c>
      <c r="I411">
        <v>46</v>
      </c>
      <c r="J411" t="s">
        <v>45</v>
      </c>
      <c r="K411" t="s">
        <v>1657</v>
      </c>
    </row>
    <row r="412" spans="1:11" x14ac:dyDescent="0.2">
      <c r="A412" t="s">
        <v>1669</v>
      </c>
      <c r="B412" s="7">
        <v>43792</v>
      </c>
      <c r="C412">
        <v>5150</v>
      </c>
      <c r="D412" t="s">
        <v>177</v>
      </c>
      <c r="E412" t="s">
        <v>682</v>
      </c>
      <c r="F412" t="s">
        <v>880</v>
      </c>
      <c r="G412" t="s">
        <v>330</v>
      </c>
      <c r="H412" t="s">
        <v>641</v>
      </c>
      <c r="I412">
        <v>46</v>
      </c>
      <c r="J412" t="s">
        <v>45</v>
      </c>
      <c r="K412" t="s">
        <v>1658</v>
      </c>
    </row>
    <row r="413" spans="1:11" x14ac:dyDescent="0.2">
      <c r="A413" t="s">
        <v>1669</v>
      </c>
      <c r="B413" s="7">
        <v>43793</v>
      </c>
      <c r="C413">
        <v>5150</v>
      </c>
      <c r="D413" t="s">
        <v>177</v>
      </c>
      <c r="E413" t="s">
        <v>682</v>
      </c>
      <c r="F413" t="s">
        <v>880</v>
      </c>
      <c r="G413" t="s">
        <v>330</v>
      </c>
      <c r="H413" t="s">
        <v>641</v>
      </c>
      <c r="I413">
        <v>46</v>
      </c>
      <c r="J413" t="s">
        <v>45</v>
      </c>
      <c r="K413" t="s">
        <v>1658</v>
      </c>
    </row>
    <row r="414" spans="1:11" x14ac:dyDescent="0.2">
      <c r="A414" t="s">
        <v>1668</v>
      </c>
      <c r="B414" s="7">
        <v>43787</v>
      </c>
      <c r="C414">
        <v>5153</v>
      </c>
      <c r="D414" t="s">
        <v>883</v>
      </c>
      <c r="E414" t="s">
        <v>633</v>
      </c>
      <c r="F414" t="s">
        <v>884</v>
      </c>
      <c r="G414" t="s">
        <v>306</v>
      </c>
      <c r="H414" t="s">
        <v>812</v>
      </c>
      <c r="I414">
        <v>4</v>
      </c>
      <c r="J414" t="s">
        <v>263</v>
      </c>
      <c r="K414" t="s">
        <v>364</v>
      </c>
    </row>
    <row r="415" spans="1:11" x14ac:dyDescent="0.2">
      <c r="A415" t="s">
        <v>1668</v>
      </c>
      <c r="B415" s="7">
        <v>43788</v>
      </c>
      <c r="C415">
        <v>5153</v>
      </c>
      <c r="D415" t="s">
        <v>883</v>
      </c>
      <c r="E415" t="s">
        <v>633</v>
      </c>
      <c r="F415" t="s">
        <v>884</v>
      </c>
      <c r="G415" t="s">
        <v>306</v>
      </c>
      <c r="H415" t="s">
        <v>812</v>
      </c>
      <c r="I415">
        <v>4</v>
      </c>
      <c r="J415" t="s">
        <v>263</v>
      </c>
      <c r="K415" t="s">
        <v>364</v>
      </c>
    </row>
    <row r="416" spans="1:11" x14ac:dyDescent="0.2">
      <c r="A416" t="s">
        <v>1668</v>
      </c>
      <c r="B416" s="7">
        <v>43789</v>
      </c>
      <c r="C416">
        <v>5153</v>
      </c>
      <c r="D416" t="s">
        <v>883</v>
      </c>
      <c r="E416" t="s">
        <v>633</v>
      </c>
      <c r="F416" t="s">
        <v>884</v>
      </c>
      <c r="G416" t="s">
        <v>306</v>
      </c>
      <c r="H416" t="s">
        <v>812</v>
      </c>
      <c r="I416">
        <v>4</v>
      </c>
      <c r="J416" t="s">
        <v>263</v>
      </c>
      <c r="K416" t="s">
        <v>1657</v>
      </c>
    </row>
    <row r="417" spans="1:11" x14ac:dyDescent="0.2">
      <c r="A417" t="s">
        <v>1668</v>
      </c>
      <c r="B417" s="7">
        <v>43790</v>
      </c>
      <c r="C417">
        <v>5153</v>
      </c>
      <c r="D417" t="s">
        <v>883</v>
      </c>
      <c r="E417" t="s">
        <v>633</v>
      </c>
      <c r="F417" t="s">
        <v>884</v>
      </c>
      <c r="G417" t="s">
        <v>306</v>
      </c>
      <c r="H417" t="s">
        <v>812</v>
      </c>
      <c r="I417">
        <v>4</v>
      </c>
      <c r="J417" t="s">
        <v>263</v>
      </c>
      <c r="K417" t="s">
        <v>1657</v>
      </c>
    </row>
    <row r="418" spans="1:11" x14ac:dyDescent="0.2">
      <c r="A418" t="s">
        <v>1668</v>
      </c>
      <c r="B418" s="7">
        <v>43791</v>
      </c>
      <c r="C418">
        <v>5153</v>
      </c>
      <c r="D418" t="s">
        <v>883</v>
      </c>
      <c r="E418" t="s">
        <v>633</v>
      </c>
      <c r="F418" t="s">
        <v>884</v>
      </c>
      <c r="G418" t="s">
        <v>306</v>
      </c>
      <c r="H418" t="s">
        <v>812</v>
      </c>
      <c r="I418">
        <v>4</v>
      </c>
      <c r="J418" t="s">
        <v>263</v>
      </c>
      <c r="K418" t="s">
        <v>1657</v>
      </c>
    </row>
    <row r="419" spans="1:11" x14ac:dyDescent="0.2">
      <c r="A419" t="s">
        <v>1668</v>
      </c>
      <c r="B419" s="7">
        <v>43792</v>
      </c>
      <c r="C419">
        <v>5153</v>
      </c>
      <c r="D419" t="s">
        <v>883</v>
      </c>
      <c r="E419" t="s">
        <v>633</v>
      </c>
      <c r="F419" t="s">
        <v>884</v>
      </c>
      <c r="G419" t="s">
        <v>306</v>
      </c>
      <c r="H419" t="s">
        <v>812</v>
      </c>
      <c r="I419">
        <v>4</v>
      </c>
      <c r="J419" t="s">
        <v>263</v>
      </c>
      <c r="K419" t="s">
        <v>263</v>
      </c>
    </row>
    <row r="420" spans="1:11" x14ac:dyDescent="0.2">
      <c r="A420" t="s">
        <v>1668</v>
      </c>
      <c r="B420" s="7">
        <v>43793</v>
      </c>
      <c r="C420">
        <v>5153</v>
      </c>
      <c r="D420" t="s">
        <v>883</v>
      </c>
      <c r="E420" t="s">
        <v>633</v>
      </c>
      <c r="F420" t="s">
        <v>884</v>
      </c>
      <c r="G420" t="s">
        <v>306</v>
      </c>
      <c r="H420" t="s">
        <v>812</v>
      </c>
      <c r="I420">
        <v>4</v>
      </c>
      <c r="J420" t="s">
        <v>263</v>
      </c>
      <c r="K420" t="s">
        <v>263</v>
      </c>
    </row>
    <row r="421" spans="1:11" x14ac:dyDescent="0.2">
      <c r="A421" t="s">
        <v>1668</v>
      </c>
      <c r="B421" s="7">
        <v>43787</v>
      </c>
      <c r="C421">
        <v>5154</v>
      </c>
      <c r="D421" t="s">
        <v>885</v>
      </c>
      <c r="E421" t="s">
        <v>778</v>
      </c>
      <c r="F421" t="s">
        <v>886</v>
      </c>
      <c r="G421" t="s">
        <v>304</v>
      </c>
      <c r="H421" t="s">
        <v>660</v>
      </c>
      <c r="I421">
        <v>22</v>
      </c>
      <c r="J421" t="s">
        <v>264</v>
      </c>
      <c r="K421" t="s">
        <v>1657</v>
      </c>
    </row>
    <row r="422" spans="1:11" x14ac:dyDescent="0.2">
      <c r="A422" t="s">
        <v>1668</v>
      </c>
      <c r="B422" s="7">
        <v>43788</v>
      </c>
      <c r="C422">
        <v>5154</v>
      </c>
      <c r="D422" t="s">
        <v>885</v>
      </c>
      <c r="E422" t="s">
        <v>778</v>
      </c>
      <c r="F422" t="s">
        <v>886</v>
      </c>
      <c r="G422" t="s">
        <v>304</v>
      </c>
      <c r="H422" t="s">
        <v>660</v>
      </c>
      <c r="I422">
        <v>22</v>
      </c>
      <c r="J422" t="s">
        <v>264</v>
      </c>
      <c r="K422" t="s">
        <v>1657</v>
      </c>
    </row>
    <row r="423" spans="1:11" x14ac:dyDescent="0.2">
      <c r="A423" t="s">
        <v>1663</v>
      </c>
      <c r="B423" s="7">
        <v>43787</v>
      </c>
      <c r="C423">
        <v>5157</v>
      </c>
      <c r="D423" t="s">
        <v>212</v>
      </c>
      <c r="E423" t="s">
        <v>654</v>
      </c>
      <c r="F423" t="s">
        <v>888</v>
      </c>
      <c r="G423" t="s">
        <v>328</v>
      </c>
      <c r="H423" t="s">
        <v>95</v>
      </c>
      <c r="I423">
        <v>9</v>
      </c>
      <c r="J423" t="s">
        <v>649</v>
      </c>
      <c r="K423" t="s">
        <v>264</v>
      </c>
    </row>
    <row r="424" spans="1:11" x14ac:dyDescent="0.2">
      <c r="A424" t="s">
        <v>1663</v>
      </c>
      <c r="B424" s="7">
        <v>43788</v>
      </c>
      <c r="C424">
        <v>5157</v>
      </c>
      <c r="D424" t="s">
        <v>212</v>
      </c>
      <c r="E424" t="s">
        <v>654</v>
      </c>
      <c r="F424" t="s">
        <v>888</v>
      </c>
      <c r="G424" t="s">
        <v>328</v>
      </c>
      <c r="H424" t="s">
        <v>95</v>
      </c>
      <c r="I424">
        <v>9</v>
      </c>
      <c r="J424" t="s">
        <v>649</v>
      </c>
      <c r="K424" t="s">
        <v>264</v>
      </c>
    </row>
    <row r="425" spans="1:11" x14ac:dyDescent="0.2">
      <c r="A425" t="s">
        <v>1663</v>
      </c>
      <c r="B425" s="7">
        <v>43789</v>
      </c>
      <c r="C425">
        <v>5157</v>
      </c>
      <c r="D425" t="s">
        <v>212</v>
      </c>
      <c r="E425" t="s">
        <v>654</v>
      </c>
      <c r="F425" t="s">
        <v>888</v>
      </c>
      <c r="G425" t="s">
        <v>328</v>
      </c>
      <c r="H425" t="s">
        <v>95</v>
      </c>
      <c r="I425">
        <v>9</v>
      </c>
      <c r="J425" t="s">
        <v>649</v>
      </c>
      <c r="K425" t="s">
        <v>264</v>
      </c>
    </row>
    <row r="426" spans="1:11" x14ac:dyDescent="0.2">
      <c r="A426" t="s">
        <v>1663</v>
      </c>
      <c r="B426" s="7">
        <v>43790</v>
      </c>
      <c r="C426">
        <v>5157</v>
      </c>
      <c r="D426" t="s">
        <v>212</v>
      </c>
      <c r="E426" t="s">
        <v>654</v>
      </c>
      <c r="F426" t="s">
        <v>888</v>
      </c>
      <c r="G426" t="s">
        <v>328</v>
      </c>
      <c r="H426" t="s">
        <v>95</v>
      </c>
      <c r="I426">
        <v>9</v>
      </c>
      <c r="J426" t="s">
        <v>649</v>
      </c>
      <c r="K426" t="s">
        <v>264</v>
      </c>
    </row>
    <row r="427" spans="1:11" x14ac:dyDescent="0.2">
      <c r="A427" t="s">
        <v>1663</v>
      </c>
      <c r="B427" s="7">
        <v>43791</v>
      </c>
      <c r="C427">
        <v>5157</v>
      </c>
      <c r="D427" t="s">
        <v>212</v>
      </c>
      <c r="E427" t="s">
        <v>654</v>
      </c>
      <c r="F427" t="s">
        <v>888</v>
      </c>
      <c r="G427" t="s">
        <v>328</v>
      </c>
      <c r="H427" t="s">
        <v>95</v>
      </c>
      <c r="I427">
        <v>9</v>
      </c>
      <c r="J427" t="s">
        <v>649</v>
      </c>
      <c r="K427" t="s">
        <v>264</v>
      </c>
    </row>
    <row r="428" spans="1:11" x14ac:dyDescent="0.2">
      <c r="A428" t="s">
        <v>1663</v>
      </c>
      <c r="B428" s="7">
        <v>43792</v>
      </c>
      <c r="C428">
        <v>5157</v>
      </c>
      <c r="D428" t="s">
        <v>212</v>
      </c>
      <c r="E428" t="s">
        <v>654</v>
      </c>
      <c r="F428" t="s">
        <v>888</v>
      </c>
      <c r="G428" t="s">
        <v>328</v>
      </c>
      <c r="H428" t="s">
        <v>95</v>
      </c>
      <c r="I428">
        <v>9</v>
      </c>
      <c r="J428" t="s">
        <v>649</v>
      </c>
      <c r="K428" t="s">
        <v>1657</v>
      </c>
    </row>
    <row r="429" spans="1:11" x14ac:dyDescent="0.2">
      <c r="A429" t="s">
        <v>1663</v>
      </c>
      <c r="B429" s="7">
        <v>43793</v>
      </c>
      <c r="C429">
        <v>5157</v>
      </c>
      <c r="D429" t="s">
        <v>212</v>
      </c>
      <c r="E429" t="s">
        <v>654</v>
      </c>
      <c r="F429" t="s">
        <v>888</v>
      </c>
      <c r="G429" t="s">
        <v>328</v>
      </c>
      <c r="H429" t="s">
        <v>95</v>
      </c>
      <c r="I429">
        <v>9</v>
      </c>
      <c r="J429" t="s">
        <v>649</v>
      </c>
      <c r="K429" t="s">
        <v>1657</v>
      </c>
    </row>
    <row r="430" spans="1:11" x14ac:dyDescent="0.2">
      <c r="A430" t="s">
        <v>1667</v>
      </c>
      <c r="B430" s="7">
        <v>43787</v>
      </c>
      <c r="C430">
        <v>5161</v>
      </c>
      <c r="D430" t="s">
        <v>892</v>
      </c>
      <c r="E430" t="s">
        <v>45</v>
      </c>
      <c r="F430" t="s">
        <v>893</v>
      </c>
      <c r="G430" t="s">
        <v>333</v>
      </c>
      <c r="H430" t="s">
        <v>648</v>
      </c>
      <c r="I430">
        <v>3</v>
      </c>
      <c r="J430" t="s">
        <v>263</v>
      </c>
      <c r="K430" t="s">
        <v>263</v>
      </c>
    </row>
    <row r="431" spans="1:11" x14ac:dyDescent="0.2">
      <c r="A431" t="s">
        <v>1667</v>
      </c>
      <c r="B431" s="7">
        <v>43788</v>
      </c>
      <c r="C431">
        <v>5161</v>
      </c>
      <c r="D431" t="s">
        <v>892</v>
      </c>
      <c r="E431" t="s">
        <v>45</v>
      </c>
      <c r="F431" t="s">
        <v>893</v>
      </c>
      <c r="G431" t="s">
        <v>333</v>
      </c>
      <c r="H431" t="s">
        <v>648</v>
      </c>
      <c r="I431">
        <v>3</v>
      </c>
      <c r="J431" t="s">
        <v>263</v>
      </c>
      <c r="K431" t="s">
        <v>263</v>
      </c>
    </row>
    <row r="432" spans="1:11" x14ac:dyDescent="0.2">
      <c r="A432" t="s">
        <v>1667</v>
      </c>
      <c r="B432" s="7">
        <v>43789</v>
      </c>
      <c r="C432">
        <v>5161</v>
      </c>
      <c r="D432" t="s">
        <v>892</v>
      </c>
      <c r="E432" t="s">
        <v>45</v>
      </c>
      <c r="F432" t="s">
        <v>893</v>
      </c>
      <c r="G432" t="s">
        <v>333</v>
      </c>
      <c r="H432" t="s">
        <v>648</v>
      </c>
      <c r="I432">
        <v>3</v>
      </c>
      <c r="J432" t="s">
        <v>263</v>
      </c>
      <c r="K432" t="s">
        <v>1657</v>
      </c>
    </row>
    <row r="433" spans="1:11" x14ac:dyDescent="0.2">
      <c r="A433" t="s">
        <v>1667</v>
      </c>
      <c r="B433" s="7">
        <v>43790</v>
      </c>
      <c r="C433">
        <v>5161</v>
      </c>
      <c r="D433" t="s">
        <v>892</v>
      </c>
      <c r="E433" t="s">
        <v>45</v>
      </c>
      <c r="F433" t="s">
        <v>893</v>
      </c>
      <c r="G433" t="s">
        <v>333</v>
      </c>
      <c r="H433" t="s">
        <v>648</v>
      </c>
      <c r="I433">
        <v>3</v>
      </c>
      <c r="J433" t="s">
        <v>263</v>
      </c>
      <c r="K433" t="s">
        <v>263</v>
      </c>
    </row>
    <row r="434" spans="1:11" x14ac:dyDescent="0.2">
      <c r="A434" t="s">
        <v>1667</v>
      </c>
      <c r="B434" s="7">
        <v>43791</v>
      </c>
      <c r="C434">
        <v>5161</v>
      </c>
      <c r="D434" t="s">
        <v>892</v>
      </c>
      <c r="E434" t="s">
        <v>45</v>
      </c>
      <c r="F434" t="s">
        <v>893</v>
      </c>
      <c r="G434" t="s">
        <v>333</v>
      </c>
      <c r="H434" t="s">
        <v>648</v>
      </c>
      <c r="I434">
        <v>3</v>
      </c>
      <c r="J434" t="s">
        <v>263</v>
      </c>
      <c r="K434" t="s">
        <v>263</v>
      </c>
    </row>
    <row r="435" spans="1:11" x14ac:dyDescent="0.2">
      <c r="A435" t="s">
        <v>1667</v>
      </c>
      <c r="B435" s="7">
        <v>43792</v>
      </c>
      <c r="C435">
        <v>5161</v>
      </c>
      <c r="D435" t="s">
        <v>892</v>
      </c>
      <c r="E435" t="s">
        <v>45</v>
      </c>
      <c r="F435" t="s">
        <v>893</v>
      </c>
      <c r="G435" t="s">
        <v>333</v>
      </c>
      <c r="H435" t="s">
        <v>648</v>
      </c>
      <c r="I435">
        <v>3</v>
      </c>
      <c r="J435" t="s">
        <v>263</v>
      </c>
      <c r="K435" t="s">
        <v>263</v>
      </c>
    </row>
    <row r="436" spans="1:11" x14ac:dyDescent="0.2">
      <c r="A436" t="s">
        <v>1667</v>
      </c>
      <c r="B436" s="7">
        <v>43793</v>
      </c>
      <c r="C436">
        <v>5161</v>
      </c>
      <c r="D436" t="s">
        <v>892</v>
      </c>
      <c r="E436" t="s">
        <v>45</v>
      </c>
      <c r="F436" t="s">
        <v>893</v>
      </c>
      <c r="G436" t="s">
        <v>333</v>
      </c>
      <c r="H436" t="s">
        <v>648</v>
      </c>
      <c r="I436">
        <v>3</v>
      </c>
      <c r="J436" t="s">
        <v>263</v>
      </c>
      <c r="K436" t="s">
        <v>1657</v>
      </c>
    </row>
    <row r="437" spans="1:11" x14ac:dyDescent="0.2">
      <c r="A437" t="s">
        <v>1665</v>
      </c>
      <c r="B437" s="7">
        <v>43787</v>
      </c>
      <c r="C437">
        <v>5163</v>
      </c>
      <c r="D437" t="s">
        <v>461</v>
      </c>
      <c r="E437" t="s">
        <v>673</v>
      </c>
      <c r="F437" t="s">
        <v>895</v>
      </c>
      <c r="G437" t="s">
        <v>328</v>
      </c>
      <c r="H437" t="s">
        <v>95</v>
      </c>
      <c r="I437">
        <v>12</v>
      </c>
      <c r="J437" t="s">
        <v>45</v>
      </c>
      <c r="K437" t="s">
        <v>45</v>
      </c>
    </row>
    <row r="438" spans="1:11" x14ac:dyDescent="0.2">
      <c r="A438" t="s">
        <v>1665</v>
      </c>
      <c r="B438" s="7">
        <v>43788</v>
      </c>
      <c r="C438">
        <v>5163</v>
      </c>
      <c r="D438" t="s">
        <v>461</v>
      </c>
      <c r="E438" t="s">
        <v>673</v>
      </c>
      <c r="F438" t="s">
        <v>895</v>
      </c>
      <c r="G438" t="s">
        <v>328</v>
      </c>
      <c r="H438" t="s">
        <v>95</v>
      </c>
      <c r="I438">
        <v>12</v>
      </c>
      <c r="J438" t="s">
        <v>45</v>
      </c>
      <c r="K438" t="s">
        <v>45</v>
      </c>
    </row>
    <row r="439" spans="1:11" x14ac:dyDescent="0.2">
      <c r="A439" t="s">
        <v>1665</v>
      </c>
      <c r="B439" s="7">
        <v>43789</v>
      </c>
      <c r="C439">
        <v>5163</v>
      </c>
      <c r="D439" t="s">
        <v>461</v>
      </c>
      <c r="E439" t="s">
        <v>673</v>
      </c>
      <c r="F439" t="s">
        <v>895</v>
      </c>
      <c r="G439" t="s">
        <v>328</v>
      </c>
      <c r="H439" t="s">
        <v>95</v>
      </c>
      <c r="I439">
        <v>12</v>
      </c>
      <c r="J439" t="s">
        <v>45</v>
      </c>
      <c r="K439" t="s">
        <v>1657</v>
      </c>
    </row>
    <row r="440" spans="1:11" x14ac:dyDescent="0.2">
      <c r="A440" t="s">
        <v>1665</v>
      </c>
      <c r="B440" s="7">
        <v>43790</v>
      </c>
      <c r="C440">
        <v>5163</v>
      </c>
      <c r="D440" t="s">
        <v>461</v>
      </c>
      <c r="E440" t="s">
        <v>673</v>
      </c>
      <c r="F440" t="s">
        <v>895</v>
      </c>
      <c r="G440" t="s">
        <v>328</v>
      </c>
      <c r="H440" t="s">
        <v>95</v>
      </c>
      <c r="I440">
        <v>12</v>
      </c>
      <c r="J440" t="s">
        <v>45</v>
      </c>
      <c r="K440" t="s">
        <v>1657</v>
      </c>
    </row>
    <row r="441" spans="1:11" x14ac:dyDescent="0.2">
      <c r="A441" t="s">
        <v>1665</v>
      </c>
      <c r="B441" s="7">
        <v>43791</v>
      </c>
      <c r="C441">
        <v>5163</v>
      </c>
      <c r="D441" t="s">
        <v>461</v>
      </c>
      <c r="E441" t="s">
        <v>673</v>
      </c>
      <c r="F441" t="s">
        <v>895</v>
      </c>
      <c r="G441" t="s">
        <v>328</v>
      </c>
      <c r="H441" t="s">
        <v>95</v>
      </c>
      <c r="I441">
        <v>12</v>
      </c>
      <c r="J441" t="s">
        <v>45</v>
      </c>
      <c r="K441" t="s">
        <v>1658</v>
      </c>
    </row>
    <row r="442" spans="1:11" x14ac:dyDescent="0.2">
      <c r="A442" t="s">
        <v>1665</v>
      </c>
      <c r="B442" s="7">
        <v>43792</v>
      </c>
      <c r="C442">
        <v>5163</v>
      </c>
      <c r="D442" t="s">
        <v>461</v>
      </c>
      <c r="E442" t="s">
        <v>673</v>
      </c>
      <c r="F442" t="s">
        <v>895</v>
      </c>
      <c r="G442" t="s">
        <v>328</v>
      </c>
      <c r="H442" t="s">
        <v>95</v>
      </c>
      <c r="I442">
        <v>12</v>
      </c>
      <c r="J442" t="s">
        <v>45</v>
      </c>
      <c r="K442" t="s">
        <v>1658</v>
      </c>
    </row>
    <row r="443" spans="1:11" x14ac:dyDescent="0.2">
      <c r="A443" t="s">
        <v>1665</v>
      </c>
      <c r="B443" s="7">
        <v>43793</v>
      </c>
      <c r="C443">
        <v>5163</v>
      </c>
      <c r="D443" t="s">
        <v>461</v>
      </c>
      <c r="E443" t="s">
        <v>673</v>
      </c>
      <c r="F443" t="s">
        <v>895</v>
      </c>
      <c r="G443" t="s">
        <v>328</v>
      </c>
      <c r="H443" t="s">
        <v>95</v>
      </c>
      <c r="I443">
        <v>12</v>
      </c>
      <c r="J443" t="s">
        <v>45</v>
      </c>
      <c r="K443" t="s">
        <v>1658</v>
      </c>
    </row>
    <row r="444" spans="1:11" x14ac:dyDescent="0.2">
      <c r="A444" t="s">
        <v>1654</v>
      </c>
      <c r="B444" s="7">
        <v>43789</v>
      </c>
      <c r="C444">
        <v>5164</v>
      </c>
      <c r="D444" t="s">
        <v>191</v>
      </c>
      <c r="E444" t="s">
        <v>664</v>
      </c>
      <c r="F444" t="s">
        <v>896</v>
      </c>
      <c r="G444" t="s">
        <v>315</v>
      </c>
      <c r="H444" t="s">
        <v>669</v>
      </c>
      <c r="I444">
        <v>9</v>
      </c>
      <c r="J444" t="s">
        <v>649</v>
      </c>
      <c r="K444" t="s">
        <v>264</v>
      </c>
    </row>
    <row r="445" spans="1:11" x14ac:dyDescent="0.2">
      <c r="A445" t="s">
        <v>1654</v>
      </c>
      <c r="B445" s="7">
        <v>43790</v>
      </c>
      <c r="C445">
        <v>5164</v>
      </c>
      <c r="D445" t="s">
        <v>191</v>
      </c>
      <c r="E445" t="s">
        <v>664</v>
      </c>
      <c r="F445" t="s">
        <v>896</v>
      </c>
      <c r="G445" t="s">
        <v>315</v>
      </c>
      <c r="H445" t="s">
        <v>669</v>
      </c>
      <c r="I445">
        <v>9</v>
      </c>
      <c r="J445" t="s">
        <v>649</v>
      </c>
      <c r="K445" t="s">
        <v>264</v>
      </c>
    </row>
    <row r="446" spans="1:11" x14ac:dyDescent="0.2">
      <c r="A446" t="s">
        <v>1654</v>
      </c>
      <c r="B446" s="7">
        <v>43791</v>
      </c>
      <c r="C446">
        <v>5164</v>
      </c>
      <c r="D446" t="s">
        <v>191</v>
      </c>
      <c r="E446" t="s">
        <v>664</v>
      </c>
      <c r="F446" t="s">
        <v>896</v>
      </c>
      <c r="G446" t="s">
        <v>315</v>
      </c>
      <c r="H446" t="s">
        <v>669</v>
      </c>
      <c r="I446">
        <v>9</v>
      </c>
      <c r="J446" t="s">
        <v>649</v>
      </c>
      <c r="K446" t="s">
        <v>264</v>
      </c>
    </row>
    <row r="447" spans="1:11" x14ac:dyDescent="0.2">
      <c r="A447" t="s">
        <v>1654</v>
      </c>
      <c r="B447" s="7">
        <v>43792</v>
      </c>
      <c r="C447">
        <v>5164</v>
      </c>
      <c r="D447" t="s">
        <v>191</v>
      </c>
      <c r="E447" t="s">
        <v>664</v>
      </c>
      <c r="F447" t="s">
        <v>896</v>
      </c>
      <c r="G447" t="s">
        <v>315</v>
      </c>
      <c r="H447" t="s">
        <v>669</v>
      </c>
      <c r="I447">
        <v>9</v>
      </c>
      <c r="J447" t="s">
        <v>649</v>
      </c>
      <c r="K447" t="s">
        <v>264</v>
      </c>
    </row>
    <row r="448" spans="1:11" x14ac:dyDescent="0.2">
      <c r="A448" t="s">
        <v>1654</v>
      </c>
      <c r="B448" s="7">
        <v>43793</v>
      </c>
      <c r="C448">
        <v>5164</v>
      </c>
      <c r="D448" t="s">
        <v>191</v>
      </c>
      <c r="E448" t="s">
        <v>664</v>
      </c>
      <c r="F448" t="s">
        <v>896</v>
      </c>
      <c r="G448" t="s">
        <v>315</v>
      </c>
      <c r="H448" t="s">
        <v>669</v>
      </c>
      <c r="I448">
        <v>9</v>
      </c>
      <c r="J448" t="s">
        <v>649</v>
      </c>
      <c r="K448" t="s">
        <v>264</v>
      </c>
    </row>
    <row r="449" spans="1:11" x14ac:dyDescent="0.2">
      <c r="A449" t="s">
        <v>1662</v>
      </c>
      <c r="B449" s="7">
        <v>43787</v>
      </c>
      <c r="C449">
        <v>5185</v>
      </c>
      <c r="D449" t="s">
        <v>71</v>
      </c>
      <c r="E449" t="s">
        <v>263</v>
      </c>
      <c r="F449" t="s">
        <v>897</v>
      </c>
      <c r="G449" t="s">
        <v>339</v>
      </c>
      <c r="H449" t="s">
        <v>666</v>
      </c>
      <c r="I449">
        <v>34</v>
      </c>
      <c r="J449" t="s">
        <v>264</v>
      </c>
      <c r="K449" t="s">
        <v>1658</v>
      </c>
    </row>
    <row r="450" spans="1:11" x14ac:dyDescent="0.2">
      <c r="A450" t="s">
        <v>1662</v>
      </c>
      <c r="B450" s="7">
        <v>43788</v>
      </c>
      <c r="C450">
        <v>5185</v>
      </c>
      <c r="D450" t="s">
        <v>71</v>
      </c>
      <c r="E450" t="s">
        <v>263</v>
      </c>
      <c r="F450" t="s">
        <v>897</v>
      </c>
      <c r="G450" t="s">
        <v>339</v>
      </c>
      <c r="H450" t="s">
        <v>666</v>
      </c>
      <c r="I450">
        <v>34</v>
      </c>
      <c r="J450" t="s">
        <v>264</v>
      </c>
      <c r="K450" t="s">
        <v>1658</v>
      </c>
    </row>
    <row r="451" spans="1:11" x14ac:dyDescent="0.2">
      <c r="A451" t="s">
        <v>1662</v>
      </c>
      <c r="B451" s="7">
        <v>43789</v>
      </c>
      <c r="C451">
        <v>5185</v>
      </c>
      <c r="D451" t="s">
        <v>71</v>
      </c>
      <c r="E451" t="s">
        <v>263</v>
      </c>
      <c r="F451" t="s">
        <v>897</v>
      </c>
      <c r="G451" t="s">
        <v>339</v>
      </c>
      <c r="H451" t="s">
        <v>666</v>
      </c>
      <c r="I451">
        <v>34</v>
      </c>
      <c r="J451" t="s">
        <v>264</v>
      </c>
      <c r="K451" t="s">
        <v>1658</v>
      </c>
    </row>
    <row r="452" spans="1:11" x14ac:dyDescent="0.2">
      <c r="A452" t="s">
        <v>1662</v>
      </c>
      <c r="B452" s="7">
        <v>43790</v>
      </c>
      <c r="C452">
        <v>5185</v>
      </c>
      <c r="D452" t="s">
        <v>71</v>
      </c>
      <c r="E452" t="s">
        <v>263</v>
      </c>
      <c r="F452" t="s">
        <v>897</v>
      </c>
      <c r="G452" t="s">
        <v>339</v>
      </c>
      <c r="H452" t="s">
        <v>666</v>
      </c>
      <c r="I452">
        <v>34</v>
      </c>
      <c r="J452" t="s">
        <v>264</v>
      </c>
      <c r="K452" t="s">
        <v>1658</v>
      </c>
    </row>
    <row r="453" spans="1:11" x14ac:dyDescent="0.2">
      <c r="A453" t="s">
        <v>1662</v>
      </c>
      <c r="B453" s="7">
        <v>43791</v>
      </c>
      <c r="C453">
        <v>5185</v>
      </c>
      <c r="D453" t="s">
        <v>71</v>
      </c>
      <c r="E453" t="s">
        <v>263</v>
      </c>
      <c r="F453" t="s">
        <v>897</v>
      </c>
      <c r="G453" t="s">
        <v>339</v>
      </c>
      <c r="H453" t="s">
        <v>666</v>
      </c>
      <c r="I453">
        <v>34</v>
      </c>
      <c r="J453" t="s">
        <v>264</v>
      </c>
      <c r="K453" t="s">
        <v>1657</v>
      </c>
    </row>
    <row r="454" spans="1:11" x14ac:dyDescent="0.2">
      <c r="A454" t="s">
        <v>1662</v>
      </c>
      <c r="B454" s="7">
        <v>43792</v>
      </c>
      <c r="C454">
        <v>5185</v>
      </c>
      <c r="D454" t="s">
        <v>71</v>
      </c>
      <c r="E454" t="s">
        <v>263</v>
      </c>
      <c r="F454" t="s">
        <v>897</v>
      </c>
      <c r="G454" t="s">
        <v>339</v>
      </c>
      <c r="H454" t="s">
        <v>666</v>
      </c>
      <c r="I454">
        <v>34</v>
      </c>
      <c r="J454" t="s">
        <v>264</v>
      </c>
      <c r="K454" t="s">
        <v>264</v>
      </c>
    </row>
    <row r="455" spans="1:11" x14ac:dyDescent="0.2">
      <c r="A455" t="s">
        <v>1662</v>
      </c>
      <c r="B455" s="7">
        <v>43793</v>
      </c>
      <c r="C455">
        <v>5185</v>
      </c>
      <c r="D455" t="s">
        <v>71</v>
      </c>
      <c r="E455" t="s">
        <v>263</v>
      </c>
      <c r="F455" t="s">
        <v>897</v>
      </c>
      <c r="G455" t="s">
        <v>339</v>
      </c>
      <c r="H455" t="s">
        <v>666</v>
      </c>
      <c r="I455">
        <v>34</v>
      </c>
      <c r="J455" t="s">
        <v>264</v>
      </c>
      <c r="K455" t="s">
        <v>264</v>
      </c>
    </row>
    <row r="456" spans="1:11" x14ac:dyDescent="0.2">
      <c r="A456" t="s">
        <v>1662</v>
      </c>
      <c r="B456" s="7">
        <v>43787</v>
      </c>
      <c r="C456">
        <v>5187</v>
      </c>
      <c r="D456" t="s">
        <v>172</v>
      </c>
      <c r="E456" t="s">
        <v>670</v>
      </c>
      <c r="F456" t="s">
        <v>898</v>
      </c>
      <c r="G456" t="s">
        <v>328</v>
      </c>
      <c r="H456" t="s">
        <v>95</v>
      </c>
      <c r="I456">
        <v>17</v>
      </c>
      <c r="J456" t="s">
        <v>263</v>
      </c>
      <c r="K456" t="s">
        <v>263</v>
      </c>
    </row>
    <row r="457" spans="1:11" x14ac:dyDescent="0.2">
      <c r="A457" t="s">
        <v>1662</v>
      </c>
      <c r="B457" s="7">
        <v>43788</v>
      </c>
      <c r="C457">
        <v>5187</v>
      </c>
      <c r="D457" t="s">
        <v>172</v>
      </c>
      <c r="E457" t="s">
        <v>670</v>
      </c>
      <c r="F457" t="s">
        <v>898</v>
      </c>
      <c r="G457" t="s">
        <v>328</v>
      </c>
      <c r="H457" t="s">
        <v>95</v>
      </c>
      <c r="I457">
        <v>17</v>
      </c>
      <c r="J457" t="s">
        <v>263</v>
      </c>
      <c r="K457" t="s">
        <v>263</v>
      </c>
    </row>
    <row r="458" spans="1:11" x14ac:dyDescent="0.2">
      <c r="A458" t="s">
        <v>1662</v>
      </c>
      <c r="B458" s="7">
        <v>43789</v>
      </c>
      <c r="C458">
        <v>5187</v>
      </c>
      <c r="D458" t="s">
        <v>172</v>
      </c>
      <c r="E458" t="s">
        <v>670</v>
      </c>
      <c r="F458" t="s">
        <v>898</v>
      </c>
      <c r="G458" t="s">
        <v>328</v>
      </c>
      <c r="H458" t="s">
        <v>95</v>
      </c>
      <c r="I458">
        <v>17</v>
      </c>
      <c r="J458" t="s">
        <v>263</v>
      </c>
      <c r="K458" t="s">
        <v>1657</v>
      </c>
    </row>
    <row r="459" spans="1:11" x14ac:dyDescent="0.2">
      <c r="A459" t="s">
        <v>1662</v>
      </c>
      <c r="B459" s="7">
        <v>43790</v>
      </c>
      <c r="C459">
        <v>5187</v>
      </c>
      <c r="D459" t="s">
        <v>172</v>
      </c>
      <c r="E459" t="s">
        <v>670</v>
      </c>
      <c r="F459" t="s">
        <v>898</v>
      </c>
      <c r="G459" t="s">
        <v>328</v>
      </c>
      <c r="H459" t="s">
        <v>95</v>
      </c>
      <c r="I459">
        <v>17</v>
      </c>
      <c r="J459" t="s">
        <v>263</v>
      </c>
      <c r="K459" t="s">
        <v>1657</v>
      </c>
    </row>
    <row r="460" spans="1:11" x14ac:dyDescent="0.2">
      <c r="A460" t="s">
        <v>1662</v>
      </c>
      <c r="B460" s="7">
        <v>43791</v>
      </c>
      <c r="C460">
        <v>5187</v>
      </c>
      <c r="D460" t="s">
        <v>172</v>
      </c>
      <c r="E460" t="s">
        <v>670</v>
      </c>
      <c r="F460" t="s">
        <v>898</v>
      </c>
      <c r="G460" t="s">
        <v>328</v>
      </c>
      <c r="H460" t="s">
        <v>95</v>
      </c>
      <c r="I460">
        <v>17</v>
      </c>
      <c r="J460" t="s">
        <v>263</v>
      </c>
      <c r="K460" t="s">
        <v>1658</v>
      </c>
    </row>
    <row r="461" spans="1:11" x14ac:dyDescent="0.2">
      <c r="A461" t="s">
        <v>1662</v>
      </c>
      <c r="B461" s="7">
        <v>43792</v>
      </c>
      <c r="C461">
        <v>5187</v>
      </c>
      <c r="D461" t="s">
        <v>172</v>
      </c>
      <c r="E461" t="s">
        <v>670</v>
      </c>
      <c r="F461" t="s">
        <v>898</v>
      </c>
      <c r="G461" t="s">
        <v>328</v>
      </c>
      <c r="H461" t="s">
        <v>95</v>
      </c>
      <c r="I461">
        <v>17</v>
      </c>
      <c r="J461" t="s">
        <v>263</v>
      </c>
      <c r="K461" t="s">
        <v>1657</v>
      </c>
    </row>
    <row r="462" spans="1:11" x14ac:dyDescent="0.2">
      <c r="A462" t="s">
        <v>1662</v>
      </c>
      <c r="B462" s="7">
        <v>43793</v>
      </c>
      <c r="C462">
        <v>5187</v>
      </c>
      <c r="D462" t="s">
        <v>172</v>
      </c>
      <c r="E462" t="s">
        <v>670</v>
      </c>
      <c r="F462" t="s">
        <v>898</v>
      </c>
      <c r="G462" t="s">
        <v>328</v>
      </c>
      <c r="H462" t="s">
        <v>95</v>
      </c>
      <c r="I462">
        <v>17</v>
      </c>
      <c r="J462" t="s">
        <v>263</v>
      </c>
      <c r="K462" t="s">
        <v>1657</v>
      </c>
    </row>
    <row r="463" spans="1:11" x14ac:dyDescent="0.2">
      <c r="A463" t="s">
        <v>1669</v>
      </c>
      <c r="B463" s="7">
        <v>43787</v>
      </c>
      <c r="C463">
        <v>5197</v>
      </c>
      <c r="D463" t="s">
        <v>163</v>
      </c>
      <c r="E463" t="s">
        <v>697</v>
      </c>
      <c r="F463" t="s">
        <v>906</v>
      </c>
      <c r="G463" t="s">
        <v>327</v>
      </c>
      <c r="H463" t="s">
        <v>734</v>
      </c>
      <c r="I463">
        <v>27</v>
      </c>
      <c r="J463" t="s">
        <v>45</v>
      </c>
      <c r="K463" t="s">
        <v>45</v>
      </c>
    </row>
    <row r="464" spans="1:11" x14ac:dyDescent="0.2">
      <c r="A464" t="s">
        <v>1669</v>
      </c>
      <c r="B464" s="7">
        <v>43788</v>
      </c>
      <c r="C464">
        <v>5197</v>
      </c>
      <c r="D464" t="s">
        <v>163</v>
      </c>
      <c r="E464" t="s">
        <v>697</v>
      </c>
      <c r="F464" t="s">
        <v>906</v>
      </c>
      <c r="G464" t="s">
        <v>327</v>
      </c>
      <c r="H464" t="s">
        <v>734</v>
      </c>
      <c r="I464">
        <v>27</v>
      </c>
      <c r="J464" t="s">
        <v>45</v>
      </c>
      <c r="K464" t="s">
        <v>45</v>
      </c>
    </row>
    <row r="465" spans="1:11" x14ac:dyDescent="0.2">
      <c r="A465" t="s">
        <v>1669</v>
      </c>
      <c r="B465" s="7">
        <v>43789</v>
      </c>
      <c r="C465">
        <v>5197</v>
      </c>
      <c r="D465" t="s">
        <v>163</v>
      </c>
      <c r="E465" t="s">
        <v>697</v>
      </c>
      <c r="F465" t="s">
        <v>906</v>
      </c>
      <c r="G465" t="s">
        <v>327</v>
      </c>
      <c r="H465" t="s">
        <v>734</v>
      </c>
      <c r="I465">
        <v>27</v>
      </c>
      <c r="J465" t="s">
        <v>45</v>
      </c>
      <c r="K465" t="s">
        <v>45</v>
      </c>
    </row>
    <row r="466" spans="1:11" x14ac:dyDescent="0.2">
      <c r="A466" t="s">
        <v>1669</v>
      </c>
      <c r="B466" s="7">
        <v>43790</v>
      </c>
      <c r="C466">
        <v>5197</v>
      </c>
      <c r="D466" t="s">
        <v>163</v>
      </c>
      <c r="E466" t="s">
        <v>697</v>
      </c>
      <c r="F466" t="s">
        <v>906</v>
      </c>
      <c r="G466" t="s">
        <v>327</v>
      </c>
      <c r="H466" t="s">
        <v>734</v>
      </c>
      <c r="I466">
        <v>27</v>
      </c>
      <c r="J466" t="s">
        <v>45</v>
      </c>
      <c r="K466" t="s">
        <v>1657</v>
      </c>
    </row>
    <row r="467" spans="1:11" x14ac:dyDescent="0.2">
      <c r="A467" t="s">
        <v>1669</v>
      </c>
      <c r="B467" s="7">
        <v>43791</v>
      </c>
      <c r="C467">
        <v>5197</v>
      </c>
      <c r="D467" t="s">
        <v>163</v>
      </c>
      <c r="E467" t="s">
        <v>697</v>
      </c>
      <c r="F467" t="s">
        <v>906</v>
      </c>
      <c r="G467" t="s">
        <v>327</v>
      </c>
      <c r="H467" t="s">
        <v>734</v>
      </c>
      <c r="I467">
        <v>27</v>
      </c>
      <c r="J467" t="s">
        <v>45</v>
      </c>
      <c r="K467" t="s">
        <v>45</v>
      </c>
    </row>
    <row r="468" spans="1:11" x14ac:dyDescent="0.2">
      <c r="A468" t="s">
        <v>1669</v>
      </c>
      <c r="B468" s="7">
        <v>43792</v>
      </c>
      <c r="C468">
        <v>5197</v>
      </c>
      <c r="D468" t="s">
        <v>163</v>
      </c>
      <c r="E468" t="s">
        <v>697</v>
      </c>
      <c r="F468" t="s">
        <v>906</v>
      </c>
      <c r="G468" t="s">
        <v>327</v>
      </c>
      <c r="H468" t="s">
        <v>734</v>
      </c>
      <c r="I468">
        <v>27</v>
      </c>
      <c r="J468" t="s">
        <v>45</v>
      </c>
      <c r="K468" t="s">
        <v>45</v>
      </c>
    </row>
    <row r="469" spans="1:11" x14ac:dyDescent="0.2">
      <c r="A469" t="s">
        <v>1669</v>
      </c>
      <c r="B469" s="7">
        <v>43793</v>
      </c>
      <c r="C469">
        <v>5197</v>
      </c>
      <c r="D469" t="s">
        <v>163</v>
      </c>
      <c r="E469" t="s">
        <v>697</v>
      </c>
      <c r="F469" t="s">
        <v>906</v>
      </c>
      <c r="G469" t="s">
        <v>327</v>
      </c>
      <c r="H469" t="s">
        <v>734</v>
      </c>
      <c r="I469">
        <v>27</v>
      </c>
      <c r="J469" t="s">
        <v>45</v>
      </c>
      <c r="K469" t="s">
        <v>1657</v>
      </c>
    </row>
    <row r="470" spans="1:11" x14ac:dyDescent="0.2">
      <c r="A470" t="s">
        <v>1667</v>
      </c>
      <c r="B470" s="7">
        <v>43787</v>
      </c>
      <c r="C470">
        <v>5253</v>
      </c>
      <c r="D470" t="s">
        <v>109</v>
      </c>
      <c r="E470" t="s">
        <v>697</v>
      </c>
      <c r="F470" t="s">
        <v>915</v>
      </c>
      <c r="G470" t="s">
        <v>313</v>
      </c>
      <c r="H470" t="s">
        <v>761</v>
      </c>
      <c r="I470">
        <v>33</v>
      </c>
      <c r="J470" t="s">
        <v>264</v>
      </c>
      <c r="K470" t="s">
        <v>264</v>
      </c>
    </row>
    <row r="471" spans="1:11" x14ac:dyDescent="0.2">
      <c r="A471" t="s">
        <v>1667</v>
      </c>
      <c r="B471" s="7">
        <v>43788</v>
      </c>
      <c r="C471">
        <v>5253</v>
      </c>
      <c r="D471" t="s">
        <v>109</v>
      </c>
      <c r="E471" t="s">
        <v>697</v>
      </c>
      <c r="F471" t="s">
        <v>915</v>
      </c>
      <c r="G471" t="s">
        <v>313</v>
      </c>
      <c r="H471" t="s">
        <v>761</v>
      </c>
      <c r="I471">
        <v>33</v>
      </c>
      <c r="J471" t="s">
        <v>264</v>
      </c>
      <c r="K471" t="s">
        <v>264</v>
      </c>
    </row>
    <row r="472" spans="1:11" x14ac:dyDescent="0.2">
      <c r="A472" t="s">
        <v>1667</v>
      </c>
      <c r="B472" s="7">
        <v>43789</v>
      </c>
      <c r="C472">
        <v>5253</v>
      </c>
      <c r="D472" t="s">
        <v>109</v>
      </c>
      <c r="E472" t="s">
        <v>697</v>
      </c>
      <c r="F472" t="s">
        <v>915</v>
      </c>
      <c r="G472" t="s">
        <v>313</v>
      </c>
      <c r="H472" t="s">
        <v>761</v>
      </c>
      <c r="I472">
        <v>33</v>
      </c>
      <c r="J472" t="s">
        <v>264</v>
      </c>
      <c r="K472" t="s">
        <v>264</v>
      </c>
    </row>
    <row r="473" spans="1:11" x14ac:dyDescent="0.2">
      <c r="A473" t="s">
        <v>1667</v>
      </c>
      <c r="B473" s="7">
        <v>43790</v>
      </c>
      <c r="C473">
        <v>5253</v>
      </c>
      <c r="D473" t="s">
        <v>109</v>
      </c>
      <c r="E473" t="s">
        <v>697</v>
      </c>
      <c r="F473" t="s">
        <v>915</v>
      </c>
      <c r="G473" t="s">
        <v>313</v>
      </c>
      <c r="H473" t="s">
        <v>761</v>
      </c>
      <c r="I473">
        <v>33</v>
      </c>
      <c r="J473" t="s">
        <v>264</v>
      </c>
      <c r="K473" t="s">
        <v>264</v>
      </c>
    </row>
    <row r="474" spans="1:11" x14ac:dyDescent="0.2">
      <c r="A474" t="s">
        <v>1667</v>
      </c>
      <c r="B474" s="7">
        <v>43791</v>
      </c>
      <c r="C474">
        <v>5253</v>
      </c>
      <c r="D474" t="s">
        <v>109</v>
      </c>
      <c r="E474" t="s">
        <v>697</v>
      </c>
      <c r="F474" t="s">
        <v>915</v>
      </c>
      <c r="G474" t="s">
        <v>313</v>
      </c>
      <c r="H474" t="s">
        <v>761</v>
      </c>
      <c r="I474">
        <v>33</v>
      </c>
      <c r="J474" t="s">
        <v>264</v>
      </c>
      <c r="K474" t="s">
        <v>1657</v>
      </c>
    </row>
    <row r="475" spans="1:11" x14ac:dyDescent="0.2">
      <c r="A475" t="s">
        <v>1667</v>
      </c>
      <c r="B475" s="7">
        <v>43792</v>
      </c>
      <c r="C475">
        <v>5253</v>
      </c>
      <c r="D475" t="s">
        <v>109</v>
      </c>
      <c r="E475" t="s">
        <v>697</v>
      </c>
      <c r="F475" t="s">
        <v>915</v>
      </c>
      <c r="G475" t="s">
        <v>313</v>
      </c>
      <c r="H475" t="s">
        <v>761</v>
      </c>
      <c r="I475">
        <v>33</v>
      </c>
      <c r="J475" t="s">
        <v>264</v>
      </c>
      <c r="K475" t="s">
        <v>264</v>
      </c>
    </row>
    <row r="476" spans="1:11" x14ac:dyDescent="0.2">
      <c r="A476" t="s">
        <v>1667</v>
      </c>
      <c r="B476" s="7">
        <v>43793</v>
      </c>
      <c r="C476">
        <v>5253</v>
      </c>
      <c r="D476" t="s">
        <v>109</v>
      </c>
      <c r="E476" t="s">
        <v>697</v>
      </c>
      <c r="F476" t="s">
        <v>915</v>
      </c>
      <c r="G476" t="s">
        <v>313</v>
      </c>
      <c r="H476" t="s">
        <v>761</v>
      </c>
      <c r="I476">
        <v>33</v>
      </c>
      <c r="J476" t="s">
        <v>264</v>
      </c>
      <c r="K476" t="s">
        <v>1657</v>
      </c>
    </row>
    <row r="477" spans="1:11" x14ac:dyDescent="0.2">
      <c r="A477" t="s">
        <v>1666</v>
      </c>
      <c r="B477" s="7">
        <v>43787</v>
      </c>
      <c r="C477">
        <v>5292</v>
      </c>
      <c r="D477" t="s">
        <v>100</v>
      </c>
      <c r="E477" t="s">
        <v>682</v>
      </c>
      <c r="F477" t="s">
        <v>923</v>
      </c>
      <c r="G477" t="s">
        <v>313</v>
      </c>
      <c r="H477" t="s">
        <v>761</v>
      </c>
      <c r="I477">
        <v>22</v>
      </c>
      <c r="J477" t="s">
        <v>636</v>
      </c>
      <c r="K477" t="s">
        <v>264</v>
      </c>
    </row>
    <row r="478" spans="1:11" x14ac:dyDescent="0.2">
      <c r="A478" t="s">
        <v>1666</v>
      </c>
      <c r="B478" s="7">
        <v>43788</v>
      </c>
      <c r="C478">
        <v>5292</v>
      </c>
      <c r="D478" t="s">
        <v>100</v>
      </c>
      <c r="E478" t="s">
        <v>682</v>
      </c>
      <c r="F478" t="s">
        <v>923</v>
      </c>
      <c r="G478" t="s">
        <v>313</v>
      </c>
      <c r="H478" t="s">
        <v>761</v>
      </c>
      <c r="I478">
        <v>22</v>
      </c>
      <c r="J478" t="s">
        <v>636</v>
      </c>
      <c r="K478" t="s">
        <v>364</v>
      </c>
    </row>
    <row r="479" spans="1:11" x14ac:dyDescent="0.2">
      <c r="A479" t="s">
        <v>1666</v>
      </c>
      <c r="B479" s="7">
        <v>43789</v>
      </c>
      <c r="C479">
        <v>5292</v>
      </c>
      <c r="D479" t="s">
        <v>100</v>
      </c>
      <c r="E479" t="s">
        <v>682</v>
      </c>
      <c r="F479" t="s">
        <v>923</v>
      </c>
      <c r="G479" t="s">
        <v>313</v>
      </c>
      <c r="H479" t="s">
        <v>761</v>
      </c>
      <c r="I479">
        <v>22</v>
      </c>
      <c r="J479" t="s">
        <v>636</v>
      </c>
      <c r="K479" t="s">
        <v>364</v>
      </c>
    </row>
    <row r="480" spans="1:11" x14ac:dyDescent="0.2">
      <c r="A480" t="s">
        <v>1666</v>
      </c>
      <c r="B480" s="7">
        <v>43790</v>
      </c>
      <c r="C480">
        <v>5292</v>
      </c>
      <c r="D480" t="s">
        <v>100</v>
      </c>
      <c r="E480" t="s">
        <v>682</v>
      </c>
      <c r="F480" t="s">
        <v>923</v>
      </c>
      <c r="G480" t="s">
        <v>313</v>
      </c>
      <c r="H480" t="s">
        <v>761</v>
      </c>
      <c r="I480">
        <v>22</v>
      </c>
      <c r="J480" t="s">
        <v>636</v>
      </c>
      <c r="K480" t="s">
        <v>364</v>
      </c>
    </row>
    <row r="481" spans="1:11" x14ac:dyDescent="0.2">
      <c r="A481" t="s">
        <v>1666</v>
      </c>
      <c r="B481" s="7">
        <v>43791</v>
      </c>
      <c r="C481">
        <v>5292</v>
      </c>
      <c r="D481" t="s">
        <v>100</v>
      </c>
      <c r="E481" t="s">
        <v>682</v>
      </c>
      <c r="F481" t="s">
        <v>923</v>
      </c>
      <c r="G481" t="s">
        <v>313</v>
      </c>
      <c r="H481" t="s">
        <v>761</v>
      </c>
      <c r="I481">
        <v>22</v>
      </c>
      <c r="J481" t="s">
        <v>636</v>
      </c>
      <c r="K481" t="s">
        <v>364</v>
      </c>
    </row>
    <row r="482" spans="1:11" x14ac:dyDescent="0.2">
      <c r="A482" t="s">
        <v>1666</v>
      </c>
      <c r="B482" s="7">
        <v>43792</v>
      </c>
      <c r="C482">
        <v>5292</v>
      </c>
      <c r="D482" t="s">
        <v>100</v>
      </c>
      <c r="E482" t="s">
        <v>682</v>
      </c>
      <c r="F482" t="s">
        <v>923</v>
      </c>
      <c r="G482" t="s">
        <v>313</v>
      </c>
      <c r="H482" t="s">
        <v>761</v>
      </c>
      <c r="I482">
        <v>22</v>
      </c>
      <c r="J482" t="s">
        <v>636</v>
      </c>
      <c r="K482" t="s">
        <v>364</v>
      </c>
    </row>
    <row r="483" spans="1:11" x14ac:dyDescent="0.2">
      <c r="A483" t="s">
        <v>1666</v>
      </c>
      <c r="B483" s="7">
        <v>43793</v>
      </c>
      <c r="C483">
        <v>5292</v>
      </c>
      <c r="D483" t="s">
        <v>100</v>
      </c>
      <c r="E483" t="s">
        <v>682</v>
      </c>
      <c r="F483" t="s">
        <v>923</v>
      </c>
      <c r="G483" t="s">
        <v>313</v>
      </c>
      <c r="H483" t="s">
        <v>761</v>
      </c>
      <c r="I483">
        <v>22</v>
      </c>
      <c r="J483" t="s">
        <v>636</v>
      </c>
      <c r="K483" t="s">
        <v>364</v>
      </c>
    </row>
    <row r="484" spans="1:11" x14ac:dyDescent="0.2">
      <c r="A484" t="s">
        <v>1666</v>
      </c>
      <c r="B484" s="7">
        <v>43787</v>
      </c>
      <c r="C484">
        <v>5293</v>
      </c>
      <c r="D484" t="s">
        <v>164</v>
      </c>
      <c r="E484" t="s">
        <v>639</v>
      </c>
      <c r="F484" t="s">
        <v>924</v>
      </c>
      <c r="G484" t="s">
        <v>336</v>
      </c>
      <c r="H484" t="s">
        <v>635</v>
      </c>
      <c r="I484">
        <v>5</v>
      </c>
      <c r="J484" t="s">
        <v>264</v>
      </c>
      <c r="K484" t="s">
        <v>1657</v>
      </c>
    </row>
    <row r="485" spans="1:11" x14ac:dyDescent="0.2">
      <c r="A485" t="s">
        <v>1666</v>
      </c>
      <c r="B485" s="7">
        <v>43788</v>
      </c>
      <c r="C485">
        <v>5293</v>
      </c>
      <c r="D485" t="s">
        <v>164</v>
      </c>
      <c r="E485" t="s">
        <v>639</v>
      </c>
      <c r="F485" t="s">
        <v>924</v>
      </c>
      <c r="G485" t="s">
        <v>336</v>
      </c>
      <c r="H485" t="s">
        <v>635</v>
      </c>
      <c r="I485">
        <v>5</v>
      </c>
      <c r="J485" t="s">
        <v>264</v>
      </c>
      <c r="K485" t="s">
        <v>1657</v>
      </c>
    </row>
    <row r="486" spans="1:11" x14ac:dyDescent="0.2">
      <c r="A486" t="s">
        <v>1666</v>
      </c>
      <c r="B486" s="7">
        <v>43789</v>
      </c>
      <c r="C486">
        <v>5293</v>
      </c>
      <c r="D486" t="s">
        <v>164</v>
      </c>
      <c r="E486" t="s">
        <v>639</v>
      </c>
      <c r="F486" t="s">
        <v>924</v>
      </c>
      <c r="G486" t="s">
        <v>336</v>
      </c>
      <c r="H486" t="s">
        <v>635</v>
      </c>
      <c r="I486">
        <v>5</v>
      </c>
      <c r="J486" t="s">
        <v>264</v>
      </c>
      <c r="K486" t="s">
        <v>264</v>
      </c>
    </row>
    <row r="487" spans="1:11" x14ac:dyDescent="0.2">
      <c r="A487" t="s">
        <v>1666</v>
      </c>
      <c r="B487" s="7">
        <v>43790</v>
      </c>
      <c r="C487">
        <v>5293</v>
      </c>
      <c r="D487" t="s">
        <v>164</v>
      </c>
      <c r="E487" t="s">
        <v>639</v>
      </c>
      <c r="F487" t="s">
        <v>924</v>
      </c>
      <c r="G487" t="s">
        <v>336</v>
      </c>
      <c r="H487" t="s">
        <v>635</v>
      </c>
      <c r="I487">
        <v>5</v>
      </c>
      <c r="J487" t="s">
        <v>264</v>
      </c>
      <c r="K487" t="s">
        <v>1657</v>
      </c>
    </row>
    <row r="488" spans="1:11" x14ac:dyDescent="0.2">
      <c r="A488" t="s">
        <v>1666</v>
      </c>
      <c r="B488" s="7">
        <v>43791</v>
      </c>
      <c r="C488">
        <v>5293</v>
      </c>
      <c r="D488" t="s">
        <v>164</v>
      </c>
      <c r="E488" t="s">
        <v>639</v>
      </c>
      <c r="F488" t="s">
        <v>924</v>
      </c>
      <c r="G488" t="s">
        <v>336</v>
      </c>
      <c r="H488" t="s">
        <v>635</v>
      </c>
      <c r="I488">
        <v>5</v>
      </c>
      <c r="J488" t="s">
        <v>264</v>
      </c>
      <c r="K488" t="s">
        <v>264</v>
      </c>
    </row>
    <row r="489" spans="1:11" x14ac:dyDescent="0.2">
      <c r="A489" t="s">
        <v>1666</v>
      </c>
      <c r="B489" s="7">
        <v>43792</v>
      </c>
      <c r="C489">
        <v>5293</v>
      </c>
      <c r="D489" t="s">
        <v>164</v>
      </c>
      <c r="E489" t="s">
        <v>639</v>
      </c>
      <c r="F489" t="s">
        <v>924</v>
      </c>
      <c r="G489" t="s">
        <v>336</v>
      </c>
      <c r="H489" t="s">
        <v>635</v>
      </c>
      <c r="I489">
        <v>5</v>
      </c>
      <c r="J489" t="s">
        <v>264</v>
      </c>
      <c r="K489" t="s">
        <v>264</v>
      </c>
    </row>
    <row r="490" spans="1:11" x14ac:dyDescent="0.2">
      <c r="A490" t="s">
        <v>1666</v>
      </c>
      <c r="B490" s="7">
        <v>43793</v>
      </c>
      <c r="C490">
        <v>5293</v>
      </c>
      <c r="D490" t="s">
        <v>164</v>
      </c>
      <c r="E490" t="s">
        <v>639</v>
      </c>
      <c r="F490" t="s">
        <v>924</v>
      </c>
      <c r="G490" t="s">
        <v>336</v>
      </c>
      <c r="H490" t="s">
        <v>635</v>
      </c>
      <c r="I490">
        <v>5</v>
      </c>
      <c r="J490" t="s">
        <v>264</v>
      </c>
      <c r="K490" t="s">
        <v>264</v>
      </c>
    </row>
    <row r="491" spans="1:11" x14ac:dyDescent="0.2">
      <c r="A491" t="s">
        <v>1666</v>
      </c>
      <c r="B491" s="7">
        <v>43787</v>
      </c>
      <c r="C491">
        <v>5294</v>
      </c>
      <c r="D491" t="s">
        <v>57</v>
      </c>
      <c r="E491" t="s">
        <v>639</v>
      </c>
      <c r="F491" t="s">
        <v>925</v>
      </c>
      <c r="G491" t="s">
        <v>318</v>
      </c>
      <c r="H491" t="s">
        <v>710</v>
      </c>
      <c r="I491">
        <v>21</v>
      </c>
      <c r="J491" t="s">
        <v>649</v>
      </c>
      <c r="K491" t="s">
        <v>1657</v>
      </c>
    </row>
    <row r="492" spans="1:11" x14ac:dyDescent="0.2">
      <c r="A492" t="s">
        <v>1666</v>
      </c>
      <c r="B492" s="7">
        <v>43788</v>
      </c>
      <c r="C492">
        <v>5294</v>
      </c>
      <c r="D492" t="s">
        <v>57</v>
      </c>
      <c r="E492" t="s">
        <v>639</v>
      </c>
      <c r="F492" t="s">
        <v>925</v>
      </c>
      <c r="G492" t="s">
        <v>318</v>
      </c>
      <c r="H492" t="s">
        <v>710</v>
      </c>
      <c r="I492">
        <v>21</v>
      </c>
      <c r="J492" t="s">
        <v>649</v>
      </c>
      <c r="K492" t="s">
        <v>1657</v>
      </c>
    </row>
    <row r="493" spans="1:11" x14ac:dyDescent="0.2">
      <c r="A493" t="s">
        <v>1666</v>
      </c>
      <c r="B493" s="7">
        <v>43789</v>
      </c>
      <c r="C493">
        <v>5294</v>
      </c>
      <c r="D493" t="s">
        <v>57</v>
      </c>
      <c r="E493" t="s">
        <v>639</v>
      </c>
      <c r="F493" t="s">
        <v>925</v>
      </c>
      <c r="G493" t="s">
        <v>318</v>
      </c>
      <c r="H493" t="s">
        <v>710</v>
      </c>
      <c r="I493">
        <v>21</v>
      </c>
      <c r="J493" t="s">
        <v>649</v>
      </c>
      <c r="K493" t="s">
        <v>45</v>
      </c>
    </row>
    <row r="494" spans="1:11" x14ac:dyDescent="0.2">
      <c r="A494" t="s">
        <v>1666</v>
      </c>
      <c r="B494" s="7">
        <v>43790</v>
      </c>
      <c r="C494">
        <v>5294</v>
      </c>
      <c r="D494" t="s">
        <v>57</v>
      </c>
      <c r="E494" t="s">
        <v>639</v>
      </c>
      <c r="F494" t="s">
        <v>925</v>
      </c>
      <c r="G494" t="s">
        <v>318</v>
      </c>
      <c r="H494" t="s">
        <v>710</v>
      </c>
      <c r="I494">
        <v>21</v>
      </c>
      <c r="J494" t="s">
        <v>649</v>
      </c>
      <c r="K494" t="s">
        <v>1657</v>
      </c>
    </row>
    <row r="495" spans="1:11" x14ac:dyDescent="0.2">
      <c r="A495" t="s">
        <v>1666</v>
      </c>
      <c r="B495" s="7">
        <v>43791</v>
      </c>
      <c r="C495">
        <v>5294</v>
      </c>
      <c r="D495" t="s">
        <v>57</v>
      </c>
      <c r="E495" t="s">
        <v>639</v>
      </c>
      <c r="F495" t="s">
        <v>925</v>
      </c>
      <c r="G495" t="s">
        <v>318</v>
      </c>
      <c r="H495" t="s">
        <v>710</v>
      </c>
      <c r="I495">
        <v>21</v>
      </c>
      <c r="J495" t="s">
        <v>649</v>
      </c>
      <c r="K495" t="s">
        <v>1657</v>
      </c>
    </row>
    <row r="496" spans="1:11" x14ac:dyDescent="0.2">
      <c r="A496" t="s">
        <v>1666</v>
      </c>
      <c r="B496" s="7">
        <v>43792</v>
      </c>
      <c r="C496">
        <v>5294</v>
      </c>
      <c r="D496" t="s">
        <v>57</v>
      </c>
      <c r="E496" t="s">
        <v>639</v>
      </c>
      <c r="F496" t="s">
        <v>925</v>
      </c>
      <c r="G496" t="s">
        <v>318</v>
      </c>
      <c r="H496" t="s">
        <v>710</v>
      </c>
      <c r="I496">
        <v>21</v>
      </c>
      <c r="J496" t="s">
        <v>649</v>
      </c>
      <c r="K496" t="s">
        <v>1658</v>
      </c>
    </row>
    <row r="497" spans="1:11" x14ac:dyDescent="0.2">
      <c r="A497" t="s">
        <v>1666</v>
      </c>
      <c r="B497" s="7">
        <v>43793</v>
      </c>
      <c r="C497">
        <v>5294</v>
      </c>
      <c r="D497" t="s">
        <v>57</v>
      </c>
      <c r="E497" t="s">
        <v>639</v>
      </c>
      <c r="F497" t="s">
        <v>925</v>
      </c>
      <c r="G497" t="s">
        <v>318</v>
      </c>
      <c r="H497" t="s">
        <v>710</v>
      </c>
      <c r="I497">
        <v>21</v>
      </c>
      <c r="J497" t="s">
        <v>649</v>
      </c>
      <c r="K497" t="s">
        <v>1658</v>
      </c>
    </row>
    <row r="498" spans="1:11" x14ac:dyDescent="0.2">
      <c r="A498" t="s">
        <v>1669</v>
      </c>
      <c r="B498" s="7">
        <v>43787</v>
      </c>
      <c r="C498">
        <v>5295</v>
      </c>
      <c r="D498" t="s">
        <v>182</v>
      </c>
      <c r="E498" t="s">
        <v>682</v>
      </c>
      <c r="F498" t="s">
        <v>754</v>
      </c>
      <c r="G498" t="s">
        <v>309</v>
      </c>
      <c r="H498" t="s">
        <v>756</v>
      </c>
      <c r="I498">
        <v>0</v>
      </c>
      <c r="J498" t="s">
        <v>264</v>
      </c>
      <c r="K498" t="s">
        <v>1657</v>
      </c>
    </row>
    <row r="499" spans="1:11" x14ac:dyDescent="0.2">
      <c r="A499" t="s">
        <v>1669</v>
      </c>
      <c r="B499" s="7">
        <v>43788</v>
      </c>
      <c r="C499">
        <v>5295</v>
      </c>
      <c r="D499" t="s">
        <v>182</v>
      </c>
      <c r="E499" t="s">
        <v>682</v>
      </c>
      <c r="F499" t="s">
        <v>754</v>
      </c>
      <c r="G499" t="s">
        <v>309</v>
      </c>
      <c r="H499" t="s">
        <v>756</v>
      </c>
      <c r="I499">
        <v>0</v>
      </c>
      <c r="J499" t="s">
        <v>264</v>
      </c>
      <c r="K499" t="s">
        <v>264</v>
      </c>
    </row>
    <row r="500" spans="1:11" x14ac:dyDescent="0.2">
      <c r="A500" t="s">
        <v>1669</v>
      </c>
      <c r="B500" s="7">
        <v>43789</v>
      </c>
      <c r="C500">
        <v>5295</v>
      </c>
      <c r="D500" t="s">
        <v>182</v>
      </c>
      <c r="E500" t="s">
        <v>682</v>
      </c>
      <c r="F500" t="s">
        <v>754</v>
      </c>
      <c r="G500" t="s">
        <v>309</v>
      </c>
      <c r="H500" t="s">
        <v>756</v>
      </c>
      <c r="I500">
        <v>0</v>
      </c>
      <c r="J500" t="s">
        <v>264</v>
      </c>
      <c r="K500" t="s">
        <v>1658</v>
      </c>
    </row>
    <row r="501" spans="1:11" x14ac:dyDescent="0.2">
      <c r="A501" t="s">
        <v>1669</v>
      </c>
      <c r="B501" s="7">
        <v>43790</v>
      </c>
      <c r="C501">
        <v>5295</v>
      </c>
      <c r="D501" t="s">
        <v>182</v>
      </c>
      <c r="E501" t="s">
        <v>682</v>
      </c>
      <c r="F501" t="s">
        <v>754</v>
      </c>
      <c r="G501" t="s">
        <v>309</v>
      </c>
      <c r="H501" t="s">
        <v>756</v>
      </c>
      <c r="I501">
        <v>0</v>
      </c>
      <c r="J501" t="s">
        <v>264</v>
      </c>
      <c r="K501" t="s">
        <v>1658</v>
      </c>
    </row>
    <row r="502" spans="1:11" x14ac:dyDescent="0.2">
      <c r="A502" t="s">
        <v>1669</v>
      </c>
      <c r="B502" s="7">
        <v>43791</v>
      </c>
      <c r="C502">
        <v>5295</v>
      </c>
      <c r="D502" t="s">
        <v>182</v>
      </c>
      <c r="E502" t="s">
        <v>682</v>
      </c>
      <c r="F502" t="s">
        <v>754</v>
      </c>
      <c r="G502" t="s">
        <v>309</v>
      </c>
      <c r="H502" t="s">
        <v>756</v>
      </c>
      <c r="I502">
        <v>0</v>
      </c>
      <c r="J502" t="s">
        <v>264</v>
      </c>
      <c r="K502" t="s">
        <v>1658</v>
      </c>
    </row>
    <row r="503" spans="1:11" x14ac:dyDescent="0.2">
      <c r="A503" t="s">
        <v>1669</v>
      </c>
      <c r="B503" s="7">
        <v>43792</v>
      </c>
      <c r="C503">
        <v>5295</v>
      </c>
      <c r="D503" t="s">
        <v>182</v>
      </c>
      <c r="E503" t="s">
        <v>682</v>
      </c>
      <c r="F503" t="s">
        <v>754</v>
      </c>
      <c r="G503" t="s">
        <v>309</v>
      </c>
      <c r="H503" t="s">
        <v>756</v>
      </c>
      <c r="I503">
        <v>0</v>
      </c>
      <c r="J503" t="s">
        <v>264</v>
      </c>
      <c r="K503" t="s">
        <v>264</v>
      </c>
    </row>
    <row r="504" spans="1:11" x14ac:dyDescent="0.2">
      <c r="A504" t="s">
        <v>1669</v>
      </c>
      <c r="B504" s="7">
        <v>43793</v>
      </c>
      <c r="C504">
        <v>5295</v>
      </c>
      <c r="D504" t="s">
        <v>182</v>
      </c>
      <c r="E504" t="s">
        <v>682</v>
      </c>
      <c r="F504" t="s">
        <v>754</v>
      </c>
      <c r="G504" t="s">
        <v>309</v>
      </c>
      <c r="H504" t="s">
        <v>756</v>
      </c>
      <c r="I504">
        <v>0</v>
      </c>
      <c r="J504" t="s">
        <v>264</v>
      </c>
      <c r="K504" t="s">
        <v>264</v>
      </c>
    </row>
    <row r="505" spans="1:11" x14ac:dyDescent="0.2">
      <c r="A505" t="s">
        <v>1668</v>
      </c>
      <c r="B505" s="7">
        <v>43787</v>
      </c>
      <c r="C505">
        <v>5317</v>
      </c>
      <c r="D505" t="s">
        <v>122</v>
      </c>
      <c r="E505" t="s">
        <v>692</v>
      </c>
      <c r="F505" t="s">
        <v>928</v>
      </c>
      <c r="G505" t="s">
        <v>319</v>
      </c>
      <c r="H505" t="s">
        <v>804</v>
      </c>
      <c r="I505">
        <v>36</v>
      </c>
      <c r="J505" t="s">
        <v>263</v>
      </c>
      <c r="K505" t="s">
        <v>263</v>
      </c>
    </row>
    <row r="506" spans="1:11" x14ac:dyDescent="0.2">
      <c r="A506" t="s">
        <v>1668</v>
      </c>
      <c r="B506" s="7">
        <v>43788</v>
      </c>
      <c r="C506">
        <v>5317</v>
      </c>
      <c r="D506" t="s">
        <v>122</v>
      </c>
      <c r="E506" t="s">
        <v>692</v>
      </c>
      <c r="F506" t="s">
        <v>928</v>
      </c>
      <c r="G506" t="s">
        <v>319</v>
      </c>
      <c r="H506" t="s">
        <v>804</v>
      </c>
      <c r="I506">
        <v>36</v>
      </c>
      <c r="J506" t="s">
        <v>263</v>
      </c>
      <c r="K506" t="s">
        <v>263</v>
      </c>
    </row>
    <row r="507" spans="1:11" x14ac:dyDescent="0.2">
      <c r="A507" t="s">
        <v>1668</v>
      </c>
      <c r="B507" s="7">
        <v>43789</v>
      </c>
      <c r="C507">
        <v>5317</v>
      </c>
      <c r="D507" t="s">
        <v>122</v>
      </c>
      <c r="E507" t="s">
        <v>692</v>
      </c>
      <c r="F507" t="s">
        <v>928</v>
      </c>
      <c r="G507" t="s">
        <v>319</v>
      </c>
      <c r="H507" t="s">
        <v>804</v>
      </c>
      <c r="I507">
        <v>36</v>
      </c>
      <c r="J507" t="s">
        <v>263</v>
      </c>
      <c r="K507" t="s">
        <v>263</v>
      </c>
    </row>
    <row r="508" spans="1:11" x14ac:dyDescent="0.2">
      <c r="A508" t="s">
        <v>1668</v>
      </c>
      <c r="B508" s="7">
        <v>43790</v>
      </c>
      <c r="C508">
        <v>5317</v>
      </c>
      <c r="D508" t="s">
        <v>122</v>
      </c>
      <c r="E508" t="s">
        <v>692</v>
      </c>
      <c r="F508" t="s">
        <v>928</v>
      </c>
      <c r="G508" t="s">
        <v>319</v>
      </c>
      <c r="H508" t="s">
        <v>804</v>
      </c>
      <c r="I508">
        <v>36</v>
      </c>
      <c r="J508" t="s">
        <v>263</v>
      </c>
      <c r="K508" t="s">
        <v>263</v>
      </c>
    </row>
    <row r="509" spans="1:11" x14ac:dyDescent="0.2">
      <c r="A509" t="s">
        <v>1668</v>
      </c>
      <c r="B509" s="7">
        <v>43791</v>
      </c>
      <c r="C509">
        <v>5317</v>
      </c>
      <c r="D509" t="s">
        <v>122</v>
      </c>
      <c r="E509" t="s">
        <v>692</v>
      </c>
      <c r="F509" t="s">
        <v>928</v>
      </c>
      <c r="G509" t="s">
        <v>319</v>
      </c>
      <c r="H509" t="s">
        <v>804</v>
      </c>
      <c r="I509">
        <v>36</v>
      </c>
      <c r="J509" t="s">
        <v>263</v>
      </c>
      <c r="K509" t="s">
        <v>263</v>
      </c>
    </row>
    <row r="510" spans="1:11" x14ac:dyDescent="0.2">
      <c r="A510" t="s">
        <v>1668</v>
      </c>
      <c r="B510" s="7">
        <v>43792</v>
      </c>
      <c r="C510">
        <v>5317</v>
      </c>
      <c r="D510" t="s">
        <v>122</v>
      </c>
      <c r="E510" t="s">
        <v>692</v>
      </c>
      <c r="F510" t="s">
        <v>928</v>
      </c>
      <c r="G510" t="s">
        <v>319</v>
      </c>
      <c r="H510" t="s">
        <v>804</v>
      </c>
      <c r="I510">
        <v>36</v>
      </c>
      <c r="J510" t="s">
        <v>263</v>
      </c>
      <c r="K510" t="s">
        <v>1657</v>
      </c>
    </row>
    <row r="511" spans="1:11" x14ac:dyDescent="0.2">
      <c r="A511" t="s">
        <v>1668</v>
      </c>
      <c r="B511" s="7">
        <v>43793</v>
      </c>
      <c r="C511">
        <v>5317</v>
      </c>
      <c r="D511" t="s">
        <v>122</v>
      </c>
      <c r="E511" t="s">
        <v>692</v>
      </c>
      <c r="F511" t="s">
        <v>928</v>
      </c>
      <c r="G511" t="s">
        <v>319</v>
      </c>
      <c r="H511" t="s">
        <v>804</v>
      </c>
      <c r="I511">
        <v>36</v>
      </c>
      <c r="J511" t="s">
        <v>263</v>
      </c>
      <c r="K511" t="s">
        <v>1657</v>
      </c>
    </row>
    <row r="512" spans="1:11" x14ac:dyDescent="0.2">
      <c r="A512" t="s">
        <v>1662</v>
      </c>
      <c r="B512" s="7">
        <v>43787</v>
      </c>
      <c r="C512">
        <v>5318</v>
      </c>
      <c r="D512" t="s">
        <v>205</v>
      </c>
      <c r="E512" t="s">
        <v>639</v>
      </c>
      <c r="F512" t="s">
        <v>929</v>
      </c>
      <c r="G512" t="s">
        <v>325</v>
      </c>
      <c r="H512" t="s">
        <v>781</v>
      </c>
      <c r="I512">
        <v>30</v>
      </c>
      <c r="J512" t="s">
        <v>649</v>
      </c>
      <c r="K512" t="s">
        <v>45</v>
      </c>
    </row>
    <row r="513" spans="1:11" x14ac:dyDescent="0.2">
      <c r="A513" t="s">
        <v>1662</v>
      </c>
      <c r="B513" s="7">
        <v>43788</v>
      </c>
      <c r="C513">
        <v>5318</v>
      </c>
      <c r="D513" t="s">
        <v>205</v>
      </c>
      <c r="E513" t="s">
        <v>639</v>
      </c>
      <c r="F513" t="s">
        <v>929</v>
      </c>
      <c r="G513" t="s">
        <v>325</v>
      </c>
      <c r="H513" t="s">
        <v>781</v>
      </c>
      <c r="I513">
        <v>30</v>
      </c>
      <c r="J513" t="s">
        <v>649</v>
      </c>
      <c r="K513" t="s">
        <v>45</v>
      </c>
    </row>
    <row r="514" spans="1:11" x14ac:dyDescent="0.2">
      <c r="A514" t="s">
        <v>1662</v>
      </c>
      <c r="B514" s="7">
        <v>43789</v>
      </c>
      <c r="C514">
        <v>5318</v>
      </c>
      <c r="D514" t="s">
        <v>205</v>
      </c>
      <c r="E514" t="s">
        <v>639</v>
      </c>
      <c r="F514" t="s">
        <v>929</v>
      </c>
      <c r="G514" t="s">
        <v>325</v>
      </c>
      <c r="H514" t="s">
        <v>781</v>
      </c>
      <c r="I514">
        <v>30</v>
      </c>
      <c r="J514" t="s">
        <v>649</v>
      </c>
      <c r="K514" t="s">
        <v>45</v>
      </c>
    </row>
    <row r="515" spans="1:11" x14ac:dyDescent="0.2">
      <c r="A515" t="s">
        <v>1662</v>
      </c>
      <c r="B515" s="7">
        <v>43790</v>
      </c>
      <c r="C515">
        <v>5318</v>
      </c>
      <c r="D515" t="s">
        <v>205</v>
      </c>
      <c r="E515" t="s">
        <v>639</v>
      </c>
      <c r="F515" t="s">
        <v>929</v>
      </c>
      <c r="G515" t="s">
        <v>325</v>
      </c>
      <c r="H515" t="s">
        <v>781</v>
      </c>
      <c r="I515">
        <v>30</v>
      </c>
      <c r="J515" t="s">
        <v>649</v>
      </c>
      <c r="K515" t="s">
        <v>45</v>
      </c>
    </row>
    <row r="516" spans="1:11" x14ac:dyDescent="0.2">
      <c r="A516" t="s">
        <v>1662</v>
      </c>
      <c r="B516" s="7">
        <v>43791</v>
      </c>
      <c r="C516">
        <v>5318</v>
      </c>
      <c r="D516" t="s">
        <v>205</v>
      </c>
      <c r="E516" t="s">
        <v>639</v>
      </c>
      <c r="F516" t="s">
        <v>929</v>
      </c>
      <c r="G516" t="s">
        <v>325</v>
      </c>
      <c r="H516" t="s">
        <v>781</v>
      </c>
      <c r="I516">
        <v>30</v>
      </c>
      <c r="J516" t="s">
        <v>649</v>
      </c>
      <c r="K516" t="s">
        <v>1657</v>
      </c>
    </row>
    <row r="517" spans="1:11" x14ac:dyDescent="0.2">
      <c r="A517" t="s">
        <v>1662</v>
      </c>
      <c r="B517" s="7">
        <v>43792</v>
      </c>
      <c r="C517">
        <v>5318</v>
      </c>
      <c r="D517" t="s">
        <v>205</v>
      </c>
      <c r="E517" t="s">
        <v>639</v>
      </c>
      <c r="F517" t="s">
        <v>929</v>
      </c>
      <c r="G517" t="s">
        <v>325</v>
      </c>
      <c r="H517" t="s">
        <v>781</v>
      </c>
      <c r="I517">
        <v>30</v>
      </c>
      <c r="J517" t="s">
        <v>649</v>
      </c>
      <c r="K517" t="s">
        <v>45</v>
      </c>
    </row>
    <row r="518" spans="1:11" x14ac:dyDescent="0.2">
      <c r="A518" t="s">
        <v>1662</v>
      </c>
      <c r="B518" s="7">
        <v>43793</v>
      </c>
      <c r="C518">
        <v>5318</v>
      </c>
      <c r="D518" t="s">
        <v>205</v>
      </c>
      <c r="E518" t="s">
        <v>639</v>
      </c>
      <c r="F518" t="s">
        <v>929</v>
      </c>
      <c r="G518" t="s">
        <v>325</v>
      </c>
      <c r="H518" t="s">
        <v>781</v>
      </c>
      <c r="I518">
        <v>30</v>
      </c>
      <c r="J518" t="s">
        <v>649</v>
      </c>
      <c r="K518" t="s">
        <v>45</v>
      </c>
    </row>
    <row r="519" spans="1:11" x14ac:dyDescent="0.2">
      <c r="A519" t="s">
        <v>1664</v>
      </c>
      <c r="B519" s="7">
        <v>43787</v>
      </c>
      <c r="C519">
        <v>5321</v>
      </c>
      <c r="D519" t="s">
        <v>133</v>
      </c>
      <c r="E519" t="s">
        <v>706</v>
      </c>
      <c r="F519" t="s">
        <v>931</v>
      </c>
      <c r="G519" t="s">
        <v>325</v>
      </c>
      <c r="H519" t="s">
        <v>781</v>
      </c>
      <c r="I519">
        <v>6</v>
      </c>
      <c r="J519" t="s">
        <v>263</v>
      </c>
      <c r="K519" t="s">
        <v>364</v>
      </c>
    </row>
    <row r="520" spans="1:11" x14ac:dyDescent="0.2">
      <c r="A520" t="s">
        <v>1664</v>
      </c>
      <c r="B520" s="7">
        <v>43788</v>
      </c>
      <c r="C520">
        <v>5321</v>
      </c>
      <c r="D520" t="s">
        <v>133</v>
      </c>
      <c r="E520" t="s">
        <v>706</v>
      </c>
      <c r="F520" t="s">
        <v>931</v>
      </c>
      <c r="G520" t="s">
        <v>325</v>
      </c>
      <c r="H520" t="s">
        <v>781</v>
      </c>
      <c r="I520">
        <v>6</v>
      </c>
      <c r="J520" t="s">
        <v>263</v>
      </c>
      <c r="K520" t="s">
        <v>364</v>
      </c>
    </row>
    <row r="521" spans="1:11" x14ac:dyDescent="0.2">
      <c r="A521" t="s">
        <v>1664</v>
      </c>
      <c r="B521" s="7">
        <v>43789</v>
      </c>
      <c r="C521">
        <v>5321</v>
      </c>
      <c r="D521" t="s">
        <v>133</v>
      </c>
      <c r="E521" t="s">
        <v>706</v>
      </c>
      <c r="F521" t="s">
        <v>931</v>
      </c>
      <c r="G521" t="s">
        <v>325</v>
      </c>
      <c r="H521" t="s">
        <v>781</v>
      </c>
      <c r="I521">
        <v>6</v>
      </c>
      <c r="J521" t="s">
        <v>263</v>
      </c>
      <c r="K521" t="s">
        <v>364</v>
      </c>
    </row>
    <row r="522" spans="1:11" x14ac:dyDescent="0.2">
      <c r="A522" t="s">
        <v>1664</v>
      </c>
      <c r="B522" s="7">
        <v>43790</v>
      </c>
      <c r="C522">
        <v>5321</v>
      </c>
      <c r="D522" t="s">
        <v>133</v>
      </c>
      <c r="E522" t="s">
        <v>706</v>
      </c>
      <c r="F522" t="s">
        <v>931</v>
      </c>
      <c r="G522" t="s">
        <v>325</v>
      </c>
      <c r="H522" t="s">
        <v>781</v>
      </c>
      <c r="I522">
        <v>6</v>
      </c>
      <c r="J522" t="s">
        <v>263</v>
      </c>
      <c r="K522" t="s">
        <v>364</v>
      </c>
    </row>
    <row r="523" spans="1:11" x14ac:dyDescent="0.2">
      <c r="A523" t="s">
        <v>1664</v>
      </c>
      <c r="B523" s="7">
        <v>43791</v>
      </c>
      <c r="C523">
        <v>5321</v>
      </c>
      <c r="D523" t="s">
        <v>133</v>
      </c>
      <c r="E523" t="s">
        <v>706</v>
      </c>
      <c r="F523" t="s">
        <v>931</v>
      </c>
      <c r="G523" t="s">
        <v>325</v>
      </c>
      <c r="H523" t="s">
        <v>781</v>
      </c>
      <c r="I523">
        <v>6</v>
      </c>
      <c r="J523" t="s">
        <v>263</v>
      </c>
      <c r="K523" t="s">
        <v>364</v>
      </c>
    </row>
    <row r="524" spans="1:11" x14ac:dyDescent="0.2">
      <c r="A524" t="s">
        <v>1664</v>
      </c>
      <c r="B524" s="7">
        <v>43792</v>
      </c>
      <c r="C524">
        <v>5321</v>
      </c>
      <c r="D524" t="s">
        <v>133</v>
      </c>
      <c r="E524" t="s">
        <v>706</v>
      </c>
      <c r="F524" t="s">
        <v>931</v>
      </c>
      <c r="G524" t="s">
        <v>325</v>
      </c>
      <c r="H524" t="s">
        <v>781</v>
      </c>
      <c r="I524">
        <v>6</v>
      </c>
      <c r="J524" t="s">
        <v>263</v>
      </c>
      <c r="K524" t="s">
        <v>364</v>
      </c>
    </row>
    <row r="525" spans="1:11" x14ac:dyDescent="0.2">
      <c r="A525" t="s">
        <v>1664</v>
      </c>
      <c r="B525" s="7">
        <v>43793</v>
      </c>
      <c r="C525">
        <v>5321</v>
      </c>
      <c r="D525" t="s">
        <v>133</v>
      </c>
      <c r="E525" t="s">
        <v>706</v>
      </c>
      <c r="F525" t="s">
        <v>931</v>
      </c>
      <c r="G525" t="s">
        <v>325</v>
      </c>
      <c r="H525" t="s">
        <v>781</v>
      </c>
      <c r="I525">
        <v>6</v>
      </c>
      <c r="J525" t="s">
        <v>263</v>
      </c>
      <c r="K525" t="s">
        <v>364</v>
      </c>
    </row>
    <row r="526" spans="1:11" x14ac:dyDescent="0.2">
      <c r="A526" t="s">
        <v>1663</v>
      </c>
      <c r="B526" s="7">
        <v>43787</v>
      </c>
      <c r="C526">
        <v>5323</v>
      </c>
      <c r="D526" t="s">
        <v>167</v>
      </c>
      <c r="E526" t="s">
        <v>670</v>
      </c>
      <c r="F526" t="s">
        <v>933</v>
      </c>
      <c r="G526" t="s">
        <v>330</v>
      </c>
      <c r="H526" t="s">
        <v>641</v>
      </c>
      <c r="I526">
        <v>20</v>
      </c>
      <c r="J526" t="s">
        <v>649</v>
      </c>
      <c r="K526" t="s">
        <v>264</v>
      </c>
    </row>
    <row r="527" spans="1:11" x14ac:dyDescent="0.2">
      <c r="A527" t="s">
        <v>1663</v>
      </c>
      <c r="B527" s="7">
        <v>43788</v>
      </c>
      <c r="C527">
        <v>5323</v>
      </c>
      <c r="D527" t="s">
        <v>167</v>
      </c>
      <c r="E527" t="s">
        <v>670</v>
      </c>
      <c r="F527" t="s">
        <v>933</v>
      </c>
      <c r="G527" t="s">
        <v>330</v>
      </c>
      <c r="H527" t="s">
        <v>641</v>
      </c>
      <c r="I527">
        <v>20</v>
      </c>
      <c r="J527" t="s">
        <v>649</v>
      </c>
      <c r="K527" t="s">
        <v>264</v>
      </c>
    </row>
    <row r="528" spans="1:11" x14ac:dyDescent="0.2">
      <c r="A528" t="s">
        <v>1663</v>
      </c>
      <c r="B528" s="7">
        <v>43789</v>
      </c>
      <c r="C528">
        <v>5323</v>
      </c>
      <c r="D528" t="s">
        <v>167</v>
      </c>
      <c r="E528" t="s">
        <v>670</v>
      </c>
      <c r="F528" t="s">
        <v>933</v>
      </c>
      <c r="G528" t="s">
        <v>330</v>
      </c>
      <c r="H528" t="s">
        <v>641</v>
      </c>
      <c r="I528">
        <v>20</v>
      </c>
      <c r="J528" t="s">
        <v>649</v>
      </c>
      <c r="K528" t="s">
        <v>1657</v>
      </c>
    </row>
    <row r="529" spans="1:11" x14ac:dyDescent="0.2">
      <c r="A529" t="s">
        <v>1663</v>
      </c>
      <c r="B529" s="7">
        <v>43790</v>
      </c>
      <c r="C529">
        <v>5323</v>
      </c>
      <c r="D529" t="s">
        <v>167</v>
      </c>
      <c r="E529" t="s">
        <v>670</v>
      </c>
      <c r="F529" t="s">
        <v>933</v>
      </c>
      <c r="G529" t="s">
        <v>330</v>
      </c>
      <c r="H529" t="s">
        <v>641</v>
      </c>
      <c r="I529">
        <v>20</v>
      </c>
      <c r="J529" t="s">
        <v>649</v>
      </c>
      <c r="K529" t="s">
        <v>264</v>
      </c>
    </row>
    <row r="530" spans="1:11" x14ac:dyDescent="0.2">
      <c r="A530" t="s">
        <v>1663</v>
      </c>
      <c r="B530" s="7">
        <v>43791</v>
      </c>
      <c r="C530">
        <v>5323</v>
      </c>
      <c r="D530" t="s">
        <v>167</v>
      </c>
      <c r="E530" t="s">
        <v>670</v>
      </c>
      <c r="F530" t="s">
        <v>933</v>
      </c>
      <c r="G530" t="s">
        <v>330</v>
      </c>
      <c r="H530" t="s">
        <v>641</v>
      </c>
      <c r="I530">
        <v>20</v>
      </c>
      <c r="J530" t="s">
        <v>649</v>
      </c>
      <c r="K530" t="s">
        <v>264</v>
      </c>
    </row>
    <row r="531" spans="1:11" x14ac:dyDescent="0.2">
      <c r="A531" t="s">
        <v>1663</v>
      </c>
      <c r="B531" s="7">
        <v>43792</v>
      </c>
      <c r="C531">
        <v>5323</v>
      </c>
      <c r="D531" t="s">
        <v>167</v>
      </c>
      <c r="E531" t="s">
        <v>670</v>
      </c>
      <c r="F531" t="s">
        <v>933</v>
      </c>
      <c r="G531" t="s">
        <v>330</v>
      </c>
      <c r="H531" t="s">
        <v>641</v>
      </c>
      <c r="I531">
        <v>20</v>
      </c>
      <c r="J531" t="s">
        <v>649</v>
      </c>
      <c r="K531" t="s">
        <v>264</v>
      </c>
    </row>
    <row r="532" spans="1:11" x14ac:dyDescent="0.2">
      <c r="A532" t="s">
        <v>1663</v>
      </c>
      <c r="B532" s="7">
        <v>43793</v>
      </c>
      <c r="C532">
        <v>5323</v>
      </c>
      <c r="D532" t="s">
        <v>167</v>
      </c>
      <c r="E532" t="s">
        <v>670</v>
      </c>
      <c r="F532" t="s">
        <v>933</v>
      </c>
      <c r="G532" t="s">
        <v>330</v>
      </c>
      <c r="H532" t="s">
        <v>641</v>
      </c>
      <c r="I532">
        <v>20</v>
      </c>
      <c r="J532" t="s">
        <v>649</v>
      </c>
      <c r="K532" t="s">
        <v>264</v>
      </c>
    </row>
    <row r="533" spans="1:11" x14ac:dyDescent="0.2">
      <c r="A533" t="s">
        <v>1661</v>
      </c>
      <c r="B533" s="7">
        <v>43787</v>
      </c>
      <c r="C533">
        <v>5324</v>
      </c>
      <c r="D533" t="s">
        <v>88</v>
      </c>
      <c r="E533" t="s">
        <v>662</v>
      </c>
      <c r="F533" t="s">
        <v>934</v>
      </c>
      <c r="G533" t="s">
        <v>304</v>
      </c>
      <c r="H533" t="s">
        <v>660</v>
      </c>
      <c r="I533">
        <v>8</v>
      </c>
      <c r="J533" t="s">
        <v>263</v>
      </c>
      <c r="K533" t="s">
        <v>263</v>
      </c>
    </row>
    <row r="534" spans="1:11" x14ac:dyDescent="0.2">
      <c r="A534" t="s">
        <v>1661</v>
      </c>
      <c r="B534" s="7">
        <v>43788</v>
      </c>
      <c r="C534">
        <v>5324</v>
      </c>
      <c r="D534" t="s">
        <v>88</v>
      </c>
      <c r="E534" t="s">
        <v>662</v>
      </c>
      <c r="F534" t="s">
        <v>934</v>
      </c>
      <c r="G534" t="s">
        <v>304</v>
      </c>
      <c r="H534" t="s">
        <v>660</v>
      </c>
      <c r="I534">
        <v>8</v>
      </c>
      <c r="J534" t="s">
        <v>263</v>
      </c>
      <c r="K534" t="s">
        <v>263</v>
      </c>
    </row>
    <row r="535" spans="1:11" x14ac:dyDescent="0.2">
      <c r="A535" t="s">
        <v>1661</v>
      </c>
      <c r="B535" s="7">
        <v>43789</v>
      </c>
      <c r="C535">
        <v>5324</v>
      </c>
      <c r="D535" t="s">
        <v>88</v>
      </c>
      <c r="E535" t="s">
        <v>662</v>
      </c>
      <c r="F535" t="s">
        <v>934</v>
      </c>
      <c r="G535" t="s">
        <v>304</v>
      </c>
      <c r="H535" t="s">
        <v>660</v>
      </c>
      <c r="I535">
        <v>8</v>
      </c>
      <c r="J535" t="s">
        <v>263</v>
      </c>
      <c r="K535" t="s">
        <v>263</v>
      </c>
    </row>
    <row r="536" spans="1:11" x14ac:dyDescent="0.2">
      <c r="A536" t="s">
        <v>1661</v>
      </c>
      <c r="B536" s="7">
        <v>43790</v>
      </c>
      <c r="C536">
        <v>5324</v>
      </c>
      <c r="D536" t="s">
        <v>88</v>
      </c>
      <c r="E536" t="s">
        <v>662</v>
      </c>
      <c r="F536" t="s">
        <v>934</v>
      </c>
      <c r="G536" t="s">
        <v>304</v>
      </c>
      <c r="H536" t="s">
        <v>660</v>
      </c>
      <c r="I536">
        <v>8</v>
      </c>
      <c r="J536" t="s">
        <v>263</v>
      </c>
      <c r="K536" t="s">
        <v>1657</v>
      </c>
    </row>
    <row r="537" spans="1:11" x14ac:dyDescent="0.2">
      <c r="A537" t="s">
        <v>1661</v>
      </c>
      <c r="B537" s="7">
        <v>43791</v>
      </c>
      <c r="C537">
        <v>5324</v>
      </c>
      <c r="D537" t="s">
        <v>88</v>
      </c>
      <c r="E537" t="s">
        <v>662</v>
      </c>
      <c r="F537" t="s">
        <v>934</v>
      </c>
      <c r="G537" t="s">
        <v>304</v>
      </c>
      <c r="H537" t="s">
        <v>660</v>
      </c>
      <c r="I537">
        <v>8</v>
      </c>
      <c r="J537" t="s">
        <v>263</v>
      </c>
      <c r="K537" t="s">
        <v>263</v>
      </c>
    </row>
    <row r="538" spans="1:11" x14ac:dyDescent="0.2">
      <c r="A538" t="s">
        <v>1661</v>
      </c>
      <c r="B538" s="7">
        <v>43792</v>
      </c>
      <c r="C538">
        <v>5324</v>
      </c>
      <c r="D538" t="s">
        <v>88</v>
      </c>
      <c r="E538" t="s">
        <v>662</v>
      </c>
      <c r="F538" t="s">
        <v>934</v>
      </c>
      <c r="G538" t="s">
        <v>304</v>
      </c>
      <c r="H538" t="s">
        <v>660</v>
      </c>
      <c r="I538">
        <v>8</v>
      </c>
      <c r="J538" t="s">
        <v>263</v>
      </c>
      <c r="K538" t="s">
        <v>263</v>
      </c>
    </row>
    <row r="539" spans="1:11" x14ac:dyDescent="0.2">
      <c r="A539" t="s">
        <v>1661</v>
      </c>
      <c r="B539" s="7">
        <v>43793</v>
      </c>
      <c r="C539">
        <v>5324</v>
      </c>
      <c r="D539" t="s">
        <v>88</v>
      </c>
      <c r="E539" t="s">
        <v>662</v>
      </c>
      <c r="F539" t="s">
        <v>934</v>
      </c>
      <c r="G539" t="s">
        <v>304</v>
      </c>
      <c r="H539" t="s">
        <v>660</v>
      </c>
      <c r="I539">
        <v>8</v>
      </c>
      <c r="J539" t="s">
        <v>263</v>
      </c>
      <c r="K539" t="s">
        <v>263</v>
      </c>
    </row>
    <row r="540" spans="1:11" x14ac:dyDescent="0.2">
      <c r="A540" t="s">
        <v>1667</v>
      </c>
      <c r="B540" s="7">
        <v>43787</v>
      </c>
      <c r="C540">
        <v>5325</v>
      </c>
      <c r="D540" t="s">
        <v>181</v>
      </c>
      <c r="E540" t="s">
        <v>642</v>
      </c>
      <c r="F540" t="s">
        <v>935</v>
      </c>
      <c r="G540" t="s">
        <v>306</v>
      </c>
      <c r="H540" t="s">
        <v>812</v>
      </c>
      <c r="I540">
        <v>1</v>
      </c>
      <c r="J540" t="s">
        <v>264</v>
      </c>
      <c r="K540" t="s">
        <v>264</v>
      </c>
    </row>
    <row r="541" spans="1:11" x14ac:dyDescent="0.2">
      <c r="A541" t="s">
        <v>1667</v>
      </c>
      <c r="B541" s="7">
        <v>43788</v>
      </c>
      <c r="C541">
        <v>5325</v>
      </c>
      <c r="D541" t="s">
        <v>181</v>
      </c>
      <c r="E541" t="s">
        <v>642</v>
      </c>
      <c r="F541" t="s">
        <v>935</v>
      </c>
      <c r="G541" t="s">
        <v>306</v>
      </c>
      <c r="H541" t="s">
        <v>812</v>
      </c>
      <c r="I541">
        <v>1</v>
      </c>
      <c r="J541" t="s">
        <v>264</v>
      </c>
      <c r="K541" t="s">
        <v>1657</v>
      </c>
    </row>
    <row r="542" spans="1:11" x14ac:dyDescent="0.2">
      <c r="A542" t="s">
        <v>1667</v>
      </c>
      <c r="B542" s="7">
        <v>43789</v>
      </c>
      <c r="C542">
        <v>5325</v>
      </c>
      <c r="D542" t="s">
        <v>181</v>
      </c>
      <c r="E542" t="s">
        <v>642</v>
      </c>
      <c r="F542" t="s">
        <v>935</v>
      </c>
      <c r="G542" t="s">
        <v>306</v>
      </c>
      <c r="H542" t="s">
        <v>812</v>
      </c>
      <c r="I542">
        <v>1</v>
      </c>
      <c r="J542" t="s">
        <v>264</v>
      </c>
      <c r="K542" t="s">
        <v>1657</v>
      </c>
    </row>
    <row r="543" spans="1:11" x14ac:dyDescent="0.2">
      <c r="A543" t="s">
        <v>1667</v>
      </c>
      <c r="B543" s="7">
        <v>43790</v>
      </c>
      <c r="C543">
        <v>5325</v>
      </c>
      <c r="D543" t="s">
        <v>181</v>
      </c>
      <c r="E543" t="s">
        <v>642</v>
      </c>
      <c r="F543" t="s">
        <v>935</v>
      </c>
      <c r="G543" t="s">
        <v>306</v>
      </c>
      <c r="H543" t="s">
        <v>812</v>
      </c>
      <c r="I543">
        <v>1</v>
      </c>
      <c r="J543" t="s">
        <v>264</v>
      </c>
      <c r="K543" t="s">
        <v>1657</v>
      </c>
    </row>
    <row r="544" spans="1:11" x14ac:dyDescent="0.2">
      <c r="A544" t="s">
        <v>1667</v>
      </c>
      <c r="B544" s="7">
        <v>43791</v>
      </c>
      <c r="C544">
        <v>5325</v>
      </c>
      <c r="D544" t="s">
        <v>181</v>
      </c>
      <c r="E544" t="s">
        <v>642</v>
      </c>
      <c r="F544" t="s">
        <v>935</v>
      </c>
      <c r="G544" t="s">
        <v>306</v>
      </c>
      <c r="H544" t="s">
        <v>812</v>
      </c>
      <c r="I544">
        <v>1</v>
      </c>
      <c r="J544" t="s">
        <v>264</v>
      </c>
      <c r="K544" t="s">
        <v>1657</v>
      </c>
    </row>
    <row r="545" spans="1:11" x14ac:dyDescent="0.2">
      <c r="A545" t="s">
        <v>1667</v>
      </c>
      <c r="B545" s="7">
        <v>43792</v>
      </c>
      <c r="C545">
        <v>5325</v>
      </c>
      <c r="D545" t="s">
        <v>181</v>
      </c>
      <c r="E545" t="s">
        <v>642</v>
      </c>
      <c r="F545" t="s">
        <v>935</v>
      </c>
      <c r="G545" t="s">
        <v>306</v>
      </c>
      <c r="H545" t="s">
        <v>812</v>
      </c>
      <c r="I545">
        <v>1</v>
      </c>
      <c r="J545" t="s">
        <v>264</v>
      </c>
      <c r="K545" t="s">
        <v>264</v>
      </c>
    </row>
    <row r="546" spans="1:11" x14ac:dyDescent="0.2">
      <c r="A546" t="s">
        <v>1667</v>
      </c>
      <c r="B546" s="7">
        <v>43793</v>
      </c>
      <c r="C546">
        <v>5325</v>
      </c>
      <c r="D546" t="s">
        <v>181</v>
      </c>
      <c r="E546" t="s">
        <v>642</v>
      </c>
      <c r="F546" t="s">
        <v>935</v>
      </c>
      <c r="G546" t="s">
        <v>306</v>
      </c>
      <c r="H546" t="s">
        <v>812</v>
      </c>
      <c r="I546">
        <v>1</v>
      </c>
      <c r="J546" t="s">
        <v>264</v>
      </c>
      <c r="K546" t="s">
        <v>1657</v>
      </c>
    </row>
    <row r="547" spans="1:11" x14ac:dyDescent="0.2">
      <c r="A547" t="s">
        <v>1668</v>
      </c>
      <c r="B547" s="7">
        <v>43787</v>
      </c>
      <c r="C547">
        <v>5336</v>
      </c>
      <c r="D547" t="s">
        <v>147</v>
      </c>
      <c r="E547" t="s">
        <v>45</v>
      </c>
      <c r="F547" t="s">
        <v>941</v>
      </c>
      <c r="G547" t="s">
        <v>338</v>
      </c>
      <c r="H547" t="s">
        <v>644</v>
      </c>
      <c r="I547">
        <v>15</v>
      </c>
      <c r="J547" t="s">
        <v>649</v>
      </c>
      <c r="K547" t="s">
        <v>45</v>
      </c>
    </row>
    <row r="548" spans="1:11" x14ac:dyDescent="0.2">
      <c r="A548" t="s">
        <v>1668</v>
      </c>
      <c r="B548" s="7">
        <v>43788</v>
      </c>
      <c r="C548">
        <v>5336</v>
      </c>
      <c r="D548" t="s">
        <v>147</v>
      </c>
      <c r="E548" t="s">
        <v>45</v>
      </c>
      <c r="F548" t="s">
        <v>941</v>
      </c>
      <c r="G548" t="s">
        <v>338</v>
      </c>
      <c r="H548" t="s">
        <v>644</v>
      </c>
      <c r="I548">
        <v>15</v>
      </c>
      <c r="J548" t="s">
        <v>649</v>
      </c>
      <c r="K548" t="s">
        <v>45</v>
      </c>
    </row>
    <row r="549" spans="1:11" x14ac:dyDescent="0.2">
      <c r="A549" t="s">
        <v>1668</v>
      </c>
      <c r="B549" s="7">
        <v>43789</v>
      </c>
      <c r="C549">
        <v>5336</v>
      </c>
      <c r="D549" t="s">
        <v>147</v>
      </c>
      <c r="E549" t="s">
        <v>45</v>
      </c>
      <c r="F549" t="s">
        <v>941</v>
      </c>
      <c r="G549" t="s">
        <v>338</v>
      </c>
      <c r="H549" t="s">
        <v>644</v>
      </c>
      <c r="I549">
        <v>15</v>
      </c>
      <c r="J549" t="s">
        <v>649</v>
      </c>
      <c r="K549" t="s">
        <v>45</v>
      </c>
    </row>
    <row r="550" spans="1:11" x14ac:dyDescent="0.2">
      <c r="A550" t="s">
        <v>1668</v>
      </c>
      <c r="B550" s="7">
        <v>43790</v>
      </c>
      <c r="C550">
        <v>5336</v>
      </c>
      <c r="D550" t="s">
        <v>147</v>
      </c>
      <c r="E550" t="s">
        <v>45</v>
      </c>
      <c r="F550" t="s">
        <v>941</v>
      </c>
      <c r="G550" t="s">
        <v>338</v>
      </c>
      <c r="H550" t="s">
        <v>644</v>
      </c>
      <c r="I550">
        <v>15</v>
      </c>
      <c r="J550" t="s">
        <v>649</v>
      </c>
      <c r="K550" t="s">
        <v>45</v>
      </c>
    </row>
    <row r="551" spans="1:11" x14ac:dyDescent="0.2">
      <c r="A551" t="s">
        <v>1668</v>
      </c>
      <c r="B551" s="7">
        <v>43791</v>
      </c>
      <c r="C551">
        <v>5336</v>
      </c>
      <c r="D551" t="s">
        <v>147</v>
      </c>
      <c r="E551" t="s">
        <v>45</v>
      </c>
      <c r="F551" t="s">
        <v>941</v>
      </c>
      <c r="G551" t="s">
        <v>338</v>
      </c>
      <c r="H551" t="s">
        <v>644</v>
      </c>
      <c r="I551">
        <v>15</v>
      </c>
      <c r="J551" t="s">
        <v>649</v>
      </c>
      <c r="K551" t="s">
        <v>45</v>
      </c>
    </row>
    <row r="552" spans="1:11" x14ac:dyDescent="0.2">
      <c r="A552" t="s">
        <v>1668</v>
      </c>
      <c r="B552" s="7">
        <v>43792</v>
      </c>
      <c r="C552">
        <v>5336</v>
      </c>
      <c r="D552" t="s">
        <v>147</v>
      </c>
      <c r="E552" t="s">
        <v>45</v>
      </c>
      <c r="F552" t="s">
        <v>941</v>
      </c>
      <c r="G552" t="s">
        <v>338</v>
      </c>
      <c r="H552" t="s">
        <v>644</v>
      </c>
      <c r="I552">
        <v>15</v>
      </c>
      <c r="J552" t="s">
        <v>649</v>
      </c>
      <c r="K552" t="s">
        <v>1657</v>
      </c>
    </row>
    <row r="553" spans="1:11" x14ac:dyDescent="0.2">
      <c r="A553" t="s">
        <v>1668</v>
      </c>
      <c r="B553" s="7">
        <v>43793</v>
      </c>
      <c r="C553">
        <v>5336</v>
      </c>
      <c r="D553" t="s">
        <v>147</v>
      </c>
      <c r="E553" t="s">
        <v>45</v>
      </c>
      <c r="F553" t="s">
        <v>941</v>
      </c>
      <c r="G553" t="s">
        <v>338</v>
      </c>
      <c r="H553" t="s">
        <v>644</v>
      </c>
      <c r="I553">
        <v>15</v>
      </c>
      <c r="J553" t="s">
        <v>649</v>
      </c>
      <c r="K553" t="s">
        <v>264</v>
      </c>
    </row>
    <row r="554" spans="1:11" x14ac:dyDescent="0.2">
      <c r="A554" t="s">
        <v>1663</v>
      </c>
      <c r="B554" s="7">
        <v>43787</v>
      </c>
      <c r="C554">
        <v>5338</v>
      </c>
      <c r="D554" t="s">
        <v>140</v>
      </c>
      <c r="E554" t="s">
        <v>757</v>
      </c>
      <c r="F554" t="s">
        <v>842</v>
      </c>
      <c r="G554" t="s">
        <v>331</v>
      </c>
      <c r="H554" t="s">
        <v>689</v>
      </c>
      <c r="I554">
        <v>8</v>
      </c>
      <c r="J554" t="s">
        <v>636</v>
      </c>
      <c r="K554" t="s">
        <v>263</v>
      </c>
    </row>
    <row r="555" spans="1:11" x14ac:dyDescent="0.2">
      <c r="A555" t="s">
        <v>1663</v>
      </c>
      <c r="B555" s="7">
        <v>43788</v>
      </c>
      <c r="C555">
        <v>5338</v>
      </c>
      <c r="D555" t="s">
        <v>140</v>
      </c>
      <c r="E555" t="s">
        <v>757</v>
      </c>
      <c r="F555" t="s">
        <v>842</v>
      </c>
      <c r="G555" t="s">
        <v>331</v>
      </c>
      <c r="H555" t="s">
        <v>689</v>
      </c>
      <c r="I555">
        <v>8</v>
      </c>
      <c r="J555" t="s">
        <v>636</v>
      </c>
      <c r="K555" t="s">
        <v>263</v>
      </c>
    </row>
    <row r="556" spans="1:11" x14ac:dyDescent="0.2">
      <c r="A556" t="s">
        <v>1663</v>
      </c>
      <c r="B556" s="7">
        <v>43789</v>
      </c>
      <c r="C556">
        <v>5338</v>
      </c>
      <c r="D556" t="s">
        <v>140</v>
      </c>
      <c r="E556" t="s">
        <v>757</v>
      </c>
      <c r="F556" t="s">
        <v>842</v>
      </c>
      <c r="G556" t="s">
        <v>331</v>
      </c>
      <c r="H556" t="s">
        <v>689</v>
      </c>
      <c r="I556">
        <v>8</v>
      </c>
      <c r="J556" t="s">
        <v>636</v>
      </c>
      <c r="K556" t="s">
        <v>1657</v>
      </c>
    </row>
    <row r="557" spans="1:11" x14ac:dyDescent="0.2">
      <c r="A557" t="s">
        <v>1663</v>
      </c>
      <c r="B557" s="7">
        <v>43790</v>
      </c>
      <c r="C557">
        <v>5338</v>
      </c>
      <c r="D557" t="s">
        <v>140</v>
      </c>
      <c r="E557" t="s">
        <v>757</v>
      </c>
      <c r="F557" t="s">
        <v>842</v>
      </c>
      <c r="G557" t="s">
        <v>331</v>
      </c>
      <c r="H557" t="s">
        <v>689</v>
      </c>
      <c r="I557">
        <v>8</v>
      </c>
      <c r="J557" t="s">
        <v>636</v>
      </c>
      <c r="K557" t="s">
        <v>1657</v>
      </c>
    </row>
    <row r="558" spans="1:11" x14ac:dyDescent="0.2">
      <c r="A558" t="s">
        <v>1663</v>
      </c>
      <c r="B558" s="7">
        <v>43791</v>
      </c>
      <c r="C558">
        <v>5338</v>
      </c>
      <c r="D558" t="s">
        <v>140</v>
      </c>
      <c r="E558" t="s">
        <v>757</v>
      </c>
      <c r="F558" t="s">
        <v>842</v>
      </c>
      <c r="G558" t="s">
        <v>331</v>
      </c>
      <c r="H558" t="s">
        <v>689</v>
      </c>
      <c r="I558">
        <v>8</v>
      </c>
      <c r="J558" t="s">
        <v>636</v>
      </c>
      <c r="K558" t="s">
        <v>263</v>
      </c>
    </row>
    <row r="559" spans="1:11" x14ac:dyDescent="0.2">
      <c r="A559" t="s">
        <v>1663</v>
      </c>
      <c r="B559" s="7">
        <v>43792</v>
      </c>
      <c r="C559">
        <v>5338</v>
      </c>
      <c r="D559" t="s">
        <v>140</v>
      </c>
      <c r="E559" t="s">
        <v>757</v>
      </c>
      <c r="F559" t="s">
        <v>842</v>
      </c>
      <c r="G559" t="s">
        <v>331</v>
      </c>
      <c r="H559" t="s">
        <v>689</v>
      </c>
      <c r="I559">
        <v>8</v>
      </c>
      <c r="J559" t="s">
        <v>636</v>
      </c>
      <c r="K559" t="s">
        <v>1657</v>
      </c>
    </row>
    <row r="560" spans="1:11" x14ac:dyDescent="0.2">
      <c r="A560" t="s">
        <v>1663</v>
      </c>
      <c r="B560" s="7">
        <v>43793</v>
      </c>
      <c r="C560">
        <v>5338</v>
      </c>
      <c r="D560" t="s">
        <v>140</v>
      </c>
      <c r="E560" t="s">
        <v>757</v>
      </c>
      <c r="F560" t="s">
        <v>842</v>
      </c>
      <c r="G560" t="s">
        <v>331</v>
      </c>
      <c r="H560" t="s">
        <v>689</v>
      </c>
      <c r="I560">
        <v>8</v>
      </c>
      <c r="J560" t="s">
        <v>636</v>
      </c>
      <c r="K560" t="s">
        <v>263</v>
      </c>
    </row>
    <row r="561" spans="1:11" x14ac:dyDescent="0.2">
      <c r="A561" t="s">
        <v>1666</v>
      </c>
      <c r="B561" s="7">
        <v>43787</v>
      </c>
      <c r="C561">
        <v>5344</v>
      </c>
      <c r="D561" t="s">
        <v>178</v>
      </c>
      <c r="E561" t="s">
        <v>639</v>
      </c>
      <c r="F561" t="s">
        <v>677</v>
      </c>
      <c r="G561" t="s">
        <v>312</v>
      </c>
      <c r="H561" t="s">
        <v>731</v>
      </c>
      <c r="I561">
        <v>12</v>
      </c>
      <c r="J561" t="s">
        <v>636</v>
      </c>
      <c r="K561" t="s">
        <v>264</v>
      </c>
    </row>
    <row r="562" spans="1:11" x14ac:dyDescent="0.2">
      <c r="A562" t="s">
        <v>1666</v>
      </c>
      <c r="B562" s="7">
        <v>43788</v>
      </c>
      <c r="C562">
        <v>5344</v>
      </c>
      <c r="D562" t="s">
        <v>178</v>
      </c>
      <c r="E562" t="s">
        <v>639</v>
      </c>
      <c r="F562" t="s">
        <v>677</v>
      </c>
      <c r="G562" t="s">
        <v>312</v>
      </c>
      <c r="H562" t="s">
        <v>731</v>
      </c>
      <c r="I562">
        <v>12</v>
      </c>
      <c r="J562" t="s">
        <v>636</v>
      </c>
      <c r="K562" t="s">
        <v>264</v>
      </c>
    </row>
    <row r="563" spans="1:11" x14ac:dyDescent="0.2">
      <c r="A563" t="s">
        <v>1666</v>
      </c>
      <c r="B563" s="7">
        <v>43789</v>
      </c>
      <c r="C563">
        <v>5344</v>
      </c>
      <c r="D563" t="s">
        <v>178</v>
      </c>
      <c r="E563" t="s">
        <v>639</v>
      </c>
      <c r="F563" t="s">
        <v>677</v>
      </c>
      <c r="G563" t="s">
        <v>312</v>
      </c>
      <c r="H563" t="s">
        <v>731</v>
      </c>
      <c r="I563">
        <v>12</v>
      </c>
      <c r="J563" t="s">
        <v>636</v>
      </c>
      <c r="K563" t="s">
        <v>264</v>
      </c>
    </row>
    <row r="564" spans="1:11" x14ac:dyDescent="0.2">
      <c r="A564" t="s">
        <v>1666</v>
      </c>
      <c r="B564" s="7">
        <v>43790</v>
      </c>
      <c r="C564">
        <v>5344</v>
      </c>
      <c r="D564" t="s">
        <v>178</v>
      </c>
      <c r="E564" t="s">
        <v>639</v>
      </c>
      <c r="F564" t="s">
        <v>677</v>
      </c>
      <c r="G564" t="s">
        <v>312</v>
      </c>
      <c r="H564" t="s">
        <v>731</v>
      </c>
      <c r="I564">
        <v>12</v>
      </c>
      <c r="J564" t="s">
        <v>636</v>
      </c>
      <c r="K564" t="s">
        <v>264</v>
      </c>
    </row>
    <row r="565" spans="1:11" x14ac:dyDescent="0.2">
      <c r="A565" t="s">
        <v>1666</v>
      </c>
      <c r="B565" s="7">
        <v>43791</v>
      </c>
      <c r="C565">
        <v>5344</v>
      </c>
      <c r="D565" t="s">
        <v>178</v>
      </c>
      <c r="E565" t="s">
        <v>639</v>
      </c>
      <c r="F565" t="s">
        <v>677</v>
      </c>
      <c r="G565" t="s">
        <v>312</v>
      </c>
      <c r="H565" t="s">
        <v>731</v>
      </c>
      <c r="I565">
        <v>12</v>
      </c>
      <c r="J565" t="s">
        <v>636</v>
      </c>
      <c r="K565" t="s">
        <v>263</v>
      </c>
    </row>
    <row r="566" spans="1:11" x14ac:dyDescent="0.2">
      <c r="A566" t="s">
        <v>1666</v>
      </c>
      <c r="B566" s="7">
        <v>43792</v>
      </c>
      <c r="C566">
        <v>5344</v>
      </c>
      <c r="D566" t="s">
        <v>178</v>
      </c>
      <c r="E566" t="s">
        <v>639</v>
      </c>
      <c r="F566" t="s">
        <v>677</v>
      </c>
      <c r="G566" t="s">
        <v>312</v>
      </c>
      <c r="H566" t="s">
        <v>731</v>
      </c>
      <c r="I566">
        <v>12</v>
      </c>
      <c r="J566" t="s">
        <v>636</v>
      </c>
      <c r="K566" t="s">
        <v>263</v>
      </c>
    </row>
    <row r="567" spans="1:11" x14ac:dyDescent="0.2">
      <c r="A567" t="s">
        <v>1666</v>
      </c>
      <c r="B567" s="7">
        <v>43793</v>
      </c>
      <c r="C567">
        <v>5344</v>
      </c>
      <c r="D567" t="s">
        <v>178</v>
      </c>
      <c r="E567" t="s">
        <v>639</v>
      </c>
      <c r="F567" t="s">
        <v>677</v>
      </c>
      <c r="G567" t="s">
        <v>312</v>
      </c>
      <c r="H567" t="s">
        <v>731</v>
      </c>
      <c r="I567">
        <v>12</v>
      </c>
      <c r="J567" t="s">
        <v>636</v>
      </c>
      <c r="K567" t="s">
        <v>263</v>
      </c>
    </row>
    <row r="568" spans="1:11" x14ac:dyDescent="0.2">
      <c r="A568" t="s">
        <v>1654</v>
      </c>
      <c r="B568" s="7">
        <v>43787</v>
      </c>
      <c r="C568">
        <v>5349</v>
      </c>
      <c r="D568" t="s">
        <v>160</v>
      </c>
      <c r="E568" t="s">
        <v>673</v>
      </c>
      <c r="F568" t="s">
        <v>944</v>
      </c>
      <c r="G568" t="s">
        <v>312</v>
      </c>
      <c r="H568" t="s">
        <v>731</v>
      </c>
      <c r="I568">
        <v>8</v>
      </c>
      <c r="J568" t="s">
        <v>263</v>
      </c>
      <c r="K568" t="s">
        <v>263</v>
      </c>
    </row>
    <row r="569" spans="1:11" x14ac:dyDescent="0.2">
      <c r="A569" t="s">
        <v>1654</v>
      </c>
      <c r="B569" s="7">
        <v>43788</v>
      </c>
      <c r="C569">
        <v>5349</v>
      </c>
      <c r="D569" t="s">
        <v>160</v>
      </c>
      <c r="E569" t="s">
        <v>673</v>
      </c>
      <c r="F569" t="s">
        <v>944</v>
      </c>
      <c r="G569" t="s">
        <v>312</v>
      </c>
      <c r="H569" t="s">
        <v>731</v>
      </c>
      <c r="I569">
        <v>8</v>
      </c>
      <c r="J569" t="s">
        <v>263</v>
      </c>
      <c r="K569" t="s">
        <v>1657</v>
      </c>
    </row>
    <row r="570" spans="1:11" x14ac:dyDescent="0.2">
      <c r="A570" t="s">
        <v>1654</v>
      </c>
      <c r="B570" s="7">
        <v>43789</v>
      </c>
      <c r="C570">
        <v>5349</v>
      </c>
      <c r="D570" t="s">
        <v>160</v>
      </c>
      <c r="E570" t="s">
        <v>673</v>
      </c>
      <c r="F570" t="s">
        <v>944</v>
      </c>
      <c r="G570" t="s">
        <v>312</v>
      </c>
      <c r="H570" t="s">
        <v>731</v>
      </c>
      <c r="I570">
        <v>8</v>
      </c>
      <c r="J570" t="s">
        <v>263</v>
      </c>
      <c r="K570" t="s">
        <v>263</v>
      </c>
    </row>
    <row r="571" spans="1:11" x14ac:dyDescent="0.2">
      <c r="A571" t="s">
        <v>1654</v>
      </c>
      <c r="B571" s="7">
        <v>43790</v>
      </c>
      <c r="C571">
        <v>5349</v>
      </c>
      <c r="D571" t="s">
        <v>160</v>
      </c>
      <c r="E571" t="s">
        <v>673</v>
      </c>
      <c r="F571" t="s">
        <v>944</v>
      </c>
      <c r="G571" t="s">
        <v>312</v>
      </c>
      <c r="H571" t="s">
        <v>731</v>
      </c>
      <c r="I571">
        <v>8</v>
      </c>
      <c r="J571" t="s">
        <v>263</v>
      </c>
      <c r="K571" t="s">
        <v>263</v>
      </c>
    </row>
    <row r="572" spans="1:11" x14ac:dyDescent="0.2">
      <c r="A572" t="s">
        <v>1654</v>
      </c>
      <c r="B572" s="7">
        <v>43791</v>
      </c>
      <c r="C572">
        <v>5349</v>
      </c>
      <c r="D572" t="s">
        <v>160</v>
      </c>
      <c r="E572" t="s">
        <v>673</v>
      </c>
      <c r="F572" t="s">
        <v>944</v>
      </c>
      <c r="G572" t="s">
        <v>312</v>
      </c>
      <c r="H572" t="s">
        <v>731</v>
      </c>
      <c r="I572">
        <v>8</v>
      </c>
      <c r="J572" t="s">
        <v>263</v>
      </c>
      <c r="K572" t="s">
        <v>263</v>
      </c>
    </row>
    <row r="573" spans="1:11" x14ac:dyDescent="0.2">
      <c r="A573" t="s">
        <v>1654</v>
      </c>
      <c r="B573" s="7">
        <v>43792</v>
      </c>
      <c r="C573">
        <v>5349</v>
      </c>
      <c r="D573" t="s">
        <v>160</v>
      </c>
      <c r="E573" t="s">
        <v>673</v>
      </c>
      <c r="F573" t="s">
        <v>944</v>
      </c>
      <c r="G573" t="s">
        <v>312</v>
      </c>
      <c r="H573" t="s">
        <v>731</v>
      </c>
      <c r="I573">
        <v>8</v>
      </c>
      <c r="J573" t="s">
        <v>263</v>
      </c>
      <c r="K573" t="s">
        <v>1657</v>
      </c>
    </row>
    <row r="574" spans="1:11" x14ac:dyDescent="0.2">
      <c r="A574" t="s">
        <v>1654</v>
      </c>
      <c r="B574" s="7">
        <v>43793</v>
      </c>
      <c r="C574">
        <v>5349</v>
      </c>
      <c r="D574" t="s">
        <v>160</v>
      </c>
      <c r="E574" t="s">
        <v>673</v>
      </c>
      <c r="F574" t="s">
        <v>944</v>
      </c>
      <c r="G574" t="s">
        <v>312</v>
      </c>
      <c r="H574" t="s">
        <v>731</v>
      </c>
      <c r="I574">
        <v>8</v>
      </c>
      <c r="J574" t="s">
        <v>263</v>
      </c>
      <c r="K574" t="s">
        <v>263</v>
      </c>
    </row>
    <row r="575" spans="1:11" x14ac:dyDescent="0.2">
      <c r="A575" t="s">
        <v>1666</v>
      </c>
      <c r="B575" s="7">
        <v>43788</v>
      </c>
      <c r="C575">
        <v>5351</v>
      </c>
      <c r="D575" t="s">
        <v>203</v>
      </c>
      <c r="E575" t="s">
        <v>263</v>
      </c>
      <c r="F575" t="s">
        <v>946</v>
      </c>
      <c r="G575" t="s">
        <v>341</v>
      </c>
      <c r="H575" t="s">
        <v>675</v>
      </c>
      <c r="I575">
        <v>22</v>
      </c>
      <c r="J575" t="s">
        <v>636</v>
      </c>
      <c r="K575" t="s">
        <v>263</v>
      </c>
    </row>
    <row r="576" spans="1:11" x14ac:dyDescent="0.2">
      <c r="A576" t="s">
        <v>1666</v>
      </c>
      <c r="B576" s="7">
        <v>43789</v>
      </c>
      <c r="C576">
        <v>5351</v>
      </c>
      <c r="D576" t="s">
        <v>203</v>
      </c>
      <c r="E576" t="s">
        <v>263</v>
      </c>
      <c r="F576" t="s">
        <v>946</v>
      </c>
      <c r="G576" t="s">
        <v>341</v>
      </c>
      <c r="H576" t="s">
        <v>675</v>
      </c>
      <c r="I576">
        <v>22</v>
      </c>
      <c r="J576" t="s">
        <v>636</v>
      </c>
      <c r="K576" t="s">
        <v>263</v>
      </c>
    </row>
    <row r="577" spans="1:11" x14ac:dyDescent="0.2">
      <c r="A577" t="s">
        <v>1666</v>
      </c>
      <c r="B577" s="7">
        <v>43790</v>
      </c>
      <c r="C577">
        <v>5351</v>
      </c>
      <c r="D577" t="s">
        <v>203</v>
      </c>
      <c r="E577" t="s">
        <v>263</v>
      </c>
      <c r="F577" t="s">
        <v>946</v>
      </c>
      <c r="G577" t="s">
        <v>341</v>
      </c>
      <c r="H577" t="s">
        <v>675</v>
      </c>
      <c r="I577">
        <v>22</v>
      </c>
      <c r="J577" t="s">
        <v>636</v>
      </c>
      <c r="K577" t="s">
        <v>263</v>
      </c>
    </row>
    <row r="578" spans="1:11" x14ac:dyDescent="0.2">
      <c r="A578" t="s">
        <v>1666</v>
      </c>
      <c r="B578" s="7">
        <v>43791</v>
      </c>
      <c r="C578">
        <v>5351</v>
      </c>
      <c r="D578" t="s">
        <v>203</v>
      </c>
      <c r="E578" t="s">
        <v>263</v>
      </c>
      <c r="F578" t="s">
        <v>946</v>
      </c>
      <c r="G578" t="s">
        <v>341</v>
      </c>
      <c r="H578" t="s">
        <v>675</v>
      </c>
      <c r="I578">
        <v>22</v>
      </c>
      <c r="J578" t="s">
        <v>636</v>
      </c>
      <c r="K578" t="s">
        <v>263</v>
      </c>
    </row>
    <row r="579" spans="1:11" x14ac:dyDescent="0.2">
      <c r="A579" t="s">
        <v>1666</v>
      </c>
      <c r="B579" s="7">
        <v>43792</v>
      </c>
      <c r="C579">
        <v>5351</v>
      </c>
      <c r="D579" t="s">
        <v>203</v>
      </c>
      <c r="E579" t="s">
        <v>263</v>
      </c>
      <c r="F579" t="s">
        <v>946</v>
      </c>
      <c r="G579" t="s">
        <v>341</v>
      </c>
      <c r="H579" t="s">
        <v>675</v>
      </c>
      <c r="I579">
        <v>22</v>
      </c>
      <c r="J579" t="s">
        <v>636</v>
      </c>
      <c r="K579" t="s">
        <v>263</v>
      </c>
    </row>
    <row r="580" spans="1:11" x14ac:dyDescent="0.2">
      <c r="A580" t="s">
        <v>1666</v>
      </c>
      <c r="B580" s="7">
        <v>43793</v>
      </c>
      <c r="C580">
        <v>5351</v>
      </c>
      <c r="D580" t="s">
        <v>203</v>
      </c>
      <c r="E580" t="s">
        <v>263</v>
      </c>
      <c r="F580" t="s">
        <v>946</v>
      </c>
      <c r="G580" t="s">
        <v>341</v>
      </c>
      <c r="H580" t="s">
        <v>675</v>
      </c>
      <c r="I580">
        <v>22</v>
      </c>
      <c r="J580" t="s">
        <v>636</v>
      </c>
      <c r="K580" t="s">
        <v>263</v>
      </c>
    </row>
    <row r="581" spans="1:11" x14ac:dyDescent="0.2">
      <c r="A581" t="s">
        <v>1663</v>
      </c>
      <c r="B581" s="7">
        <v>43787</v>
      </c>
      <c r="C581">
        <v>5352</v>
      </c>
      <c r="D581" t="s">
        <v>86</v>
      </c>
      <c r="E581" t="s">
        <v>654</v>
      </c>
      <c r="F581" t="s">
        <v>947</v>
      </c>
      <c r="G581" t="s">
        <v>334</v>
      </c>
      <c r="H581" t="s">
        <v>727</v>
      </c>
      <c r="I581">
        <v>15</v>
      </c>
      <c r="J581" t="s">
        <v>649</v>
      </c>
      <c r="K581" t="s">
        <v>1657</v>
      </c>
    </row>
    <row r="582" spans="1:11" x14ac:dyDescent="0.2">
      <c r="A582" t="s">
        <v>1663</v>
      </c>
      <c r="B582" s="7">
        <v>43788</v>
      </c>
      <c r="C582">
        <v>5352</v>
      </c>
      <c r="D582" t="s">
        <v>86</v>
      </c>
      <c r="E582" t="s">
        <v>654</v>
      </c>
      <c r="F582" t="s">
        <v>947</v>
      </c>
      <c r="G582" t="s">
        <v>334</v>
      </c>
      <c r="H582" t="s">
        <v>727</v>
      </c>
      <c r="I582">
        <v>15</v>
      </c>
      <c r="J582" t="s">
        <v>649</v>
      </c>
      <c r="K582" t="s">
        <v>1657</v>
      </c>
    </row>
    <row r="583" spans="1:11" x14ac:dyDescent="0.2">
      <c r="A583" t="s">
        <v>1663</v>
      </c>
      <c r="B583" s="7">
        <v>43789</v>
      </c>
      <c r="C583">
        <v>5352</v>
      </c>
      <c r="D583" t="s">
        <v>86</v>
      </c>
      <c r="E583" t="s">
        <v>654</v>
      </c>
      <c r="F583" t="s">
        <v>947</v>
      </c>
      <c r="G583" t="s">
        <v>334</v>
      </c>
      <c r="H583" t="s">
        <v>727</v>
      </c>
      <c r="I583">
        <v>15</v>
      </c>
      <c r="J583" t="s">
        <v>649</v>
      </c>
      <c r="K583" t="s">
        <v>45</v>
      </c>
    </row>
    <row r="584" spans="1:11" x14ac:dyDescent="0.2">
      <c r="A584" t="s">
        <v>1663</v>
      </c>
      <c r="B584" s="7">
        <v>43790</v>
      </c>
      <c r="C584">
        <v>5352</v>
      </c>
      <c r="D584" t="s">
        <v>86</v>
      </c>
      <c r="E584" t="s">
        <v>654</v>
      </c>
      <c r="F584" t="s">
        <v>947</v>
      </c>
      <c r="G584" t="s">
        <v>334</v>
      </c>
      <c r="H584" t="s">
        <v>727</v>
      </c>
      <c r="I584">
        <v>15</v>
      </c>
      <c r="J584" t="s">
        <v>649</v>
      </c>
      <c r="K584" t="s">
        <v>45</v>
      </c>
    </row>
    <row r="585" spans="1:11" x14ac:dyDescent="0.2">
      <c r="A585" t="s">
        <v>1663</v>
      </c>
      <c r="B585" s="7">
        <v>43791</v>
      </c>
      <c r="C585">
        <v>5352</v>
      </c>
      <c r="D585" t="s">
        <v>86</v>
      </c>
      <c r="E585" t="s">
        <v>654</v>
      </c>
      <c r="F585" t="s">
        <v>947</v>
      </c>
      <c r="G585" t="s">
        <v>334</v>
      </c>
      <c r="H585" t="s">
        <v>727</v>
      </c>
      <c r="I585">
        <v>15</v>
      </c>
      <c r="J585" t="s">
        <v>649</v>
      </c>
      <c r="K585" t="s">
        <v>45</v>
      </c>
    </row>
    <row r="586" spans="1:11" x14ac:dyDescent="0.2">
      <c r="A586" t="s">
        <v>1663</v>
      </c>
      <c r="B586" s="7">
        <v>43792</v>
      </c>
      <c r="C586">
        <v>5352</v>
      </c>
      <c r="D586" t="s">
        <v>86</v>
      </c>
      <c r="E586" t="s">
        <v>654</v>
      </c>
      <c r="F586" t="s">
        <v>947</v>
      </c>
      <c r="G586" t="s">
        <v>334</v>
      </c>
      <c r="H586" t="s">
        <v>727</v>
      </c>
      <c r="I586">
        <v>15</v>
      </c>
      <c r="J586" t="s">
        <v>649</v>
      </c>
      <c r="K586" t="s">
        <v>1657</v>
      </c>
    </row>
    <row r="587" spans="1:11" x14ac:dyDescent="0.2">
      <c r="A587" t="s">
        <v>1663</v>
      </c>
      <c r="B587" s="7">
        <v>43793</v>
      </c>
      <c r="C587">
        <v>5352</v>
      </c>
      <c r="D587" t="s">
        <v>86</v>
      </c>
      <c r="E587" t="s">
        <v>654</v>
      </c>
      <c r="F587" t="s">
        <v>947</v>
      </c>
      <c r="G587" t="s">
        <v>334</v>
      </c>
      <c r="H587" t="s">
        <v>727</v>
      </c>
      <c r="I587">
        <v>15</v>
      </c>
      <c r="J587" t="s">
        <v>649</v>
      </c>
      <c r="K587" t="s">
        <v>45</v>
      </c>
    </row>
    <row r="588" spans="1:11" x14ac:dyDescent="0.2">
      <c r="A588" t="s">
        <v>1668</v>
      </c>
      <c r="B588" s="7">
        <v>43789</v>
      </c>
      <c r="C588">
        <v>5388</v>
      </c>
      <c r="D588" t="s">
        <v>188</v>
      </c>
      <c r="E588" t="s">
        <v>656</v>
      </c>
      <c r="F588" t="s">
        <v>957</v>
      </c>
      <c r="G588" t="s">
        <v>307</v>
      </c>
      <c r="H588" t="s">
        <v>652</v>
      </c>
      <c r="I588">
        <v>9</v>
      </c>
      <c r="J588" t="s">
        <v>263</v>
      </c>
      <c r="K588" t="s">
        <v>263</v>
      </c>
    </row>
    <row r="589" spans="1:11" x14ac:dyDescent="0.2">
      <c r="A589" t="s">
        <v>1668</v>
      </c>
      <c r="B589" s="7">
        <v>43790</v>
      </c>
      <c r="C589">
        <v>5388</v>
      </c>
      <c r="D589" t="s">
        <v>188</v>
      </c>
      <c r="E589" t="s">
        <v>656</v>
      </c>
      <c r="F589" t="s">
        <v>957</v>
      </c>
      <c r="G589" t="s">
        <v>307</v>
      </c>
      <c r="H589" t="s">
        <v>652</v>
      </c>
      <c r="I589">
        <v>9</v>
      </c>
      <c r="J589" t="s">
        <v>263</v>
      </c>
      <c r="K589" t="s">
        <v>263</v>
      </c>
    </row>
    <row r="590" spans="1:11" x14ac:dyDescent="0.2">
      <c r="A590" t="s">
        <v>1668</v>
      </c>
      <c r="B590" s="7">
        <v>43791</v>
      </c>
      <c r="C590">
        <v>5388</v>
      </c>
      <c r="D590" t="s">
        <v>188</v>
      </c>
      <c r="E590" t="s">
        <v>656</v>
      </c>
      <c r="F590" t="s">
        <v>957</v>
      </c>
      <c r="G590" t="s">
        <v>307</v>
      </c>
      <c r="H590" t="s">
        <v>652</v>
      </c>
      <c r="I590">
        <v>9</v>
      </c>
      <c r="J590" t="s">
        <v>263</v>
      </c>
      <c r="K590" t="s">
        <v>263</v>
      </c>
    </row>
    <row r="591" spans="1:11" x14ac:dyDescent="0.2">
      <c r="A591" t="s">
        <v>1668</v>
      </c>
      <c r="B591" s="7">
        <v>43792</v>
      </c>
      <c r="C591">
        <v>5388</v>
      </c>
      <c r="D591" t="s">
        <v>188</v>
      </c>
      <c r="E591" t="s">
        <v>656</v>
      </c>
      <c r="F591" t="s">
        <v>957</v>
      </c>
      <c r="G591" t="s">
        <v>307</v>
      </c>
      <c r="H591" t="s">
        <v>652</v>
      </c>
      <c r="I591">
        <v>9</v>
      </c>
      <c r="J591" t="s">
        <v>263</v>
      </c>
      <c r="K591" t="s">
        <v>263</v>
      </c>
    </row>
    <row r="592" spans="1:11" x14ac:dyDescent="0.2">
      <c r="A592" t="s">
        <v>1668</v>
      </c>
      <c r="B592" s="7">
        <v>43793</v>
      </c>
      <c r="C592">
        <v>5388</v>
      </c>
      <c r="D592" t="s">
        <v>188</v>
      </c>
      <c r="E592" t="s">
        <v>656</v>
      </c>
      <c r="F592" t="s">
        <v>957</v>
      </c>
      <c r="G592" t="s">
        <v>307</v>
      </c>
      <c r="H592" t="s">
        <v>652</v>
      </c>
      <c r="I592">
        <v>9</v>
      </c>
      <c r="J592" t="s">
        <v>263</v>
      </c>
      <c r="K592" t="s">
        <v>263</v>
      </c>
    </row>
    <row r="593" spans="1:11" x14ac:dyDescent="0.2">
      <c r="A593" t="s">
        <v>1664</v>
      </c>
      <c r="B593" s="7">
        <v>43787</v>
      </c>
      <c r="C593">
        <v>5393</v>
      </c>
      <c r="D593" t="s">
        <v>249</v>
      </c>
      <c r="E593" t="s">
        <v>639</v>
      </c>
      <c r="F593" t="s">
        <v>959</v>
      </c>
      <c r="G593" t="s">
        <v>327</v>
      </c>
      <c r="H593" t="s">
        <v>734</v>
      </c>
      <c r="I593">
        <v>2</v>
      </c>
      <c r="J593" t="s">
        <v>636</v>
      </c>
      <c r="K593" t="s">
        <v>263</v>
      </c>
    </row>
    <row r="594" spans="1:11" x14ac:dyDescent="0.2">
      <c r="A594" t="s">
        <v>1664</v>
      </c>
      <c r="B594" s="7">
        <v>43788</v>
      </c>
      <c r="C594">
        <v>5393</v>
      </c>
      <c r="D594" t="s">
        <v>249</v>
      </c>
      <c r="E594" t="s">
        <v>639</v>
      </c>
      <c r="F594" t="s">
        <v>959</v>
      </c>
      <c r="G594" t="s">
        <v>327</v>
      </c>
      <c r="H594" t="s">
        <v>734</v>
      </c>
      <c r="I594">
        <v>2</v>
      </c>
      <c r="J594" t="s">
        <v>636</v>
      </c>
      <c r="K594" t="s">
        <v>263</v>
      </c>
    </row>
    <row r="595" spans="1:11" x14ac:dyDescent="0.2">
      <c r="A595" t="s">
        <v>1664</v>
      </c>
      <c r="B595" s="7">
        <v>43789</v>
      </c>
      <c r="C595">
        <v>5393</v>
      </c>
      <c r="D595" t="s">
        <v>249</v>
      </c>
      <c r="E595" t="s">
        <v>639</v>
      </c>
      <c r="F595" t="s">
        <v>959</v>
      </c>
      <c r="G595" t="s">
        <v>327</v>
      </c>
      <c r="H595" t="s">
        <v>734</v>
      </c>
      <c r="I595">
        <v>2</v>
      </c>
      <c r="J595" t="s">
        <v>636</v>
      </c>
      <c r="K595" t="s">
        <v>263</v>
      </c>
    </row>
    <row r="596" spans="1:11" x14ac:dyDescent="0.2">
      <c r="A596" t="s">
        <v>1667</v>
      </c>
      <c r="B596" s="7">
        <v>43787</v>
      </c>
      <c r="C596">
        <v>5432</v>
      </c>
      <c r="D596" t="s">
        <v>43</v>
      </c>
      <c r="E596" t="s">
        <v>664</v>
      </c>
      <c r="F596" t="s">
        <v>967</v>
      </c>
      <c r="G596" t="s">
        <v>313</v>
      </c>
      <c r="H596" t="s">
        <v>761</v>
      </c>
      <c r="I596">
        <v>32</v>
      </c>
      <c r="J596" t="s">
        <v>45</v>
      </c>
      <c r="K596" t="s">
        <v>45</v>
      </c>
    </row>
    <row r="597" spans="1:11" x14ac:dyDescent="0.2">
      <c r="A597" t="s">
        <v>1667</v>
      </c>
      <c r="B597" s="7">
        <v>43788</v>
      </c>
      <c r="C597">
        <v>5432</v>
      </c>
      <c r="D597" t="s">
        <v>43</v>
      </c>
      <c r="E597" t="s">
        <v>664</v>
      </c>
      <c r="F597" t="s">
        <v>967</v>
      </c>
      <c r="G597" t="s">
        <v>313</v>
      </c>
      <c r="H597" t="s">
        <v>761</v>
      </c>
      <c r="I597">
        <v>32</v>
      </c>
      <c r="J597" t="s">
        <v>45</v>
      </c>
      <c r="K597" t="s">
        <v>1658</v>
      </c>
    </row>
    <row r="598" spans="1:11" x14ac:dyDescent="0.2">
      <c r="A598" t="s">
        <v>1667</v>
      </c>
      <c r="B598" s="7">
        <v>43789</v>
      </c>
      <c r="C598">
        <v>5432</v>
      </c>
      <c r="D598" t="s">
        <v>43</v>
      </c>
      <c r="E598" t="s">
        <v>664</v>
      </c>
      <c r="F598" t="s">
        <v>967</v>
      </c>
      <c r="G598" t="s">
        <v>313</v>
      </c>
      <c r="H598" t="s">
        <v>761</v>
      </c>
      <c r="I598">
        <v>32</v>
      </c>
      <c r="J598" t="s">
        <v>45</v>
      </c>
      <c r="K598" t="s">
        <v>1658</v>
      </c>
    </row>
    <row r="599" spans="1:11" x14ac:dyDescent="0.2">
      <c r="A599" t="s">
        <v>1667</v>
      </c>
      <c r="B599" s="7">
        <v>43790</v>
      </c>
      <c r="C599">
        <v>5432</v>
      </c>
      <c r="D599" t="s">
        <v>43</v>
      </c>
      <c r="E599" t="s">
        <v>664</v>
      </c>
      <c r="F599" t="s">
        <v>967</v>
      </c>
      <c r="G599" t="s">
        <v>313</v>
      </c>
      <c r="H599" t="s">
        <v>761</v>
      </c>
      <c r="I599">
        <v>32</v>
      </c>
      <c r="J599" t="s">
        <v>45</v>
      </c>
      <c r="K599" t="s">
        <v>1658</v>
      </c>
    </row>
    <row r="600" spans="1:11" x14ac:dyDescent="0.2">
      <c r="A600" t="s">
        <v>1667</v>
      </c>
      <c r="B600" s="7">
        <v>43791</v>
      </c>
      <c r="C600">
        <v>5432</v>
      </c>
      <c r="D600" t="s">
        <v>43</v>
      </c>
      <c r="E600" t="s">
        <v>664</v>
      </c>
      <c r="F600" t="s">
        <v>967</v>
      </c>
      <c r="G600" t="s">
        <v>313</v>
      </c>
      <c r="H600" t="s">
        <v>761</v>
      </c>
      <c r="I600">
        <v>32</v>
      </c>
      <c r="J600" t="s">
        <v>45</v>
      </c>
      <c r="K600" t="s">
        <v>1658</v>
      </c>
    </row>
    <row r="601" spans="1:11" x14ac:dyDescent="0.2">
      <c r="A601" t="s">
        <v>1667</v>
      </c>
      <c r="B601" s="7">
        <v>43792</v>
      </c>
      <c r="C601">
        <v>5432</v>
      </c>
      <c r="D601" t="s">
        <v>43</v>
      </c>
      <c r="E601" t="s">
        <v>664</v>
      </c>
      <c r="F601" t="s">
        <v>967</v>
      </c>
      <c r="G601" t="s">
        <v>313</v>
      </c>
      <c r="H601" t="s">
        <v>761</v>
      </c>
      <c r="I601">
        <v>32</v>
      </c>
      <c r="J601" t="s">
        <v>45</v>
      </c>
      <c r="K601" t="s">
        <v>1658</v>
      </c>
    </row>
    <row r="602" spans="1:11" x14ac:dyDescent="0.2">
      <c r="A602" t="s">
        <v>1667</v>
      </c>
      <c r="B602" s="7">
        <v>43793</v>
      </c>
      <c r="C602">
        <v>5432</v>
      </c>
      <c r="D602" t="s">
        <v>43</v>
      </c>
      <c r="E602" t="s">
        <v>664</v>
      </c>
      <c r="F602" t="s">
        <v>967</v>
      </c>
      <c r="G602" t="s">
        <v>313</v>
      </c>
      <c r="H602" t="s">
        <v>761</v>
      </c>
      <c r="I602">
        <v>32</v>
      </c>
      <c r="J602" t="s">
        <v>45</v>
      </c>
      <c r="K602" t="s">
        <v>1658</v>
      </c>
    </row>
    <row r="603" spans="1:11" x14ac:dyDescent="0.2">
      <c r="A603" t="s">
        <v>1669</v>
      </c>
      <c r="B603" s="7">
        <v>43787</v>
      </c>
      <c r="C603">
        <v>5433</v>
      </c>
      <c r="D603" t="s">
        <v>91</v>
      </c>
      <c r="E603" t="s">
        <v>670</v>
      </c>
      <c r="F603" t="s">
        <v>968</v>
      </c>
      <c r="G603" t="s">
        <v>341</v>
      </c>
      <c r="H603" t="s">
        <v>675</v>
      </c>
      <c r="I603">
        <v>0</v>
      </c>
      <c r="J603" t="s">
        <v>263</v>
      </c>
      <c r="K603" t="s">
        <v>364</v>
      </c>
    </row>
    <row r="604" spans="1:11" x14ac:dyDescent="0.2">
      <c r="A604" t="s">
        <v>1669</v>
      </c>
      <c r="B604" s="7">
        <v>43788</v>
      </c>
      <c r="C604">
        <v>5433</v>
      </c>
      <c r="D604" t="s">
        <v>91</v>
      </c>
      <c r="E604" t="s">
        <v>670</v>
      </c>
      <c r="F604" t="s">
        <v>968</v>
      </c>
      <c r="G604" t="s">
        <v>341</v>
      </c>
      <c r="H604" t="s">
        <v>675</v>
      </c>
      <c r="I604">
        <v>0</v>
      </c>
      <c r="J604" t="s">
        <v>263</v>
      </c>
      <c r="K604" t="s">
        <v>364</v>
      </c>
    </row>
    <row r="605" spans="1:11" x14ac:dyDescent="0.2">
      <c r="A605" t="s">
        <v>1669</v>
      </c>
      <c r="B605" s="7">
        <v>43789</v>
      </c>
      <c r="C605">
        <v>5433</v>
      </c>
      <c r="D605" t="s">
        <v>91</v>
      </c>
      <c r="E605" t="s">
        <v>670</v>
      </c>
      <c r="F605" t="s">
        <v>968</v>
      </c>
      <c r="G605" t="s">
        <v>341</v>
      </c>
      <c r="H605" t="s">
        <v>675</v>
      </c>
      <c r="I605">
        <v>0</v>
      </c>
      <c r="J605" t="s">
        <v>263</v>
      </c>
      <c r="K605" t="s">
        <v>364</v>
      </c>
    </row>
    <row r="606" spans="1:11" x14ac:dyDescent="0.2">
      <c r="A606" t="s">
        <v>1669</v>
      </c>
      <c r="B606" s="7">
        <v>43790</v>
      </c>
      <c r="C606">
        <v>5433</v>
      </c>
      <c r="D606" t="s">
        <v>91</v>
      </c>
      <c r="E606" t="s">
        <v>670</v>
      </c>
      <c r="F606" t="s">
        <v>968</v>
      </c>
      <c r="G606" t="s">
        <v>341</v>
      </c>
      <c r="H606" t="s">
        <v>675</v>
      </c>
      <c r="I606">
        <v>0</v>
      </c>
      <c r="J606" t="s">
        <v>263</v>
      </c>
      <c r="K606" t="s">
        <v>364</v>
      </c>
    </row>
    <row r="607" spans="1:11" x14ac:dyDescent="0.2">
      <c r="A607" t="s">
        <v>1669</v>
      </c>
      <c r="B607" s="7">
        <v>43791</v>
      </c>
      <c r="C607">
        <v>5433</v>
      </c>
      <c r="D607" t="s">
        <v>91</v>
      </c>
      <c r="E607" t="s">
        <v>670</v>
      </c>
      <c r="F607" t="s">
        <v>968</v>
      </c>
      <c r="G607" t="s">
        <v>341</v>
      </c>
      <c r="H607" t="s">
        <v>675</v>
      </c>
      <c r="I607">
        <v>0</v>
      </c>
      <c r="J607" t="s">
        <v>263</v>
      </c>
      <c r="K607" t="s">
        <v>364</v>
      </c>
    </row>
    <row r="608" spans="1:11" x14ac:dyDescent="0.2">
      <c r="A608" t="s">
        <v>1669</v>
      </c>
      <c r="B608" s="7">
        <v>43792</v>
      </c>
      <c r="C608">
        <v>5433</v>
      </c>
      <c r="D608" t="s">
        <v>91</v>
      </c>
      <c r="E608" t="s">
        <v>670</v>
      </c>
      <c r="F608" t="s">
        <v>968</v>
      </c>
      <c r="G608" t="s">
        <v>341</v>
      </c>
      <c r="H608" t="s">
        <v>675</v>
      </c>
      <c r="I608">
        <v>0</v>
      </c>
      <c r="J608" t="s">
        <v>263</v>
      </c>
      <c r="K608" t="s">
        <v>364</v>
      </c>
    </row>
    <row r="609" spans="1:11" x14ac:dyDescent="0.2">
      <c r="A609" t="s">
        <v>1669</v>
      </c>
      <c r="B609" s="7">
        <v>43793</v>
      </c>
      <c r="C609">
        <v>5433</v>
      </c>
      <c r="D609" t="s">
        <v>91</v>
      </c>
      <c r="E609" t="s">
        <v>670</v>
      </c>
      <c r="F609" t="s">
        <v>968</v>
      </c>
      <c r="G609" t="s">
        <v>341</v>
      </c>
      <c r="H609" t="s">
        <v>675</v>
      </c>
      <c r="I609">
        <v>0</v>
      </c>
      <c r="J609" t="s">
        <v>263</v>
      </c>
      <c r="K609" t="s">
        <v>364</v>
      </c>
    </row>
    <row r="610" spans="1:11" x14ac:dyDescent="0.2">
      <c r="A610" t="s">
        <v>1664</v>
      </c>
      <c r="B610" s="7">
        <v>43787</v>
      </c>
      <c r="C610">
        <v>5464</v>
      </c>
      <c r="D610" t="s">
        <v>99</v>
      </c>
      <c r="E610" t="s">
        <v>664</v>
      </c>
      <c r="F610" t="s">
        <v>970</v>
      </c>
      <c r="G610" t="s">
        <v>321</v>
      </c>
      <c r="H610" t="s">
        <v>678</v>
      </c>
      <c r="I610">
        <v>6</v>
      </c>
      <c r="J610" t="s">
        <v>649</v>
      </c>
      <c r="K610" t="s">
        <v>45</v>
      </c>
    </row>
    <row r="611" spans="1:11" x14ac:dyDescent="0.2">
      <c r="A611" t="s">
        <v>1664</v>
      </c>
      <c r="B611" s="7">
        <v>43788</v>
      </c>
      <c r="C611">
        <v>5464</v>
      </c>
      <c r="D611" t="s">
        <v>99</v>
      </c>
      <c r="E611" t="s">
        <v>664</v>
      </c>
      <c r="F611" t="s">
        <v>970</v>
      </c>
      <c r="G611" t="s">
        <v>321</v>
      </c>
      <c r="H611" t="s">
        <v>678</v>
      </c>
      <c r="I611">
        <v>6</v>
      </c>
      <c r="J611" t="s">
        <v>649</v>
      </c>
      <c r="K611" t="s">
        <v>1657</v>
      </c>
    </row>
    <row r="612" spans="1:11" x14ac:dyDescent="0.2">
      <c r="A612" t="s">
        <v>1664</v>
      </c>
      <c r="B612" s="7">
        <v>43789</v>
      </c>
      <c r="C612">
        <v>5464</v>
      </c>
      <c r="D612" t="s">
        <v>99</v>
      </c>
      <c r="E612" t="s">
        <v>664</v>
      </c>
      <c r="F612" t="s">
        <v>970</v>
      </c>
      <c r="G612" t="s">
        <v>321</v>
      </c>
      <c r="H612" t="s">
        <v>678</v>
      </c>
      <c r="I612">
        <v>6</v>
      </c>
      <c r="J612" t="s">
        <v>649</v>
      </c>
      <c r="K612" t="s">
        <v>264</v>
      </c>
    </row>
    <row r="613" spans="1:11" x14ac:dyDescent="0.2">
      <c r="A613" t="s">
        <v>1664</v>
      </c>
      <c r="B613" s="7">
        <v>43790</v>
      </c>
      <c r="C613">
        <v>5464</v>
      </c>
      <c r="D613" t="s">
        <v>99</v>
      </c>
      <c r="E613" t="s">
        <v>664</v>
      </c>
      <c r="F613" t="s">
        <v>970</v>
      </c>
      <c r="G613" t="s">
        <v>321</v>
      </c>
      <c r="H613" t="s">
        <v>678</v>
      </c>
      <c r="I613">
        <v>6</v>
      </c>
      <c r="J613" t="s">
        <v>649</v>
      </c>
      <c r="K613" t="s">
        <v>264</v>
      </c>
    </row>
    <row r="614" spans="1:11" x14ac:dyDescent="0.2">
      <c r="A614" t="s">
        <v>1664</v>
      </c>
      <c r="B614" s="7">
        <v>43791</v>
      </c>
      <c r="C614">
        <v>5464</v>
      </c>
      <c r="D614" t="s">
        <v>99</v>
      </c>
      <c r="E614" t="s">
        <v>664</v>
      </c>
      <c r="F614" t="s">
        <v>970</v>
      </c>
      <c r="G614" t="s">
        <v>321</v>
      </c>
      <c r="H614" t="s">
        <v>678</v>
      </c>
      <c r="I614">
        <v>6</v>
      </c>
      <c r="J614" t="s">
        <v>649</v>
      </c>
      <c r="K614" t="s">
        <v>264</v>
      </c>
    </row>
    <row r="615" spans="1:11" x14ac:dyDescent="0.2">
      <c r="A615" t="s">
        <v>1664</v>
      </c>
      <c r="B615" s="7">
        <v>43792</v>
      </c>
      <c r="C615">
        <v>5464</v>
      </c>
      <c r="D615" t="s">
        <v>99</v>
      </c>
      <c r="E615" t="s">
        <v>664</v>
      </c>
      <c r="F615" t="s">
        <v>970</v>
      </c>
      <c r="G615" t="s">
        <v>321</v>
      </c>
      <c r="H615" t="s">
        <v>678</v>
      </c>
      <c r="I615">
        <v>6</v>
      </c>
      <c r="J615" t="s">
        <v>649</v>
      </c>
      <c r="K615" t="s">
        <v>264</v>
      </c>
    </row>
    <row r="616" spans="1:11" x14ac:dyDescent="0.2">
      <c r="A616" t="s">
        <v>1664</v>
      </c>
      <c r="B616" s="7">
        <v>43793</v>
      </c>
      <c r="C616">
        <v>5464</v>
      </c>
      <c r="D616" t="s">
        <v>99</v>
      </c>
      <c r="E616" t="s">
        <v>664</v>
      </c>
      <c r="F616" t="s">
        <v>970</v>
      </c>
      <c r="G616" t="s">
        <v>321</v>
      </c>
      <c r="H616" t="s">
        <v>678</v>
      </c>
      <c r="I616">
        <v>6</v>
      </c>
      <c r="J616" t="s">
        <v>649</v>
      </c>
      <c r="K616" t="s">
        <v>264</v>
      </c>
    </row>
    <row r="617" spans="1:11" x14ac:dyDescent="0.2">
      <c r="A617" t="s">
        <v>1661</v>
      </c>
      <c r="B617" s="7">
        <v>43787</v>
      </c>
      <c r="C617">
        <v>5469</v>
      </c>
      <c r="D617" t="s">
        <v>394</v>
      </c>
      <c r="E617" t="s">
        <v>264</v>
      </c>
      <c r="F617" t="s">
        <v>974</v>
      </c>
      <c r="G617" t="s">
        <v>330</v>
      </c>
      <c r="H617" t="s">
        <v>641</v>
      </c>
      <c r="I617">
        <v>8</v>
      </c>
      <c r="J617" t="s">
        <v>649</v>
      </c>
      <c r="K617" t="s">
        <v>45</v>
      </c>
    </row>
    <row r="618" spans="1:11" x14ac:dyDescent="0.2">
      <c r="A618" t="s">
        <v>1661</v>
      </c>
      <c r="B618" s="7">
        <v>43788</v>
      </c>
      <c r="C618">
        <v>5469</v>
      </c>
      <c r="D618" t="s">
        <v>394</v>
      </c>
      <c r="E618" t="s">
        <v>264</v>
      </c>
      <c r="F618" t="s">
        <v>974</v>
      </c>
      <c r="G618" t="s">
        <v>330</v>
      </c>
      <c r="H618" t="s">
        <v>641</v>
      </c>
      <c r="I618">
        <v>8</v>
      </c>
      <c r="J618" t="s">
        <v>649</v>
      </c>
      <c r="K618" t="s">
        <v>45</v>
      </c>
    </row>
    <row r="619" spans="1:11" x14ac:dyDescent="0.2">
      <c r="A619" t="s">
        <v>1668</v>
      </c>
      <c r="B619" s="7">
        <v>43787</v>
      </c>
      <c r="C619">
        <v>5471</v>
      </c>
      <c r="D619" t="s">
        <v>105</v>
      </c>
      <c r="E619" t="s">
        <v>692</v>
      </c>
      <c r="F619" t="s">
        <v>796</v>
      </c>
      <c r="G619" t="s">
        <v>306</v>
      </c>
      <c r="H619" t="s">
        <v>812</v>
      </c>
      <c r="I619">
        <v>33</v>
      </c>
      <c r="J619" t="s">
        <v>649</v>
      </c>
      <c r="K619" t="s">
        <v>45</v>
      </c>
    </row>
    <row r="620" spans="1:11" x14ac:dyDescent="0.2">
      <c r="A620" t="s">
        <v>1668</v>
      </c>
      <c r="B620" s="7">
        <v>43788</v>
      </c>
      <c r="C620">
        <v>5471</v>
      </c>
      <c r="D620" t="s">
        <v>105</v>
      </c>
      <c r="E620" t="s">
        <v>692</v>
      </c>
      <c r="F620" t="s">
        <v>796</v>
      </c>
      <c r="G620" t="s">
        <v>306</v>
      </c>
      <c r="H620" t="s">
        <v>812</v>
      </c>
      <c r="I620">
        <v>33</v>
      </c>
      <c r="J620" t="s">
        <v>649</v>
      </c>
      <c r="K620" t="s">
        <v>45</v>
      </c>
    </row>
    <row r="621" spans="1:11" x14ac:dyDescent="0.2">
      <c r="A621" t="s">
        <v>1668</v>
      </c>
      <c r="B621" s="7">
        <v>43789</v>
      </c>
      <c r="C621">
        <v>5471</v>
      </c>
      <c r="D621" t="s">
        <v>105</v>
      </c>
      <c r="E621" t="s">
        <v>692</v>
      </c>
      <c r="F621" t="s">
        <v>796</v>
      </c>
      <c r="G621" t="s">
        <v>306</v>
      </c>
      <c r="H621" t="s">
        <v>812</v>
      </c>
      <c r="I621">
        <v>33</v>
      </c>
      <c r="J621" t="s">
        <v>649</v>
      </c>
      <c r="K621" t="s">
        <v>1657</v>
      </c>
    </row>
    <row r="622" spans="1:11" x14ac:dyDescent="0.2">
      <c r="A622" t="s">
        <v>1668</v>
      </c>
      <c r="B622" s="7">
        <v>43790</v>
      </c>
      <c r="C622">
        <v>5471</v>
      </c>
      <c r="D622" t="s">
        <v>105</v>
      </c>
      <c r="E622" t="s">
        <v>692</v>
      </c>
      <c r="F622" t="s">
        <v>796</v>
      </c>
      <c r="G622" t="s">
        <v>306</v>
      </c>
      <c r="H622" t="s">
        <v>812</v>
      </c>
      <c r="I622">
        <v>33</v>
      </c>
      <c r="J622" t="s">
        <v>649</v>
      </c>
      <c r="K622" t="s">
        <v>1657</v>
      </c>
    </row>
    <row r="623" spans="1:11" x14ac:dyDescent="0.2">
      <c r="A623" t="s">
        <v>1668</v>
      </c>
      <c r="B623" s="7">
        <v>43791</v>
      </c>
      <c r="C623">
        <v>5471</v>
      </c>
      <c r="D623" t="s">
        <v>105</v>
      </c>
      <c r="E623" t="s">
        <v>692</v>
      </c>
      <c r="F623" t="s">
        <v>796</v>
      </c>
      <c r="G623" t="s">
        <v>306</v>
      </c>
      <c r="H623" t="s">
        <v>812</v>
      </c>
      <c r="I623">
        <v>33</v>
      </c>
      <c r="J623" t="s">
        <v>649</v>
      </c>
      <c r="K623" t="s">
        <v>1657</v>
      </c>
    </row>
    <row r="624" spans="1:11" x14ac:dyDescent="0.2">
      <c r="A624" t="s">
        <v>1668</v>
      </c>
      <c r="B624" s="7">
        <v>43792</v>
      </c>
      <c r="C624">
        <v>5471</v>
      </c>
      <c r="D624" t="s">
        <v>105</v>
      </c>
      <c r="E624" t="s">
        <v>692</v>
      </c>
      <c r="F624" t="s">
        <v>796</v>
      </c>
      <c r="G624" t="s">
        <v>306</v>
      </c>
      <c r="H624" t="s">
        <v>812</v>
      </c>
      <c r="I624">
        <v>33</v>
      </c>
      <c r="J624" t="s">
        <v>649</v>
      </c>
      <c r="K624" t="s">
        <v>45</v>
      </c>
    </row>
    <row r="625" spans="1:11" x14ac:dyDescent="0.2">
      <c r="A625" t="s">
        <v>1668</v>
      </c>
      <c r="B625" s="7">
        <v>43793</v>
      </c>
      <c r="C625">
        <v>5471</v>
      </c>
      <c r="D625" t="s">
        <v>105</v>
      </c>
      <c r="E625" t="s">
        <v>692</v>
      </c>
      <c r="F625" t="s">
        <v>796</v>
      </c>
      <c r="G625" t="s">
        <v>306</v>
      </c>
      <c r="H625" t="s">
        <v>812</v>
      </c>
      <c r="I625">
        <v>33</v>
      </c>
      <c r="J625" t="s">
        <v>649</v>
      </c>
      <c r="K625" t="s">
        <v>45</v>
      </c>
    </row>
    <row r="626" spans="1:11" x14ac:dyDescent="0.2">
      <c r="A626" t="s">
        <v>1661</v>
      </c>
      <c r="B626" s="7">
        <v>43787</v>
      </c>
      <c r="C626">
        <v>5473</v>
      </c>
      <c r="D626" t="s">
        <v>83</v>
      </c>
      <c r="E626" t="s">
        <v>670</v>
      </c>
      <c r="F626" t="s">
        <v>811</v>
      </c>
      <c r="G626" t="s">
        <v>330</v>
      </c>
      <c r="H626" t="s">
        <v>641</v>
      </c>
      <c r="I626">
        <v>1</v>
      </c>
      <c r="J626" t="s">
        <v>263</v>
      </c>
      <c r="K626" t="s">
        <v>1658</v>
      </c>
    </row>
    <row r="627" spans="1:11" x14ac:dyDescent="0.2">
      <c r="A627" t="s">
        <v>1661</v>
      </c>
      <c r="B627" s="7">
        <v>43788</v>
      </c>
      <c r="C627">
        <v>5473</v>
      </c>
      <c r="D627" t="s">
        <v>83</v>
      </c>
      <c r="E627" t="s">
        <v>670</v>
      </c>
      <c r="F627" t="s">
        <v>811</v>
      </c>
      <c r="G627" t="s">
        <v>330</v>
      </c>
      <c r="H627" t="s">
        <v>641</v>
      </c>
      <c r="I627">
        <v>1</v>
      </c>
      <c r="J627" t="s">
        <v>263</v>
      </c>
      <c r="K627" t="s">
        <v>1658</v>
      </c>
    </row>
    <row r="628" spans="1:11" x14ac:dyDescent="0.2">
      <c r="A628" t="s">
        <v>1661</v>
      </c>
      <c r="B628" s="7">
        <v>43789</v>
      </c>
      <c r="C628">
        <v>5473</v>
      </c>
      <c r="D628" t="s">
        <v>83</v>
      </c>
      <c r="E628" t="s">
        <v>670</v>
      </c>
      <c r="F628" t="s">
        <v>811</v>
      </c>
      <c r="G628" t="s">
        <v>330</v>
      </c>
      <c r="H628" t="s">
        <v>641</v>
      </c>
      <c r="I628">
        <v>1</v>
      </c>
      <c r="J628" t="s">
        <v>263</v>
      </c>
      <c r="K628" t="s">
        <v>1658</v>
      </c>
    </row>
    <row r="629" spans="1:11" x14ac:dyDescent="0.2">
      <c r="A629" t="s">
        <v>1661</v>
      </c>
      <c r="B629" s="7">
        <v>43790</v>
      </c>
      <c r="C629">
        <v>5473</v>
      </c>
      <c r="D629" t="s">
        <v>83</v>
      </c>
      <c r="E629" t="s">
        <v>670</v>
      </c>
      <c r="F629" t="s">
        <v>811</v>
      </c>
      <c r="G629" t="s">
        <v>330</v>
      </c>
      <c r="H629" t="s">
        <v>641</v>
      </c>
      <c r="I629">
        <v>1</v>
      </c>
      <c r="J629" t="s">
        <v>263</v>
      </c>
      <c r="K629" t="s">
        <v>1658</v>
      </c>
    </row>
    <row r="630" spans="1:11" x14ac:dyDescent="0.2">
      <c r="A630" t="s">
        <v>1661</v>
      </c>
      <c r="B630" s="7">
        <v>43791</v>
      </c>
      <c r="C630">
        <v>5473</v>
      </c>
      <c r="D630" t="s">
        <v>83</v>
      </c>
      <c r="E630" t="s">
        <v>670</v>
      </c>
      <c r="F630" t="s">
        <v>811</v>
      </c>
      <c r="G630" t="s">
        <v>330</v>
      </c>
      <c r="H630" t="s">
        <v>641</v>
      </c>
      <c r="I630">
        <v>1</v>
      </c>
      <c r="J630" t="s">
        <v>263</v>
      </c>
      <c r="K630" t="s">
        <v>1657</v>
      </c>
    </row>
    <row r="631" spans="1:11" x14ac:dyDescent="0.2">
      <c r="A631" t="s">
        <v>1661</v>
      </c>
      <c r="B631" s="7">
        <v>43792</v>
      </c>
      <c r="C631">
        <v>5473</v>
      </c>
      <c r="D631" t="s">
        <v>83</v>
      </c>
      <c r="E631" t="s">
        <v>670</v>
      </c>
      <c r="F631" t="s">
        <v>811</v>
      </c>
      <c r="G631" t="s">
        <v>330</v>
      </c>
      <c r="H631" t="s">
        <v>641</v>
      </c>
      <c r="I631">
        <v>1</v>
      </c>
      <c r="J631" t="s">
        <v>263</v>
      </c>
      <c r="K631" t="s">
        <v>1658</v>
      </c>
    </row>
    <row r="632" spans="1:11" x14ac:dyDescent="0.2">
      <c r="A632" t="s">
        <v>1661</v>
      </c>
      <c r="B632" s="7">
        <v>43793</v>
      </c>
      <c r="C632">
        <v>5473</v>
      </c>
      <c r="D632" t="s">
        <v>83</v>
      </c>
      <c r="E632" t="s">
        <v>670</v>
      </c>
      <c r="F632" t="s">
        <v>811</v>
      </c>
      <c r="G632" t="s">
        <v>330</v>
      </c>
      <c r="H632" t="s">
        <v>641</v>
      </c>
      <c r="I632">
        <v>1</v>
      </c>
      <c r="J632" t="s">
        <v>263</v>
      </c>
      <c r="K632" t="s">
        <v>1658</v>
      </c>
    </row>
    <row r="633" spans="1:11" x14ac:dyDescent="0.2">
      <c r="A633" t="s">
        <v>1664</v>
      </c>
      <c r="B633" s="7">
        <v>43787</v>
      </c>
      <c r="C633">
        <v>5475</v>
      </c>
      <c r="D633" t="s">
        <v>151</v>
      </c>
      <c r="E633" t="s">
        <v>664</v>
      </c>
      <c r="F633" t="s">
        <v>979</v>
      </c>
      <c r="G633" t="s">
        <v>330</v>
      </c>
      <c r="H633" t="s">
        <v>641</v>
      </c>
      <c r="I633">
        <v>3</v>
      </c>
      <c r="J633" t="s">
        <v>264</v>
      </c>
      <c r="K633" t="s">
        <v>264</v>
      </c>
    </row>
    <row r="634" spans="1:11" x14ac:dyDescent="0.2">
      <c r="A634" t="s">
        <v>1664</v>
      </c>
      <c r="B634" s="7">
        <v>43788</v>
      </c>
      <c r="C634">
        <v>5475</v>
      </c>
      <c r="D634" t="s">
        <v>151</v>
      </c>
      <c r="E634" t="s">
        <v>664</v>
      </c>
      <c r="F634" t="s">
        <v>979</v>
      </c>
      <c r="G634" t="s">
        <v>330</v>
      </c>
      <c r="H634" t="s">
        <v>641</v>
      </c>
      <c r="I634">
        <v>3</v>
      </c>
      <c r="J634" t="s">
        <v>264</v>
      </c>
      <c r="K634" t="s">
        <v>264</v>
      </c>
    </row>
    <row r="635" spans="1:11" x14ac:dyDescent="0.2">
      <c r="A635" t="s">
        <v>1664</v>
      </c>
      <c r="B635" s="7">
        <v>43789</v>
      </c>
      <c r="C635">
        <v>5475</v>
      </c>
      <c r="D635" t="s">
        <v>151</v>
      </c>
      <c r="E635" t="s">
        <v>664</v>
      </c>
      <c r="F635" t="s">
        <v>979</v>
      </c>
      <c r="G635" t="s">
        <v>330</v>
      </c>
      <c r="H635" t="s">
        <v>641</v>
      </c>
      <c r="I635">
        <v>3</v>
      </c>
      <c r="J635" t="s">
        <v>264</v>
      </c>
      <c r="K635" t="s">
        <v>1657</v>
      </c>
    </row>
    <row r="636" spans="1:11" x14ac:dyDescent="0.2">
      <c r="A636" t="s">
        <v>1664</v>
      </c>
      <c r="B636" s="7">
        <v>43790</v>
      </c>
      <c r="C636">
        <v>5475</v>
      </c>
      <c r="D636" t="s">
        <v>151</v>
      </c>
      <c r="E636" t="s">
        <v>664</v>
      </c>
      <c r="F636" t="s">
        <v>979</v>
      </c>
      <c r="G636" t="s">
        <v>330</v>
      </c>
      <c r="H636" t="s">
        <v>641</v>
      </c>
      <c r="I636">
        <v>3</v>
      </c>
      <c r="J636" t="s">
        <v>264</v>
      </c>
      <c r="K636" t="s">
        <v>264</v>
      </c>
    </row>
    <row r="637" spans="1:11" x14ac:dyDescent="0.2">
      <c r="A637" t="s">
        <v>1664</v>
      </c>
      <c r="B637" s="7">
        <v>43791</v>
      </c>
      <c r="C637">
        <v>5475</v>
      </c>
      <c r="D637" t="s">
        <v>151</v>
      </c>
      <c r="E637" t="s">
        <v>664</v>
      </c>
      <c r="F637" t="s">
        <v>979</v>
      </c>
      <c r="G637" t="s">
        <v>330</v>
      </c>
      <c r="H637" t="s">
        <v>641</v>
      </c>
      <c r="I637">
        <v>3</v>
      </c>
      <c r="J637" t="s">
        <v>264</v>
      </c>
      <c r="K637" t="s">
        <v>1657</v>
      </c>
    </row>
    <row r="638" spans="1:11" x14ac:dyDescent="0.2">
      <c r="A638" t="s">
        <v>1664</v>
      </c>
      <c r="B638" s="7">
        <v>43792</v>
      </c>
      <c r="C638">
        <v>5475</v>
      </c>
      <c r="D638" t="s">
        <v>151</v>
      </c>
      <c r="E638" t="s">
        <v>664</v>
      </c>
      <c r="F638" t="s">
        <v>979</v>
      </c>
      <c r="G638" t="s">
        <v>330</v>
      </c>
      <c r="H638" t="s">
        <v>641</v>
      </c>
      <c r="I638">
        <v>3</v>
      </c>
      <c r="J638" t="s">
        <v>264</v>
      </c>
      <c r="K638" t="s">
        <v>264</v>
      </c>
    </row>
    <row r="639" spans="1:11" x14ac:dyDescent="0.2">
      <c r="A639" t="s">
        <v>1664</v>
      </c>
      <c r="B639" s="7">
        <v>43793</v>
      </c>
      <c r="C639">
        <v>5475</v>
      </c>
      <c r="D639" t="s">
        <v>151</v>
      </c>
      <c r="E639" t="s">
        <v>664</v>
      </c>
      <c r="F639" t="s">
        <v>979</v>
      </c>
      <c r="G639" t="s">
        <v>330</v>
      </c>
      <c r="H639" t="s">
        <v>641</v>
      </c>
      <c r="I639">
        <v>3</v>
      </c>
      <c r="J639" t="s">
        <v>264</v>
      </c>
      <c r="K639" t="s">
        <v>264</v>
      </c>
    </row>
    <row r="640" spans="1:11" x14ac:dyDescent="0.2">
      <c r="A640" t="s">
        <v>1664</v>
      </c>
      <c r="B640" s="7">
        <v>43787</v>
      </c>
      <c r="C640">
        <v>5476</v>
      </c>
      <c r="D640" t="s">
        <v>101</v>
      </c>
      <c r="E640" t="s">
        <v>642</v>
      </c>
      <c r="F640" t="s">
        <v>980</v>
      </c>
      <c r="G640" t="s">
        <v>303</v>
      </c>
      <c r="H640" t="s">
        <v>694</v>
      </c>
      <c r="I640">
        <v>3</v>
      </c>
      <c r="J640" t="s">
        <v>263</v>
      </c>
      <c r="K640" t="s">
        <v>263</v>
      </c>
    </row>
    <row r="641" spans="1:11" x14ac:dyDescent="0.2">
      <c r="A641" t="s">
        <v>1664</v>
      </c>
      <c r="B641" s="7">
        <v>43788</v>
      </c>
      <c r="C641">
        <v>5476</v>
      </c>
      <c r="D641" t="s">
        <v>101</v>
      </c>
      <c r="E641" t="s">
        <v>642</v>
      </c>
      <c r="F641" t="s">
        <v>980</v>
      </c>
      <c r="G641" t="s">
        <v>303</v>
      </c>
      <c r="H641" t="s">
        <v>694</v>
      </c>
      <c r="I641">
        <v>3</v>
      </c>
      <c r="J641" t="s">
        <v>263</v>
      </c>
      <c r="K641" t="s">
        <v>263</v>
      </c>
    </row>
    <row r="642" spans="1:11" x14ac:dyDescent="0.2">
      <c r="A642" t="s">
        <v>1664</v>
      </c>
      <c r="B642" s="7">
        <v>43789</v>
      </c>
      <c r="C642">
        <v>5476</v>
      </c>
      <c r="D642" t="s">
        <v>101</v>
      </c>
      <c r="E642" t="s">
        <v>642</v>
      </c>
      <c r="F642" t="s">
        <v>980</v>
      </c>
      <c r="G642" t="s">
        <v>303</v>
      </c>
      <c r="H642" t="s">
        <v>694</v>
      </c>
      <c r="I642">
        <v>3</v>
      </c>
      <c r="J642" t="s">
        <v>263</v>
      </c>
      <c r="K642" t="s">
        <v>263</v>
      </c>
    </row>
    <row r="643" spans="1:11" x14ac:dyDescent="0.2">
      <c r="A643" t="s">
        <v>1664</v>
      </c>
      <c r="B643" s="7">
        <v>43790</v>
      </c>
      <c r="C643">
        <v>5476</v>
      </c>
      <c r="D643" t="s">
        <v>101</v>
      </c>
      <c r="E643" t="s">
        <v>642</v>
      </c>
      <c r="F643" t="s">
        <v>980</v>
      </c>
      <c r="G643" t="s">
        <v>303</v>
      </c>
      <c r="H643" t="s">
        <v>694</v>
      </c>
      <c r="I643">
        <v>3</v>
      </c>
      <c r="J643" t="s">
        <v>263</v>
      </c>
      <c r="K643" t="s">
        <v>263</v>
      </c>
    </row>
    <row r="644" spans="1:11" x14ac:dyDescent="0.2">
      <c r="A644" t="s">
        <v>1664</v>
      </c>
      <c r="B644" s="7">
        <v>43791</v>
      </c>
      <c r="C644">
        <v>5476</v>
      </c>
      <c r="D644" t="s">
        <v>101</v>
      </c>
      <c r="E644" t="s">
        <v>642</v>
      </c>
      <c r="F644" t="s">
        <v>980</v>
      </c>
      <c r="G644" t="s">
        <v>303</v>
      </c>
      <c r="H644" t="s">
        <v>694</v>
      </c>
      <c r="I644">
        <v>3</v>
      </c>
      <c r="J644" t="s">
        <v>263</v>
      </c>
      <c r="K644" t="s">
        <v>263</v>
      </c>
    </row>
    <row r="645" spans="1:11" x14ac:dyDescent="0.2">
      <c r="A645" t="s">
        <v>1664</v>
      </c>
      <c r="B645" s="7">
        <v>43792</v>
      </c>
      <c r="C645">
        <v>5476</v>
      </c>
      <c r="D645" t="s">
        <v>101</v>
      </c>
      <c r="E645" t="s">
        <v>642</v>
      </c>
      <c r="F645" t="s">
        <v>980</v>
      </c>
      <c r="G645" t="s">
        <v>303</v>
      </c>
      <c r="H645" t="s">
        <v>694</v>
      </c>
      <c r="I645">
        <v>3</v>
      </c>
      <c r="J645" t="s">
        <v>263</v>
      </c>
      <c r="K645" t="s">
        <v>263</v>
      </c>
    </row>
    <row r="646" spans="1:11" x14ac:dyDescent="0.2">
      <c r="A646" t="s">
        <v>1664</v>
      </c>
      <c r="B646" s="7">
        <v>43793</v>
      </c>
      <c r="C646">
        <v>5476</v>
      </c>
      <c r="D646" t="s">
        <v>101</v>
      </c>
      <c r="E646" t="s">
        <v>642</v>
      </c>
      <c r="F646" t="s">
        <v>980</v>
      </c>
      <c r="G646" t="s">
        <v>303</v>
      </c>
      <c r="H646" t="s">
        <v>694</v>
      </c>
      <c r="I646">
        <v>3</v>
      </c>
      <c r="J646" t="s">
        <v>263</v>
      </c>
      <c r="K646" t="s">
        <v>263</v>
      </c>
    </row>
    <row r="647" spans="1:11" x14ac:dyDescent="0.2">
      <c r="A647" t="s">
        <v>1654</v>
      </c>
      <c r="B647" s="7">
        <v>43787</v>
      </c>
      <c r="C647">
        <v>5480</v>
      </c>
      <c r="D647" t="s">
        <v>198</v>
      </c>
      <c r="E647" t="s">
        <v>670</v>
      </c>
      <c r="F647" t="s">
        <v>982</v>
      </c>
      <c r="G647" t="s">
        <v>321</v>
      </c>
      <c r="H647" t="s">
        <v>678</v>
      </c>
      <c r="I647">
        <v>55</v>
      </c>
      <c r="J647" t="s">
        <v>263</v>
      </c>
      <c r="K647" t="s">
        <v>263</v>
      </c>
    </row>
    <row r="648" spans="1:11" x14ac:dyDescent="0.2">
      <c r="A648" t="s">
        <v>1654</v>
      </c>
      <c r="B648" s="7">
        <v>43788</v>
      </c>
      <c r="C648">
        <v>5480</v>
      </c>
      <c r="D648" t="s">
        <v>198</v>
      </c>
      <c r="E648" t="s">
        <v>670</v>
      </c>
      <c r="F648" t="s">
        <v>982</v>
      </c>
      <c r="G648" t="s">
        <v>321</v>
      </c>
      <c r="H648" t="s">
        <v>678</v>
      </c>
      <c r="I648">
        <v>55</v>
      </c>
      <c r="J648" t="s">
        <v>263</v>
      </c>
      <c r="K648" t="s">
        <v>263</v>
      </c>
    </row>
    <row r="649" spans="1:11" x14ac:dyDescent="0.2">
      <c r="A649" t="s">
        <v>1661</v>
      </c>
      <c r="B649" s="7">
        <v>43787</v>
      </c>
      <c r="C649">
        <v>5492</v>
      </c>
      <c r="D649" t="s">
        <v>200</v>
      </c>
      <c r="E649" t="s">
        <v>692</v>
      </c>
      <c r="F649" t="s">
        <v>992</v>
      </c>
      <c r="G649" t="s">
        <v>708</v>
      </c>
      <c r="H649" t="s">
        <v>35</v>
      </c>
      <c r="I649">
        <v>5</v>
      </c>
      <c r="J649" t="s">
        <v>649</v>
      </c>
      <c r="K649" t="s">
        <v>264</v>
      </c>
    </row>
    <row r="650" spans="1:11" x14ac:dyDescent="0.2">
      <c r="A650" t="s">
        <v>1661</v>
      </c>
      <c r="B650" s="7">
        <v>43788</v>
      </c>
      <c r="C650">
        <v>5492</v>
      </c>
      <c r="D650" t="s">
        <v>200</v>
      </c>
      <c r="E650" t="s">
        <v>692</v>
      </c>
      <c r="F650" t="s">
        <v>992</v>
      </c>
      <c r="G650" t="s">
        <v>708</v>
      </c>
      <c r="H650" t="s">
        <v>35</v>
      </c>
      <c r="I650">
        <v>5</v>
      </c>
      <c r="J650" t="s">
        <v>649</v>
      </c>
      <c r="K650" t="s">
        <v>264</v>
      </c>
    </row>
    <row r="651" spans="1:11" x14ac:dyDescent="0.2">
      <c r="A651" t="s">
        <v>1661</v>
      </c>
      <c r="B651" s="7">
        <v>43789</v>
      </c>
      <c r="C651">
        <v>5492</v>
      </c>
      <c r="D651" t="s">
        <v>200</v>
      </c>
      <c r="E651" t="s">
        <v>692</v>
      </c>
      <c r="F651" t="s">
        <v>992</v>
      </c>
      <c r="G651" t="s">
        <v>708</v>
      </c>
      <c r="H651" t="s">
        <v>35</v>
      </c>
      <c r="I651">
        <v>5</v>
      </c>
      <c r="J651" t="s">
        <v>649</v>
      </c>
      <c r="K651" t="s">
        <v>264</v>
      </c>
    </row>
    <row r="652" spans="1:11" x14ac:dyDescent="0.2">
      <c r="A652" t="s">
        <v>1661</v>
      </c>
      <c r="B652" s="7">
        <v>43790</v>
      </c>
      <c r="C652">
        <v>5492</v>
      </c>
      <c r="D652" t="s">
        <v>200</v>
      </c>
      <c r="E652" t="s">
        <v>692</v>
      </c>
      <c r="F652" t="s">
        <v>992</v>
      </c>
      <c r="G652" t="s">
        <v>708</v>
      </c>
      <c r="H652" t="s">
        <v>35</v>
      </c>
      <c r="I652">
        <v>5</v>
      </c>
      <c r="J652" t="s">
        <v>649</v>
      </c>
      <c r="K652" t="s">
        <v>264</v>
      </c>
    </row>
    <row r="653" spans="1:11" x14ac:dyDescent="0.2">
      <c r="A653" t="s">
        <v>1661</v>
      </c>
      <c r="B653" s="7">
        <v>43791</v>
      </c>
      <c r="C653">
        <v>5492</v>
      </c>
      <c r="D653" t="s">
        <v>200</v>
      </c>
      <c r="E653" t="s">
        <v>692</v>
      </c>
      <c r="F653" t="s">
        <v>992</v>
      </c>
      <c r="G653" t="s">
        <v>708</v>
      </c>
      <c r="H653" t="s">
        <v>35</v>
      </c>
      <c r="I653">
        <v>5</v>
      </c>
      <c r="J653" t="s">
        <v>649</v>
      </c>
      <c r="K653" t="s">
        <v>264</v>
      </c>
    </row>
    <row r="654" spans="1:11" x14ac:dyDescent="0.2">
      <c r="A654" t="s">
        <v>1661</v>
      </c>
      <c r="B654" s="7">
        <v>43792</v>
      </c>
      <c r="C654">
        <v>5492</v>
      </c>
      <c r="D654" t="s">
        <v>200</v>
      </c>
      <c r="E654" t="s">
        <v>692</v>
      </c>
      <c r="F654" t="s">
        <v>992</v>
      </c>
      <c r="G654" t="s">
        <v>708</v>
      </c>
      <c r="H654" t="s">
        <v>35</v>
      </c>
      <c r="I654">
        <v>5</v>
      </c>
      <c r="J654" t="s">
        <v>649</v>
      </c>
      <c r="K654" t="s">
        <v>1657</v>
      </c>
    </row>
    <row r="655" spans="1:11" x14ac:dyDescent="0.2">
      <c r="A655" t="s">
        <v>1661</v>
      </c>
      <c r="B655" s="7">
        <v>43793</v>
      </c>
      <c r="C655">
        <v>5492</v>
      </c>
      <c r="D655" t="s">
        <v>200</v>
      </c>
      <c r="E655" t="s">
        <v>692</v>
      </c>
      <c r="F655" t="s">
        <v>992</v>
      </c>
      <c r="G655" t="s">
        <v>708</v>
      </c>
      <c r="H655" t="s">
        <v>35</v>
      </c>
      <c r="I655">
        <v>5</v>
      </c>
      <c r="J655" t="s">
        <v>649</v>
      </c>
      <c r="K655" t="s">
        <v>45</v>
      </c>
    </row>
    <row r="656" spans="1:11" x14ac:dyDescent="0.2">
      <c r="A656" t="s">
        <v>1654</v>
      </c>
      <c r="B656" s="7">
        <v>43787</v>
      </c>
      <c r="C656">
        <v>5497</v>
      </c>
      <c r="D656" t="s">
        <v>216</v>
      </c>
      <c r="E656" t="s">
        <v>697</v>
      </c>
      <c r="F656" t="s">
        <v>994</v>
      </c>
      <c r="G656" t="s">
        <v>331</v>
      </c>
      <c r="H656" t="s">
        <v>689</v>
      </c>
      <c r="I656">
        <v>22</v>
      </c>
      <c r="J656" t="s">
        <v>649</v>
      </c>
      <c r="K656" t="s">
        <v>1657</v>
      </c>
    </row>
    <row r="657" spans="1:11" x14ac:dyDescent="0.2">
      <c r="A657" t="s">
        <v>1654</v>
      </c>
      <c r="B657" s="7">
        <v>43788</v>
      </c>
      <c r="C657">
        <v>5497</v>
      </c>
      <c r="D657" t="s">
        <v>216</v>
      </c>
      <c r="E657" t="s">
        <v>697</v>
      </c>
      <c r="F657" t="s">
        <v>994</v>
      </c>
      <c r="G657" t="s">
        <v>331</v>
      </c>
      <c r="H657" t="s">
        <v>689</v>
      </c>
      <c r="I657">
        <v>22</v>
      </c>
      <c r="J657" t="s">
        <v>649</v>
      </c>
      <c r="K657" t="s">
        <v>45</v>
      </c>
    </row>
    <row r="658" spans="1:11" x14ac:dyDescent="0.2">
      <c r="A658" t="s">
        <v>1654</v>
      </c>
      <c r="B658" s="7">
        <v>43789</v>
      </c>
      <c r="C658">
        <v>5497</v>
      </c>
      <c r="D658" t="s">
        <v>216</v>
      </c>
      <c r="E658" t="s">
        <v>697</v>
      </c>
      <c r="F658" t="s">
        <v>994</v>
      </c>
      <c r="G658" t="s">
        <v>331</v>
      </c>
      <c r="H658" t="s">
        <v>689</v>
      </c>
      <c r="I658">
        <v>22</v>
      </c>
      <c r="J658" t="s">
        <v>649</v>
      </c>
      <c r="K658" t="s">
        <v>1657</v>
      </c>
    </row>
    <row r="659" spans="1:11" x14ac:dyDescent="0.2">
      <c r="A659" t="s">
        <v>1654</v>
      </c>
      <c r="B659" s="7">
        <v>43790</v>
      </c>
      <c r="C659">
        <v>5497</v>
      </c>
      <c r="D659" t="s">
        <v>216</v>
      </c>
      <c r="E659" t="s">
        <v>697</v>
      </c>
      <c r="F659" t="s">
        <v>994</v>
      </c>
      <c r="G659" t="s">
        <v>331</v>
      </c>
      <c r="H659" t="s">
        <v>689</v>
      </c>
      <c r="I659">
        <v>22</v>
      </c>
      <c r="J659" t="s">
        <v>649</v>
      </c>
      <c r="K659" t="s">
        <v>1657</v>
      </c>
    </row>
    <row r="660" spans="1:11" x14ac:dyDescent="0.2">
      <c r="A660" t="s">
        <v>1654</v>
      </c>
      <c r="B660" s="7">
        <v>43791</v>
      </c>
      <c r="C660">
        <v>5497</v>
      </c>
      <c r="D660" t="s">
        <v>216</v>
      </c>
      <c r="E660" t="s">
        <v>697</v>
      </c>
      <c r="F660" t="s">
        <v>994</v>
      </c>
      <c r="G660" t="s">
        <v>331</v>
      </c>
      <c r="H660" t="s">
        <v>689</v>
      </c>
      <c r="I660">
        <v>22</v>
      </c>
      <c r="J660" t="s">
        <v>649</v>
      </c>
      <c r="K660" t="s">
        <v>264</v>
      </c>
    </row>
    <row r="661" spans="1:11" x14ac:dyDescent="0.2">
      <c r="A661" t="s">
        <v>1654</v>
      </c>
      <c r="B661" s="7">
        <v>43792</v>
      </c>
      <c r="C661">
        <v>5497</v>
      </c>
      <c r="D661" t="s">
        <v>216</v>
      </c>
      <c r="E661" t="s">
        <v>697</v>
      </c>
      <c r="F661" t="s">
        <v>994</v>
      </c>
      <c r="G661" t="s">
        <v>331</v>
      </c>
      <c r="H661" t="s">
        <v>689</v>
      </c>
      <c r="I661">
        <v>22</v>
      </c>
      <c r="J661" t="s">
        <v>649</v>
      </c>
      <c r="K661" t="s">
        <v>1657</v>
      </c>
    </row>
    <row r="662" spans="1:11" x14ac:dyDescent="0.2">
      <c r="A662" t="s">
        <v>1654</v>
      </c>
      <c r="B662" s="7">
        <v>43793</v>
      </c>
      <c r="C662">
        <v>5497</v>
      </c>
      <c r="D662" t="s">
        <v>216</v>
      </c>
      <c r="E662" t="s">
        <v>697</v>
      </c>
      <c r="F662" t="s">
        <v>994</v>
      </c>
      <c r="G662" t="s">
        <v>331</v>
      </c>
      <c r="H662" t="s">
        <v>689</v>
      </c>
      <c r="I662">
        <v>22</v>
      </c>
      <c r="J662" t="s">
        <v>649</v>
      </c>
      <c r="K662" t="s">
        <v>264</v>
      </c>
    </row>
    <row r="663" spans="1:11" x14ac:dyDescent="0.2">
      <c r="A663" t="s">
        <v>1654</v>
      </c>
      <c r="B663" s="7">
        <v>43787</v>
      </c>
      <c r="C663">
        <v>5500</v>
      </c>
      <c r="D663" t="s">
        <v>117</v>
      </c>
      <c r="E663" t="s">
        <v>639</v>
      </c>
      <c r="F663" t="s">
        <v>995</v>
      </c>
      <c r="G663" t="s">
        <v>318</v>
      </c>
      <c r="H663" t="s">
        <v>710</v>
      </c>
      <c r="I663">
        <v>0</v>
      </c>
      <c r="J663" t="s">
        <v>636</v>
      </c>
      <c r="K663" t="s">
        <v>1657</v>
      </c>
    </row>
    <row r="664" spans="1:11" x14ac:dyDescent="0.2">
      <c r="A664" t="s">
        <v>1654</v>
      </c>
      <c r="B664" s="7">
        <v>43788</v>
      </c>
      <c r="C664">
        <v>5500</v>
      </c>
      <c r="D664" t="s">
        <v>117</v>
      </c>
      <c r="E664" t="s">
        <v>639</v>
      </c>
      <c r="F664" t="s">
        <v>995</v>
      </c>
      <c r="G664" t="s">
        <v>318</v>
      </c>
      <c r="H664" t="s">
        <v>710</v>
      </c>
      <c r="I664">
        <v>0</v>
      </c>
      <c r="J664" t="s">
        <v>636</v>
      </c>
      <c r="K664" t="s">
        <v>1657</v>
      </c>
    </row>
    <row r="665" spans="1:11" x14ac:dyDescent="0.2">
      <c r="A665" t="s">
        <v>1654</v>
      </c>
      <c r="B665" s="7">
        <v>43789</v>
      </c>
      <c r="C665">
        <v>5500</v>
      </c>
      <c r="D665" t="s">
        <v>117</v>
      </c>
      <c r="E665" t="s">
        <v>639</v>
      </c>
      <c r="F665" t="s">
        <v>995</v>
      </c>
      <c r="G665" t="s">
        <v>318</v>
      </c>
      <c r="H665" t="s">
        <v>710</v>
      </c>
      <c r="I665">
        <v>0</v>
      </c>
      <c r="J665" t="s">
        <v>636</v>
      </c>
      <c r="K665" t="s">
        <v>1657</v>
      </c>
    </row>
    <row r="666" spans="1:11" x14ac:dyDescent="0.2">
      <c r="A666" t="s">
        <v>1654</v>
      </c>
      <c r="B666" s="7">
        <v>43790</v>
      </c>
      <c r="C666">
        <v>5500</v>
      </c>
      <c r="D666" t="s">
        <v>117</v>
      </c>
      <c r="E666" t="s">
        <v>639</v>
      </c>
      <c r="F666" t="s">
        <v>995</v>
      </c>
      <c r="G666" t="s">
        <v>318</v>
      </c>
      <c r="H666" t="s">
        <v>710</v>
      </c>
      <c r="I666">
        <v>0</v>
      </c>
      <c r="J666" t="s">
        <v>636</v>
      </c>
      <c r="K666" t="s">
        <v>1657</v>
      </c>
    </row>
    <row r="667" spans="1:11" x14ac:dyDescent="0.2">
      <c r="A667" t="s">
        <v>1654</v>
      </c>
      <c r="B667" s="7">
        <v>43791</v>
      </c>
      <c r="C667">
        <v>5500</v>
      </c>
      <c r="D667" t="s">
        <v>117</v>
      </c>
      <c r="E667" t="s">
        <v>639</v>
      </c>
      <c r="F667" t="s">
        <v>995</v>
      </c>
      <c r="G667" t="s">
        <v>318</v>
      </c>
      <c r="H667" t="s">
        <v>710</v>
      </c>
      <c r="I667">
        <v>0</v>
      </c>
      <c r="J667" t="s">
        <v>636</v>
      </c>
      <c r="K667" t="s">
        <v>263</v>
      </c>
    </row>
    <row r="668" spans="1:11" x14ac:dyDescent="0.2">
      <c r="A668" t="s">
        <v>1654</v>
      </c>
      <c r="B668" s="7">
        <v>43792</v>
      </c>
      <c r="C668">
        <v>5500</v>
      </c>
      <c r="D668" t="s">
        <v>117</v>
      </c>
      <c r="E668" t="s">
        <v>639</v>
      </c>
      <c r="F668" t="s">
        <v>995</v>
      </c>
      <c r="G668" t="s">
        <v>318</v>
      </c>
      <c r="H668" t="s">
        <v>710</v>
      </c>
      <c r="I668">
        <v>0</v>
      </c>
      <c r="J668" t="s">
        <v>636</v>
      </c>
      <c r="K668" t="s">
        <v>263</v>
      </c>
    </row>
    <row r="669" spans="1:11" x14ac:dyDescent="0.2">
      <c r="A669" t="s">
        <v>1654</v>
      </c>
      <c r="B669" s="7">
        <v>43793</v>
      </c>
      <c r="C669">
        <v>5500</v>
      </c>
      <c r="D669" t="s">
        <v>117</v>
      </c>
      <c r="E669" t="s">
        <v>639</v>
      </c>
      <c r="F669" t="s">
        <v>995</v>
      </c>
      <c r="G669" t="s">
        <v>318</v>
      </c>
      <c r="H669" t="s">
        <v>710</v>
      </c>
      <c r="I669">
        <v>0</v>
      </c>
      <c r="J669" t="s">
        <v>636</v>
      </c>
      <c r="K669" t="s">
        <v>1657</v>
      </c>
    </row>
    <row r="670" spans="1:11" x14ac:dyDescent="0.2">
      <c r="A670" t="s">
        <v>1665</v>
      </c>
      <c r="B670" s="7">
        <v>43787</v>
      </c>
      <c r="C670">
        <v>5506</v>
      </c>
      <c r="D670" t="s">
        <v>230</v>
      </c>
      <c r="E670" t="s">
        <v>654</v>
      </c>
      <c r="F670" t="s">
        <v>950</v>
      </c>
      <c r="G670" t="s">
        <v>297</v>
      </c>
      <c r="H670" t="s">
        <v>724</v>
      </c>
      <c r="I670">
        <v>24</v>
      </c>
      <c r="J670" t="s">
        <v>636</v>
      </c>
      <c r="K670" t="s">
        <v>264</v>
      </c>
    </row>
    <row r="671" spans="1:11" x14ac:dyDescent="0.2">
      <c r="A671" t="s">
        <v>1665</v>
      </c>
      <c r="B671" s="7">
        <v>43788</v>
      </c>
      <c r="C671">
        <v>5506</v>
      </c>
      <c r="D671" t="s">
        <v>230</v>
      </c>
      <c r="E671" t="s">
        <v>654</v>
      </c>
      <c r="F671" t="s">
        <v>950</v>
      </c>
      <c r="G671" t="s">
        <v>297</v>
      </c>
      <c r="H671" t="s">
        <v>724</v>
      </c>
      <c r="I671">
        <v>24</v>
      </c>
      <c r="J671" t="s">
        <v>636</v>
      </c>
      <c r="K671" t="s">
        <v>264</v>
      </c>
    </row>
    <row r="672" spans="1:11" x14ac:dyDescent="0.2">
      <c r="A672" t="s">
        <v>1665</v>
      </c>
      <c r="B672" s="7">
        <v>43789</v>
      </c>
      <c r="C672">
        <v>5506</v>
      </c>
      <c r="D672" t="s">
        <v>230</v>
      </c>
      <c r="E672" t="s">
        <v>654</v>
      </c>
      <c r="F672" t="s">
        <v>950</v>
      </c>
      <c r="G672" t="s">
        <v>297</v>
      </c>
      <c r="H672" t="s">
        <v>724</v>
      </c>
      <c r="I672">
        <v>24</v>
      </c>
      <c r="J672" t="s">
        <v>636</v>
      </c>
      <c r="K672" t="s">
        <v>264</v>
      </c>
    </row>
    <row r="673" spans="1:11" x14ac:dyDescent="0.2">
      <c r="A673" t="s">
        <v>1665</v>
      </c>
      <c r="B673" s="7">
        <v>43790</v>
      </c>
      <c r="C673">
        <v>5506</v>
      </c>
      <c r="D673" t="s">
        <v>230</v>
      </c>
      <c r="E673" t="s">
        <v>654</v>
      </c>
      <c r="F673" t="s">
        <v>950</v>
      </c>
      <c r="G673" t="s">
        <v>297</v>
      </c>
      <c r="H673" t="s">
        <v>724</v>
      </c>
      <c r="I673">
        <v>24</v>
      </c>
      <c r="J673" t="s">
        <v>636</v>
      </c>
      <c r="K673" t="s">
        <v>264</v>
      </c>
    </row>
    <row r="674" spans="1:11" x14ac:dyDescent="0.2">
      <c r="A674" t="s">
        <v>1665</v>
      </c>
      <c r="B674" s="7">
        <v>43791</v>
      </c>
      <c r="C674">
        <v>5506</v>
      </c>
      <c r="D674" t="s">
        <v>230</v>
      </c>
      <c r="E674" t="s">
        <v>654</v>
      </c>
      <c r="F674" t="s">
        <v>950</v>
      </c>
      <c r="G674" t="s">
        <v>297</v>
      </c>
      <c r="H674" t="s">
        <v>724</v>
      </c>
      <c r="I674">
        <v>24</v>
      </c>
      <c r="J674" t="s">
        <v>636</v>
      </c>
      <c r="K674" t="s">
        <v>1657</v>
      </c>
    </row>
    <row r="675" spans="1:11" x14ac:dyDescent="0.2">
      <c r="A675" t="s">
        <v>1665</v>
      </c>
      <c r="B675" s="7">
        <v>43792</v>
      </c>
      <c r="C675">
        <v>5506</v>
      </c>
      <c r="D675" t="s">
        <v>230</v>
      </c>
      <c r="E675" t="s">
        <v>654</v>
      </c>
      <c r="F675" t="s">
        <v>950</v>
      </c>
      <c r="G675" t="s">
        <v>297</v>
      </c>
      <c r="H675" t="s">
        <v>724</v>
      </c>
      <c r="I675">
        <v>24</v>
      </c>
      <c r="J675" t="s">
        <v>636</v>
      </c>
      <c r="K675" t="s">
        <v>264</v>
      </c>
    </row>
    <row r="676" spans="1:11" x14ac:dyDescent="0.2">
      <c r="A676" t="s">
        <v>1665</v>
      </c>
      <c r="B676" s="7">
        <v>43793</v>
      </c>
      <c r="C676">
        <v>5506</v>
      </c>
      <c r="D676" t="s">
        <v>230</v>
      </c>
      <c r="E676" t="s">
        <v>654</v>
      </c>
      <c r="F676" t="s">
        <v>950</v>
      </c>
      <c r="G676" t="s">
        <v>297</v>
      </c>
      <c r="H676" t="s">
        <v>724</v>
      </c>
      <c r="I676">
        <v>24</v>
      </c>
      <c r="J676" t="s">
        <v>636</v>
      </c>
      <c r="K676" t="s">
        <v>264</v>
      </c>
    </row>
    <row r="677" spans="1:11" x14ac:dyDescent="0.2">
      <c r="A677" t="s">
        <v>1662</v>
      </c>
      <c r="B677" s="7">
        <v>43787</v>
      </c>
      <c r="C677">
        <v>5600</v>
      </c>
      <c r="D677" t="s">
        <v>111</v>
      </c>
      <c r="E677" t="s">
        <v>757</v>
      </c>
      <c r="F677" t="s">
        <v>1003</v>
      </c>
      <c r="G677" t="s">
        <v>318</v>
      </c>
      <c r="H677" t="s">
        <v>710</v>
      </c>
      <c r="I677">
        <v>25</v>
      </c>
      <c r="J677" t="s">
        <v>263</v>
      </c>
      <c r="K677" t="s">
        <v>1658</v>
      </c>
    </row>
    <row r="678" spans="1:11" x14ac:dyDescent="0.2">
      <c r="A678" t="s">
        <v>1662</v>
      </c>
      <c r="B678" s="7">
        <v>43788</v>
      </c>
      <c r="C678">
        <v>5600</v>
      </c>
      <c r="D678" t="s">
        <v>111</v>
      </c>
      <c r="E678" t="s">
        <v>757</v>
      </c>
      <c r="F678" t="s">
        <v>1003</v>
      </c>
      <c r="G678" t="s">
        <v>318</v>
      </c>
      <c r="H678" t="s">
        <v>710</v>
      </c>
      <c r="I678">
        <v>25</v>
      </c>
      <c r="J678" t="s">
        <v>263</v>
      </c>
      <c r="K678" t="s">
        <v>1658</v>
      </c>
    </row>
    <row r="679" spans="1:11" x14ac:dyDescent="0.2">
      <c r="A679" t="s">
        <v>1662</v>
      </c>
      <c r="B679" s="7">
        <v>43789</v>
      </c>
      <c r="C679">
        <v>5600</v>
      </c>
      <c r="D679" t="s">
        <v>111</v>
      </c>
      <c r="E679" t="s">
        <v>757</v>
      </c>
      <c r="F679" t="s">
        <v>1003</v>
      </c>
      <c r="G679" t="s">
        <v>318</v>
      </c>
      <c r="H679" t="s">
        <v>710</v>
      </c>
      <c r="I679">
        <v>25</v>
      </c>
      <c r="J679" t="s">
        <v>263</v>
      </c>
      <c r="K679" t="s">
        <v>1658</v>
      </c>
    </row>
    <row r="680" spans="1:11" x14ac:dyDescent="0.2">
      <c r="A680" t="s">
        <v>1662</v>
      </c>
      <c r="B680" s="7">
        <v>43790</v>
      </c>
      <c r="C680">
        <v>5600</v>
      </c>
      <c r="D680" t="s">
        <v>111</v>
      </c>
      <c r="E680" t="s">
        <v>757</v>
      </c>
      <c r="F680" t="s">
        <v>1003</v>
      </c>
      <c r="G680" t="s">
        <v>318</v>
      </c>
      <c r="H680" t="s">
        <v>710</v>
      </c>
      <c r="I680">
        <v>25</v>
      </c>
      <c r="J680" t="s">
        <v>263</v>
      </c>
      <c r="K680" t="s">
        <v>1658</v>
      </c>
    </row>
    <row r="681" spans="1:11" x14ac:dyDescent="0.2">
      <c r="A681" t="s">
        <v>1662</v>
      </c>
      <c r="B681" s="7">
        <v>43791</v>
      </c>
      <c r="C681">
        <v>5600</v>
      </c>
      <c r="D681" t="s">
        <v>111</v>
      </c>
      <c r="E681" t="s">
        <v>757</v>
      </c>
      <c r="F681" t="s">
        <v>1003</v>
      </c>
      <c r="G681" t="s">
        <v>318</v>
      </c>
      <c r="H681" t="s">
        <v>710</v>
      </c>
      <c r="I681">
        <v>25</v>
      </c>
      <c r="J681" t="s">
        <v>263</v>
      </c>
      <c r="K681" t="s">
        <v>1658</v>
      </c>
    </row>
    <row r="682" spans="1:11" x14ac:dyDescent="0.2">
      <c r="A682" t="s">
        <v>1662</v>
      </c>
      <c r="B682" s="7">
        <v>43792</v>
      </c>
      <c r="C682">
        <v>5600</v>
      </c>
      <c r="D682" t="s">
        <v>111</v>
      </c>
      <c r="E682" t="s">
        <v>757</v>
      </c>
      <c r="F682" t="s">
        <v>1003</v>
      </c>
      <c r="G682" t="s">
        <v>318</v>
      </c>
      <c r="H682" t="s">
        <v>710</v>
      </c>
      <c r="I682">
        <v>25</v>
      </c>
      <c r="J682" t="s">
        <v>263</v>
      </c>
      <c r="K682" t="s">
        <v>263</v>
      </c>
    </row>
    <row r="683" spans="1:11" x14ac:dyDescent="0.2">
      <c r="A683" t="s">
        <v>1662</v>
      </c>
      <c r="B683" s="7">
        <v>43793</v>
      </c>
      <c r="C683">
        <v>5600</v>
      </c>
      <c r="D683" t="s">
        <v>111</v>
      </c>
      <c r="E683" t="s">
        <v>757</v>
      </c>
      <c r="F683" t="s">
        <v>1003</v>
      </c>
      <c r="G683" t="s">
        <v>318</v>
      </c>
      <c r="H683" t="s">
        <v>710</v>
      </c>
      <c r="I683">
        <v>25</v>
      </c>
      <c r="J683" t="s">
        <v>263</v>
      </c>
      <c r="K683" t="s">
        <v>263</v>
      </c>
    </row>
    <row r="684" spans="1:11" x14ac:dyDescent="0.2">
      <c r="A684" t="s">
        <v>1665</v>
      </c>
      <c r="B684" s="7">
        <v>43787</v>
      </c>
      <c r="C684">
        <v>5601</v>
      </c>
      <c r="D684" t="s">
        <v>90</v>
      </c>
      <c r="E684" t="s">
        <v>757</v>
      </c>
      <c r="F684" t="s">
        <v>1017</v>
      </c>
      <c r="G684" t="s">
        <v>298</v>
      </c>
      <c r="H684" t="s">
        <v>720</v>
      </c>
      <c r="I684">
        <v>14</v>
      </c>
      <c r="J684" t="s">
        <v>636</v>
      </c>
      <c r="K684" t="s">
        <v>364</v>
      </c>
    </row>
    <row r="685" spans="1:11" x14ac:dyDescent="0.2">
      <c r="A685" t="s">
        <v>1665</v>
      </c>
      <c r="B685" s="7">
        <v>43788</v>
      </c>
      <c r="C685">
        <v>5601</v>
      </c>
      <c r="D685" t="s">
        <v>90</v>
      </c>
      <c r="E685" t="s">
        <v>757</v>
      </c>
      <c r="F685" t="s">
        <v>1017</v>
      </c>
      <c r="G685" t="s">
        <v>298</v>
      </c>
      <c r="H685" t="s">
        <v>720</v>
      </c>
      <c r="I685">
        <v>14</v>
      </c>
      <c r="J685" t="s">
        <v>636</v>
      </c>
      <c r="K685" t="s">
        <v>1658</v>
      </c>
    </row>
    <row r="686" spans="1:11" x14ac:dyDescent="0.2">
      <c r="A686" t="s">
        <v>1665</v>
      </c>
      <c r="B686" s="7">
        <v>43789</v>
      </c>
      <c r="C686">
        <v>5601</v>
      </c>
      <c r="D686" t="s">
        <v>90</v>
      </c>
      <c r="E686" t="s">
        <v>757</v>
      </c>
      <c r="F686" t="s">
        <v>1017</v>
      </c>
      <c r="G686" t="s">
        <v>298</v>
      </c>
      <c r="H686" t="s">
        <v>720</v>
      </c>
      <c r="I686">
        <v>14</v>
      </c>
      <c r="J686" t="s">
        <v>636</v>
      </c>
      <c r="K686" t="s">
        <v>1657</v>
      </c>
    </row>
    <row r="687" spans="1:11" x14ac:dyDescent="0.2">
      <c r="A687" t="s">
        <v>1665</v>
      </c>
      <c r="B687" s="7">
        <v>43790</v>
      </c>
      <c r="C687">
        <v>5601</v>
      </c>
      <c r="D687" t="s">
        <v>90</v>
      </c>
      <c r="E687" t="s">
        <v>757</v>
      </c>
      <c r="F687" t="s">
        <v>1017</v>
      </c>
      <c r="G687" t="s">
        <v>298</v>
      </c>
      <c r="H687" t="s">
        <v>720</v>
      </c>
      <c r="I687">
        <v>14</v>
      </c>
      <c r="J687" t="s">
        <v>636</v>
      </c>
      <c r="K687" t="s">
        <v>263</v>
      </c>
    </row>
    <row r="688" spans="1:11" x14ac:dyDescent="0.2">
      <c r="A688" t="s">
        <v>1665</v>
      </c>
      <c r="B688" s="7">
        <v>43791</v>
      </c>
      <c r="C688">
        <v>5601</v>
      </c>
      <c r="D688" t="s">
        <v>90</v>
      </c>
      <c r="E688" t="s">
        <v>757</v>
      </c>
      <c r="F688" t="s">
        <v>1017</v>
      </c>
      <c r="G688" t="s">
        <v>298</v>
      </c>
      <c r="H688" t="s">
        <v>720</v>
      </c>
      <c r="I688">
        <v>14</v>
      </c>
      <c r="J688" t="s">
        <v>636</v>
      </c>
      <c r="K688" t="s">
        <v>1657</v>
      </c>
    </row>
    <row r="689" spans="1:11" x14ac:dyDescent="0.2">
      <c r="A689" t="s">
        <v>1665</v>
      </c>
      <c r="B689" s="7">
        <v>43792</v>
      </c>
      <c r="C689">
        <v>5601</v>
      </c>
      <c r="D689" t="s">
        <v>90</v>
      </c>
      <c r="E689" t="s">
        <v>757</v>
      </c>
      <c r="F689" t="s">
        <v>1017</v>
      </c>
      <c r="G689" t="s">
        <v>298</v>
      </c>
      <c r="H689" t="s">
        <v>720</v>
      </c>
      <c r="I689">
        <v>14</v>
      </c>
      <c r="J689" t="s">
        <v>636</v>
      </c>
      <c r="K689" t="s">
        <v>263</v>
      </c>
    </row>
    <row r="690" spans="1:11" x14ac:dyDescent="0.2">
      <c r="A690" t="s">
        <v>1665</v>
      </c>
      <c r="B690" s="7">
        <v>43793</v>
      </c>
      <c r="C690">
        <v>5601</v>
      </c>
      <c r="D690" t="s">
        <v>90</v>
      </c>
      <c r="E690" t="s">
        <v>757</v>
      </c>
      <c r="F690" t="s">
        <v>1017</v>
      </c>
      <c r="G690" t="s">
        <v>298</v>
      </c>
      <c r="H690" t="s">
        <v>720</v>
      </c>
      <c r="I690">
        <v>14</v>
      </c>
      <c r="J690" t="s">
        <v>636</v>
      </c>
      <c r="K690" t="s">
        <v>263</v>
      </c>
    </row>
    <row r="691" spans="1:11" x14ac:dyDescent="0.2">
      <c r="A691" t="s">
        <v>1665</v>
      </c>
      <c r="B691" s="7">
        <v>43787</v>
      </c>
      <c r="C691">
        <v>5602</v>
      </c>
      <c r="D691" t="s">
        <v>134</v>
      </c>
      <c r="E691" t="s">
        <v>639</v>
      </c>
      <c r="F691" t="s">
        <v>949</v>
      </c>
      <c r="G691" t="s">
        <v>319</v>
      </c>
      <c r="H691" t="s">
        <v>804</v>
      </c>
      <c r="I691">
        <v>7</v>
      </c>
      <c r="J691" t="s">
        <v>636</v>
      </c>
      <c r="K691" t="s">
        <v>263</v>
      </c>
    </row>
    <row r="692" spans="1:11" x14ac:dyDescent="0.2">
      <c r="A692" t="s">
        <v>1665</v>
      </c>
      <c r="B692" s="7">
        <v>43788</v>
      </c>
      <c r="C692">
        <v>5602</v>
      </c>
      <c r="D692" t="s">
        <v>134</v>
      </c>
      <c r="E692" t="s">
        <v>639</v>
      </c>
      <c r="F692" t="s">
        <v>949</v>
      </c>
      <c r="G692" t="s">
        <v>319</v>
      </c>
      <c r="H692" t="s">
        <v>804</v>
      </c>
      <c r="I692">
        <v>7</v>
      </c>
      <c r="J692" t="s">
        <v>636</v>
      </c>
      <c r="K692" t="s">
        <v>263</v>
      </c>
    </row>
    <row r="693" spans="1:11" x14ac:dyDescent="0.2">
      <c r="A693" t="s">
        <v>1665</v>
      </c>
      <c r="B693" s="7">
        <v>43789</v>
      </c>
      <c r="C693">
        <v>5602</v>
      </c>
      <c r="D693" t="s">
        <v>134</v>
      </c>
      <c r="E693" t="s">
        <v>639</v>
      </c>
      <c r="F693" t="s">
        <v>949</v>
      </c>
      <c r="G693" t="s">
        <v>319</v>
      </c>
      <c r="H693" t="s">
        <v>804</v>
      </c>
      <c r="I693">
        <v>7</v>
      </c>
      <c r="J693" t="s">
        <v>636</v>
      </c>
      <c r="K693" t="s">
        <v>263</v>
      </c>
    </row>
    <row r="694" spans="1:11" x14ac:dyDescent="0.2">
      <c r="A694" t="s">
        <v>1665</v>
      </c>
      <c r="B694" s="7">
        <v>43790</v>
      </c>
      <c r="C694">
        <v>5602</v>
      </c>
      <c r="D694" t="s">
        <v>134</v>
      </c>
      <c r="E694" t="s">
        <v>639</v>
      </c>
      <c r="F694" t="s">
        <v>949</v>
      </c>
      <c r="G694" t="s">
        <v>319</v>
      </c>
      <c r="H694" t="s">
        <v>804</v>
      </c>
      <c r="I694">
        <v>7</v>
      </c>
      <c r="J694" t="s">
        <v>636</v>
      </c>
      <c r="K694" t="s">
        <v>1657</v>
      </c>
    </row>
    <row r="695" spans="1:11" x14ac:dyDescent="0.2">
      <c r="A695" t="s">
        <v>1665</v>
      </c>
      <c r="B695" s="7">
        <v>43791</v>
      </c>
      <c r="C695">
        <v>5602</v>
      </c>
      <c r="D695" t="s">
        <v>134</v>
      </c>
      <c r="E695" t="s">
        <v>639</v>
      </c>
      <c r="F695" t="s">
        <v>949</v>
      </c>
      <c r="G695" t="s">
        <v>319</v>
      </c>
      <c r="H695" t="s">
        <v>804</v>
      </c>
      <c r="I695">
        <v>7</v>
      </c>
      <c r="J695" t="s">
        <v>636</v>
      </c>
      <c r="K695" t="s">
        <v>264</v>
      </c>
    </row>
    <row r="696" spans="1:11" x14ac:dyDescent="0.2">
      <c r="A696" t="s">
        <v>1665</v>
      </c>
      <c r="B696" s="7">
        <v>43792</v>
      </c>
      <c r="C696">
        <v>5602</v>
      </c>
      <c r="D696" t="s">
        <v>134</v>
      </c>
      <c r="E696" t="s">
        <v>639</v>
      </c>
      <c r="F696" t="s">
        <v>949</v>
      </c>
      <c r="G696" t="s">
        <v>319</v>
      </c>
      <c r="H696" t="s">
        <v>804</v>
      </c>
      <c r="I696">
        <v>7</v>
      </c>
      <c r="J696" t="s">
        <v>636</v>
      </c>
      <c r="K696" t="s">
        <v>1657</v>
      </c>
    </row>
    <row r="697" spans="1:11" x14ac:dyDescent="0.2">
      <c r="A697" t="s">
        <v>1665</v>
      </c>
      <c r="B697" s="7">
        <v>43793</v>
      </c>
      <c r="C697">
        <v>5602</v>
      </c>
      <c r="D697" t="s">
        <v>134</v>
      </c>
      <c r="E697" t="s">
        <v>639</v>
      </c>
      <c r="F697" t="s">
        <v>949</v>
      </c>
      <c r="G697" t="s">
        <v>319</v>
      </c>
      <c r="H697" t="s">
        <v>804</v>
      </c>
      <c r="I697">
        <v>7</v>
      </c>
      <c r="J697" t="s">
        <v>636</v>
      </c>
      <c r="K697" t="s">
        <v>1657</v>
      </c>
    </row>
    <row r="698" spans="1:11" x14ac:dyDescent="0.2">
      <c r="A698" t="s">
        <v>1661</v>
      </c>
      <c r="B698" s="7">
        <v>43787</v>
      </c>
      <c r="C698">
        <v>5636</v>
      </c>
      <c r="D698" t="s">
        <v>190</v>
      </c>
      <c r="E698" t="s">
        <v>664</v>
      </c>
      <c r="F698" t="s">
        <v>1020</v>
      </c>
      <c r="G698" t="s">
        <v>304</v>
      </c>
      <c r="H698" t="s">
        <v>660</v>
      </c>
      <c r="I698">
        <v>32</v>
      </c>
      <c r="J698" t="s">
        <v>263</v>
      </c>
      <c r="K698" t="s">
        <v>263</v>
      </c>
    </row>
    <row r="699" spans="1:11" x14ac:dyDescent="0.2">
      <c r="A699" t="s">
        <v>1661</v>
      </c>
      <c r="B699" s="7">
        <v>43788</v>
      </c>
      <c r="C699">
        <v>5636</v>
      </c>
      <c r="D699" t="s">
        <v>190</v>
      </c>
      <c r="E699" t="s">
        <v>664</v>
      </c>
      <c r="F699" t="s">
        <v>1020</v>
      </c>
      <c r="G699" t="s">
        <v>304</v>
      </c>
      <c r="H699" t="s">
        <v>660</v>
      </c>
      <c r="I699">
        <v>32</v>
      </c>
      <c r="J699" t="s">
        <v>263</v>
      </c>
      <c r="K699" t="s">
        <v>263</v>
      </c>
    </row>
    <row r="700" spans="1:11" x14ac:dyDescent="0.2">
      <c r="A700" t="s">
        <v>1661</v>
      </c>
      <c r="B700" s="7">
        <v>43789</v>
      </c>
      <c r="C700">
        <v>5636</v>
      </c>
      <c r="D700" t="s">
        <v>190</v>
      </c>
      <c r="E700" t="s">
        <v>664</v>
      </c>
      <c r="F700" t="s">
        <v>1020</v>
      </c>
      <c r="G700" t="s">
        <v>304</v>
      </c>
      <c r="H700" t="s">
        <v>660</v>
      </c>
      <c r="I700">
        <v>32</v>
      </c>
      <c r="J700" t="s">
        <v>263</v>
      </c>
      <c r="K700" t="s">
        <v>263</v>
      </c>
    </row>
    <row r="701" spans="1:11" x14ac:dyDescent="0.2">
      <c r="A701" t="s">
        <v>1661</v>
      </c>
      <c r="B701" s="7">
        <v>43790</v>
      </c>
      <c r="C701">
        <v>5636</v>
      </c>
      <c r="D701" t="s">
        <v>190</v>
      </c>
      <c r="E701" t="s">
        <v>664</v>
      </c>
      <c r="F701" t="s">
        <v>1020</v>
      </c>
      <c r="G701" t="s">
        <v>304</v>
      </c>
      <c r="H701" t="s">
        <v>660</v>
      </c>
      <c r="I701">
        <v>32</v>
      </c>
      <c r="J701" t="s">
        <v>263</v>
      </c>
      <c r="K701" t="s">
        <v>263</v>
      </c>
    </row>
    <row r="702" spans="1:11" x14ac:dyDescent="0.2">
      <c r="A702" t="s">
        <v>1661</v>
      </c>
      <c r="B702" s="7">
        <v>43791</v>
      </c>
      <c r="C702">
        <v>5636</v>
      </c>
      <c r="D702" t="s">
        <v>190</v>
      </c>
      <c r="E702" t="s">
        <v>664</v>
      </c>
      <c r="F702" t="s">
        <v>1020</v>
      </c>
      <c r="G702" t="s">
        <v>304</v>
      </c>
      <c r="H702" t="s">
        <v>660</v>
      </c>
      <c r="I702">
        <v>32</v>
      </c>
      <c r="J702" t="s">
        <v>263</v>
      </c>
      <c r="K702" t="s">
        <v>263</v>
      </c>
    </row>
    <row r="703" spans="1:11" x14ac:dyDescent="0.2">
      <c r="A703" t="s">
        <v>1661</v>
      </c>
      <c r="B703" s="7">
        <v>43792</v>
      </c>
      <c r="C703">
        <v>5636</v>
      </c>
      <c r="D703" t="s">
        <v>190</v>
      </c>
      <c r="E703" t="s">
        <v>664</v>
      </c>
      <c r="F703" t="s">
        <v>1020</v>
      </c>
      <c r="G703" t="s">
        <v>304</v>
      </c>
      <c r="H703" t="s">
        <v>660</v>
      </c>
      <c r="I703">
        <v>32</v>
      </c>
      <c r="J703" t="s">
        <v>263</v>
      </c>
      <c r="K703" t="s">
        <v>263</v>
      </c>
    </row>
    <row r="704" spans="1:11" x14ac:dyDescent="0.2">
      <c r="A704" t="s">
        <v>1661</v>
      </c>
      <c r="B704" s="7">
        <v>43793</v>
      </c>
      <c r="C704">
        <v>5636</v>
      </c>
      <c r="D704" t="s">
        <v>190</v>
      </c>
      <c r="E704" t="s">
        <v>664</v>
      </c>
      <c r="F704" t="s">
        <v>1020</v>
      </c>
      <c r="G704" t="s">
        <v>304</v>
      </c>
      <c r="H704" t="s">
        <v>660</v>
      </c>
      <c r="I704">
        <v>32</v>
      </c>
      <c r="J704" t="s">
        <v>263</v>
      </c>
      <c r="K704" t="s">
        <v>1657</v>
      </c>
    </row>
    <row r="705" spans="1:11" x14ac:dyDescent="0.2">
      <c r="A705" t="s">
        <v>1667</v>
      </c>
      <c r="B705" s="7">
        <v>43787</v>
      </c>
      <c r="C705">
        <v>5637</v>
      </c>
      <c r="D705" t="s">
        <v>120</v>
      </c>
      <c r="E705" t="s">
        <v>757</v>
      </c>
      <c r="F705" t="s">
        <v>1021</v>
      </c>
      <c r="G705" t="s">
        <v>331</v>
      </c>
      <c r="H705" t="s">
        <v>689</v>
      </c>
      <c r="I705">
        <v>24</v>
      </c>
      <c r="J705" t="s">
        <v>263</v>
      </c>
      <c r="K705" t="s">
        <v>1657</v>
      </c>
    </row>
    <row r="706" spans="1:11" x14ac:dyDescent="0.2">
      <c r="A706" t="s">
        <v>1667</v>
      </c>
      <c r="B706" s="7">
        <v>43788</v>
      </c>
      <c r="C706">
        <v>5637</v>
      </c>
      <c r="D706" t="s">
        <v>120</v>
      </c>
      <c r="E706" t="s">
        <v>757</v>
      </c>
      <c r="F706" t="s">
        <v>1021</v>
      </c>
      <c r="G706" t="s">
        <v>331</v>
      </c>
      <c r="H706" t="s">
        <v>689</v>
      </c>
      <c r="I706">
        <v>24</v>
      </c>
      <c r="J706" t="s">
        <v>263</v>
      </c>
      <c r="K706" t="s">
        <v>263</v>
      </c>
    </row>
    <row r="707" spans="1:11" x14ac:dyDescent="0.2">
      <c r="A707" t="s">
        <v>1667</v>
      </c>
      <c r="B707" s="7">
        <v>43789</v>
      </c>
      <c r="C707">
        <v>5637</v>
      </c>
      <c r="D707" t="s">
        <v>120</v>
      </c>
      <c r="E707" t="s">
        <v>757</v>
      </c>
      <c r="F707" t="s">
        <v>1021</v>
      </c>
      <c r="G707" t="s">
        <v>331</v>
      </c>
      <c r="H707" t="s">
        <v>689</v>
      </c>
      <c r="I707">
        <v>24</v>
      </c>
      <c r="J707" t="s">
        <v>263</v>
      </c>
      <c r="K707" t="s">
        <v>263</v>
      </c>
    </row>
    <row r="708" spans="1:11" x14ac:dyDescent="0.2">
      <c r="A708" t="s">
        <v>1667</v>
      </c>
      <c r="B708" s="7">
        <v>43790</v>
      </c>
      <c r="C708">
        <v>5637</v>
      </c>
      <c r="D708" t="s">
        <v>120</v>
      </c>
      <c r="E708" t="s">
        <v>757</v>
      </c>
      <c r="F708" t="s">
        <v>1021</v>
      </c>
      <c r="G708" t="s">
        <v>331</v>
      </c>
      <c r="H708" t="s">
        <v>689</v>
      </c>
      <c r="I708">
        <v>24</v>
      </c>
      <c r="J708" t="s">
        <v>263</v>
      </c>
      <c r="K708" t="s">
        <v>263</v>
      </c>
    </row>
    <row r="709" spans="1:11" x14ac:dyDescent="0.2">
      <c r="A709" t="s">
        <v>1667</v>
      </c>
      <c r="B709" s="7">
        <v>43791</v>
      </c>
      <c r="C709">
        <v>5637</v>
      </c>
      <c r="D709" t="s">
        <v>120</v>
      </c>
      <c r="E709" t="s">
        <v>757</v>
      </c>
      <c r="F709" t="s">
        <v>1021</v>
      </c>
      <c r="G709" t="s">
        <v>331</v>
      </c>
      <c r="H709" t="s">
        <v>689</v>
      </c>
      <c r="I709">
        <v>24</v>
      </c>
      <c r="J709" t="s">
        <v>263</v>
      </c>
      <c r="K709" t="s">
        <v>263</v>
      </c>
    </row>
    <row r="710" spans="1:11" x14ac:dyDescent="0.2">
      <c r="A710" t="s">
        <v>1667</v>
      </c>
      <c r="B710" s="7">
        <v>43792</v>
      </c>
      <c r="C710">
        <v>5637</v>
      </c>
      <c r="D710" t="s">
        <v>120</v>
      </c>
      <c r="E710" t="s">
        <v>757</v>
      </c>
      <c r="F710" t="s">
        <v>1021</v>
      </c>
      <c r="G710" t="s">
        <v>331</v>
      </c>
      <c r="H710" t="s">
        <v>689</v>
      </c>
      <c r="I710">
        <v>24</v>
      </c>
      <c r="J710" t="s">
        <v>263</v>
      </c>
      <c r="K710" t="s">
        <v>1657</v>
      </c>
    </row>
    <row r="711" spans="1:11" x14ac:dyDescent="0.2">
      <c r="A711" t="s">
        <v>1667</v>
      </c>
      <c r="B711" s="7">
        <v>43793</v>
      </c>
      <c r="C711">
        <v>5637</v>
      </c>
      <c r="D711" t="s">
        <v>120</v>
      </c>
      <c r="E711" t="s">
        <v>757</v>
      </c>
      <c r="F711" t="s">
        <v>1021</v>
      </c>
      <c r="G711" t="s">
        <v>331</v>
      </c>
      <c r="H711" t="s">
        <v>689</v>
      </c>
      <c r="I711">
        <v>24</v>
      </c>
      <c r="J711" t="s">
        <v>263</v>
      </c>
      <c r="K711" t="s">
        <v>263</v>
      </c>
    </row>
    <row r="712" spans="1:11" x14ac:dyDescent="0.2">
      <c r="A712" t="s">
        <v>1662</v>
      </c>
      <c r="B712" s="7">
        <v>43787</v>
      </c>
      <c r="C712">
        <v>5638</v>
      </c>
      <c r="D712" t="s">
        <v>124</v>
      </c>
      <c r="E712" t="s">
        <v>639</v>
      </c>
      <c r="F712" t="s">
        <v>1022</v>
      </c>
      <c r="G712" t="s">
        <v>334</v>
      </c>
      <c r="H712" t="s">
        <v>727</v>
      </c>
      <c r="I712">
        <v>27</v>
      </c>
      <c r="J712" t="s">
        <v>263</v>
      </c>
      <c r="K712" t="s">
        <v>1657</v>
      </c>
    </row>
    <row r="713" spans="1:11" x14ac:dyDescent="0.2">
      <c r="A713" t="s">
        <v>1662</v>
      </c>
      <c r="B713" s="7">
        <v>43788</v>
      </c>
      <c r="C713">
        <v>5638</v>
      </c>
      <c r="D713" t="s">
        <v>124</v>
      </c>
      <c r="E713" t="s">
        <v>639</v>
      </c>
      <c r="F713" t="s">
        <v>1022</v>
      </c>
      <c r="G713" t="s">
        <v>334</v>
      </c>
      <c r="H713" t="s">
        <v>727</v>
      </c>
      <c r="I713">
        <v>27</v>
      </c>
      <c r="J713" t="s">
        <v>263</v>
      </c>
      <c r="K713" t="s">
        <v>1657</v>
      </c>
    </row>
    <row r="714" spans="1:11" x14ac:dyDescent="0.2">
      <c r="A714" t="s">
        <v>1662</v>
      </c>
      <c r="B714" s="7">
        <v>43789</v>
      </c>
      <c r="C714">
        <v>5638</v>
      </c>
      <c r="D714" t="s">
        <v>124</v>
      </c>
      <c r="E714" t="s">
        <v>639</v>
      </c>
      <c r="F714" t="s">
        <v>1022</v>
      </c>
      <c r="G714" t="s">
        <v>334</v>
      </c>
      <c r="H714" t="s">
        <v>727</v>
      </c>
      <c r="I714">
        <v>27</v>
      </c>
      <c r="J714" t="s">
        <v>263</v>
      </c>
      <c r="K714" t="s">
        <v>263</v>
      </c>
    </row>
    <row r="715" spans="1:11" x14ac:dyDescent="0.2">
      <c r="A715" t="s">
        <v>1662</v>
      </c>
      <c r="B715" s="7">
        <v>43790</v>
      </c>
      <c r="C715">
        <v>5638</v>
      </c>
      <c r="D715" t="s">
        <v>124</v>
      </c>
      <c r="E715" t="s">
        <v>639</v>
      </c>
      <c r="F715" t="s">
        <v>1022</v>
      </c>
      <c r="G715" t="s">
        <v>334</v>
      </c>
      <c r="H715" t="s">
        <v>727</v>
      </c>
      <c r="I715">
        <v>27</v>
      </c>
      <c r="J715" t="s">
        <v>263</v>
      </c>
      <c r="K715" t="s">
        <v>263</v>
      </c>
    </row>
    <row r="716" spans="1:11" x14ac:dyDescent="0.2">
      <c r="A716" t="s">
        <v>1662</v>
      </c>
      <c r="B716" s="7">
        <v>43791</v>
      </c>
      <c r="C716">
        <v>5638</v>
      </c>
      <c r="D716" t="s">
        <v>124</v>
      </c>
      <c r="E716" t="s">
        <v>639</v>
      </c>
      <c r="F716" t="s">
        <v>1022</v>
      </c>
      <c r="G716" t="s">
        <v>334</v>
      </c>
      <c r="H716" t="s">
        <v>727</v>
      </c>
      <c r="I716">
        <v>27</v>
      </c>
      <c r="J716" t="s">
        <v>263</v>
      </c>
      <c r="K716" t="s">
        <v>263</v>
      </c>
    </row>
    <row r="717" spans="1:11" x14ac:dyDescent="0.2">
      <c r="A717" t="s">
        <v>1662</v>
      </c>
      <c r="B717" s="7">
        <v>43792</v>
      </c>
      <c r="C717">
        <v>5638</v>
      </c>
      <c r="D717" t="s">
        <v>124</v>
      </c>
      <c r="E717" t="s">
        <v>639</v>
      </c>
      <c r="F717" t="s">
        <v>1022</v>
      </c>
      <c r="G717" t="s">
        <v>334</v>
      </c>
      <c r="H717" t="s">
        <v>727</v>
      </c>
      <c r="I717">
        <v>27</v>
      </c>
      <c r="J717" t="s">
        <v>263</v>
      </c>
      <c r="K717" t="s">
        <v>263</v>
      </c>
    </row>
    <row r="718" spans="1:11" x14ac:dyDescent="0.2">
      <c r="A718" t="s">
        <v>1662</v>
      </c>
      <c r="B718" s="7">
        <v>43793</v>
      </c>
      <c r="C718">
        <v>5638</v>
      </c>
      <c r="D718" t="s">
        <v>124</v>
      </c>
      <c r="E718" t="s">
        <v>639</v>
      </c>
      <c r="F718" t="s">
        <v>1022</v>
      </c>
      <c r="G718" t="s">
        <v>334</v>
      </c>
      <c r="H718" t="s">
        <v>727</v>
      </c>
      <c r="I718">
        <v>27</v>
      </c>
      <c r="J718" t="s">
        <v>263</v>
      </c>
      <c r="K718" t="s">
        <v>263</v>
      </c>
    </row>
    <row r="719" spans="1:11" x14ac:dyDescent="0.2">
      <c r="A719" t="s">
        <v>1665</v>
      </c>
      <c r="B719" s="7">
        <v>43787</v>
      </c>
      <c r="C719">
        <v>5642</v>
      </c>
      <c r="D719" t="s">
        <v>98</v>
      </c>
      <c r="E719" t="s">
        <v>670</v>
      </c>
      <c r="F719" t="s">
        <v>1026</v>
      </c>
      <c r="G719" t="s">
        <v>306</v>
      </c>
      <c r="H719" t="s">
        <v>812</v>
      </c>
      <c r="I719">
        <v>11</v>
      </c>
      <c r="J719" t="s">
        <v>649</v>
      </c>
      <c r="K719" t="s">
        <v>264</v>
      </c>
    </row>
    <row r="720" spans="1:11" x14ac:dyDescent="0.2">
      <c r="A720" t="s">
        <v>1665</v>
      </c>
      <c r="B720" s="7">
        <v>43788</v>
      </c>
      <c r="C720">
        <v>5642</v>
      </c>
      <c r="D720" t="s">
        <v>98</v>
      </c>
      <c r="E720" t="s">
        <v>670</v>
      </c>
      <c r="F720" t="s">
        <v>1026</v>
      </c>
      <c r="G720" t="s">
        <v>306</v>
      </c>
      <c r="H720" t="s">
        <v>812</v>
      </c>
      <c r="I720">
        <v>11</v>
      </c>
      <c r="J720" t="s">
        <v>649</v>
      </c>
      <c r="K720" t="s">
        <v>264</v>
      </c>
    </row>
    <row r="721" spans="1:11" x14ac:dyDescent="0.2">
      <c r="A721" t="s">
        <v>1665</v>
      </c>
      <c r="B721" s="7">
        <v>43789</v>
      </c>
      <c r="C721">
        <v>5642</v>
      </c>
      <c r="D721" t="s">
        <v>98</v>
      </c>
      <c r="E721" t="s">
        <v>670</v>
      </c>
      <c r="F721" t="s">
        <v>1026</v>
      </c>
      <c r="G721" t="s">
        <v>306</v>
      </c>
      <c r="H721" t="s">
        <v>812</v>
      </c>
      <c r="I721">
        <v>11</v>
      </c>
      <c r="J721" t="s">
        <v>649</v>
      </c>
      <c r="K721" t="s">
        <v>1657</v>
      </c>
    </row>
    <row r="722" spans="1:11" x14ac:dyDescent="0.2">
      <c r="A722" t="s">
        <v>1665</v>
      </c>
      <c r="B722" s="7">
        <v>43790</v>
      </c>
      <c r="C722">
        <v>5642</v>
      </c>
      <c r="D722" t="s">
        <v>98</v>
      </c>
      <c r="E722" t="s">
        <v>670</v>
      </c>
      <c r="F722" t="s">
        <v>1026</v>
      </c>
      <c r="G722" t="s">
        <v>306</v>
      </c>
      <c r="H722" t="s">
        <v>812</v>
      </c>
      <c r="I722">
        <v>11</v>
      </c>
      <c r="J722" t="s">
        <v>649</v>
      </c>
      <c r="K722" t="s">
        <v>1657</v>
      </c>
    </row>
    <row r="723" spans="1:11" x14ac:dyDescent="0.2">
      <c r="A723" t="s">
        <v>1665</v>
      </c>
      <c r="B723" s="7">
        <v>43791</v>
      </c>
      <c r="C723">
        <v>5642</v>
      </c>
      <c r="D723" t="s">
        <v>98</v>
      </c>
      <c r="E723" t="s">
        <v>670</v>
      </c>
      <c r="F723" t="s">
        <v>1026</v>
      </c>
      <c r="G723" t="s">
        <v>306</v>
      </c>
      <c r="H723" t="s">
        <v>812</v>
      </c>
      <c r="I723">
        <v>11</v>
      </c>
      <c r="J723" t="s">
        <v>649</v>
      </c>
      <c r="K723" t="s">
        <v>1657</v>
      </c>
    </row>
    <row r="724" spans="1:11" x14ac:dyDescent="0.2">
      <c r="A724" t="s">
        <v>1665</v>
      </c>
      <c r="B724" s="7">
        <v>43792</v>
      </c>
      <c r="C724">
        <v>5642</v>
      </c>
      <c r="D724" t="s">
        <v>98</v>
      </c>
      <c r="E724" t="s">
        <v>670</v>
      </c>
      <c r="F724" t="s">
        <v>1026</v>
      </c>
      <c r="G724" t="s">
        <v>306</v>
      </c>
      <c r="H724" t="s">
        <v>812</v>
      </c>
      <c r="I724">
        <v>11</v>
      </c>
      <c r="J724" t="s">
        <v>649</v>
      </c>
      <c r="K724" t="s">
        <v>264</v>
      </c>
    </row>
    <row r="725" spans="1:11" x14ac:dyDescent="0.2">
      <c r="A725" t="s">
        <v>1665</v>
      </c>
      <c r="B725" s="7">
        <v>43793</v>
      </c>
      <c r="C725">
        <v>5642</v>
      </c>
      <c r="D725" t="s">
        <v>98</v>
      </c>
      <c r="E725" t="s">
        <v>670</v>
      </c>
      <c r="F725" t="s">
        <v>1026</v>
      </c>
      <c r="G725" t="s">
        <v>306</v>
      </c>
      <c r="H725" t="s">
        <v>812</v>
      </c>
      <c r="I725">
        <v>11</v>
      </c>
      <c r="J725" t="s">
        <v>649</v>
      </c>
      <c r="K725" t="s">
        <v>264</v>
      </c>
    </row>
    <row r="726" spans="1:11" x14ac:dyDescent="0.2">
      <c r="A726" t="s">
        <v>1666</v>
      </c>
      <c r="B726" s="7">
        <v>43787</v>
      </c>
      <c r="C726">
        <v>5658</v>
      </c>
      <c r="D726" t="s">
        <v>77</v>
      </c>
      <c r="E726" t="s">
        <v>646</v>
      </c>
      <c r="F726" t="s">
        <v>1041</v>
      </c>
      <c r="G726" t="s">
        <v>297</v>
      </c>
      <c r="H726" t="s">
        <v>724</v>
      </c>
      <c r="I726">
        <v>43</v>
      </c>
      <c r="J726" t="s">
        <v>264</v>
      </c>
      <c r="K726" t="s">
        <v>264</v>
      </c>
    </row>
    <row r="727" spans="1:11" x14ac:dyDescent="0.2">
      <c r="A727" t="s">
        <v>1666</v>
      </c>
      <c r="B727" s="7">
        <v>43788</v>
      </c>
      <c r="C727">
        <v>5658</v>
      </c>
      <c r="D727" t="s">
        <v>77</v>
      </c>
      <c r="E727" t="s">
        <v>646</v>
      </c>
      <c r="F727" t="s">
        <v>1041</v>
      </c>
      <c r="G727" t="s">
        <v>297</v>
      </c>
      <c r="H727" t="s">
        <v>724</v>
      </c>
      <c r="I727">
        <v>43</v>
      </c>
      <c r="J727" t="s">
        <v>264</v>
      </c>
      <c r="K727" t="s">
        <v>264</v>
      </c>
    </row>
    <row r="728" spans="1:11" x14ac:dyDescent="0.2">
      <c r="A728" t="s">
        <v>1666</v>
      </c>
      <c r="B728" s="7">
        <v>43789</v>
      </c>
      <c r="C728">
        <v>5658</v>
      </c>
      <c r="D728" t="s">
        <v>77</v>
      </c>
      <c r="E728" t="s">
        <v>646</v>
      </c>
      <c r="F728" t="s">
        <v>1041</v>
      </c>
      <c r="G728" t="s">
        <v>297</v>
      </c>
      <c r="H728" t="s">
        <v>724</v>
      </c>
      <c r="I728">
        <v>43</v>
      </c>
      <c r="J728" t="s">
        <v>264</v>
      </c>
      <c r="K728" t="s">
        <v>264</v>
      </c>
    </row>
    <row r="729" spans="1:11" x14ac:dyDescent="0.2">
      <c r="A729" t="s">
        <v>1666</v>
      </c>
      <c r="B729" s="7">
        <v>43790</v>
      </c>
      <c r="C729">
        <v>5658</v>
      </c>
      <c r="D729" t="s">
        <v>77</v>
      </c>
      <c r="E729" t="s">
        <v>646</v>
      </c>
      <c r="F729" t="s">
        <v>1041</v>
      </c>
      <c r="G729" t="s">
        <v>297</v>
      </c>
      <c r="H729" t="s">
        <v>724</v>
      </c>
      <c r="I729">
        <v>43</v>
      </c>
      <c r="J729" t="s">
        <v>264</v>
      </c>
      <c r="K729" t="s">
        <v>264</v>
      </c>
    </row>
    <row r="730" spans="1:11" x14ac:dyDescent="0.2">
      <c r="A730" t="s">
        <v>1666</v>
      </c>
      <c r="B730" s="7">
        <v>43791</v>
      </c>
      <c r="C730">
        <v>5658</v>
      </c>
      <c r="D730" t="s">
        <v>77</v>
      </c>
      <c r="E730" t="s">
        <v>646</v>
      </c>
      <c r="F730" t="s">
        <v>1041</v>
      </c>
      <c r="G730" t="s">
        <v>297</v>
      </c>
      <c r="H730" t="s">
        <v>724</v>
      </c>
      <c r="I730">
        <v>43</v>
      </c>
      <c r="J730" t="s">
        <v>264</v>
      </c>
      <c r="K730" t="s">
        <v>1657</v>
      </c>
    </row>
    <row r="731" spans="1:11" x14ac:dyDescent="0.2">
      <c r="A731" t="s">
        <v>1666</v>
      </c>
      <c r="B731" s="7">
        <v>43792</v>
      </c>
      <c r="C731">
        <v>5658</v>
      </c>
      <c r="D731" t="s">
        <v>77</v>
      </c>
      <c r="E731" t="s">
        <v>646</v>
      </c>
      <c r="F731" t="s">
        <v>1041</v>
      </c>
      <c r="G731" t="s">
        <v>297</v>
      </c>
      <c r="H731" t="s">
        <v>724</v>
      </c>
      <c r="I731">
        <v>43</v>
      </c>
      <c r="J731" t="s">
        <v>264</v>
      </c>
      <c r="K731" t="s">
        <v>264</v>
      </c>
    </row>
    <row r="732" spans="1:11" x14ac:dyDescent="0.2">
      <c r="A732" t="s">
        <v>1666</v>
      </c>
      <c r="B732" s="7">
        <v>43793</v>
      </c>
      <c r="C732">
        <v>5658</v>
      </c>
      <c r="D732" t="s">
        <v>77</v>
      </c>
      <c r="E732" t="s">
        <v>646</v>
      </c>
      <c r="F732" t="s">
        <v>1041</v>
      </c>
      <c r="G732" t="s">
        <v>297</v>
      </c>
      <c r="H732" t="s">
        <v>724</v>
      </c>
      <c r="I732">
        <v>43</v>
      </c>
      <c r="J732" t="s">
        <v>264</v>
      </c>
      <c r="K732" t="s">
        <v>264</v>
      </c>
    </row>
    <row r="733" spans="1:11" x14ac:dyDescent="0.2">
      <c r="A733" t="s">
        <v>1669</v>
      </c>
      <c r="B733" s="7">
        <v>43787</v>
      </c>
      <c r="C733">
        <v>5660</v>
      </c>
      <c r="D733" t="s">
        <v>143</v>
      </c>
      <c r="E733" t="s">
        <v>670</v>
      </c>
      <c r="F733" t="s">
        <v>1022</v>
      </c>
      <c r="G733" t="s">
        <v>324</v>
      </c>
      <c r="H733" t="s">
        <v>716</v>
      </c>
      <c r="I733">
        <v>5</v>
      </c>
      <c r="J733" t="s">
        <v>263</v>
      </c>
      <c r="K733" t="s">
        <v>263</v>
      </c>
    </row>
    <row r="734" spans="1:11" x14ac:dyDescent="0.2">
      <c r="A734" t="s">
        <v>1669</v>
      </c>
      <c r="B734" s="7">
        <v>43788</v>
      </c>
      <c r="C734">
        <v>5660</v>
      </c>
      <c r="D734" t="s">
        <v>143</v>
      </c>
      <c r="E734" t="s">
        <v>670</v>
      </c>
      <c r="F734" t="s">
        <v>1022</v>
      </c>
      <c r="G734" t="s">
        <v>324</v>
      </c>
      <c r="H734" t="s">
        <v>716</v>
      </c>
      <c r="I734">
        <v>5</v>
      </c>
      <c r="J734" t="s">
        <v>263</v>
      </c>
      <c r="K734" t="s">
        <v>263</v>
      </c>
    </row>
    <row r="735" spans="1:11" x14ac:dyDescent="0.2">
      <c r="A735" t="s">
        <v>1669</v>
      </c>
      <c r="B735" s="7">
        <v>43789</v>
      </c>
      <c r="C735">
        <v>5660</v>
      </c>
      <c r="D735" t="s">
        <v>143</v>
      </c>
      <c r="E735" t="s">
        <v>670</v>
      </c>
      <c r="F735" t="s">
        <v>1022</v>
      </c>
      <c r="G735" t="s">
        <v>324</v>
      </c>
      <c r="H735" t="s">
        <v>716</v>
      </c>
      <c r="I735">
        <v>5</v>
      </c>
      <c r="J735" t="s">
        <v>263</v>
      </c>
      <c r="K735" t="s">
        <v>263</v>
      </c>
    </row>
    <row r="736" spans="1:11" x14ac:dyDescent="0.2">
      <c r="A736" t="s">
        <v>1669</v>
      </c>
      <c r="B736" s="7">
        <v>43790</v>
      </c>
      <c r="C736">
        <v>5660</v>
      </c>
      <c r="D736" t="s">
        <v>143</v>
      </c>
      <c r="E736" t="s">
        <v>670</v>
      </c>
      <c r="F736" t="s">
        <v>1022</v>
      </c>
      <c r="G736" t="s">
        <v>324</v>
      </c>
      <c r="H736" t="s">
        <v>716</v>
      </c>
      <c r="I736">
        <v>5</v>
      </c>
      <c r="J736" t="s">
        <v>263</v>
      </c>
      <c r="K736" t="s">
        <v>1657</v>
      </c>
    </row>
    <row r="737" spans="1:11" x14ac:dyDescent="0.2">
      <c r="A737" t="s">
        <v>1669</v>
      </c>
      <c r="B737" s="7">
        <v>43791</v>
      </c>
      <c r="C737">
        <v>5660</v>
      </c>
      <c r="D737" t="s">
        <v>143</v>
      </c>
      <c r="E737" t="s">
        <v>670</v>
      </c>
      <c r="F737" t="s">
        <v>1022</v>
      </c>
      <c r="G737" t="s">
        <v>324</v>
      </c>
      <c r="H737" t="s">
        <v>716</v>
      </c>
      <c r="I737">
        <v>5</v>
      </c>
      <c r="J737" t="s">
        <v>263</v>
      </c>
      <c r="K737" t="s">
        <v>263</v>
      </c>
    </row>
    <row r="738" spans="1:11" x14ac:dyDescent="0.2">
      <c r="A738" t="s">
        <v>1669</v>
      </c>
      <c r="B738" s="7">
        <v>43792</v>
      </c>
      <c r="C738">
        <v>5660</v>
      </c>
      <c r="D738" t="s">
        <v>143</v>
      </c>
      <c r="E738" t="s">
        <v>670</v>
      </c>
      <c r="F738" t="s">
        <v>1022</v>
      </c>
      <c r="G738" t="s">
        <v>324</v>
      </c>
      <c r="H738" t="s">
        <v>716</v>
      </c>
      <c r="I738">
        <v>5</v>
      </c>
      <c r="J738" t="s">
        <v>263</v>
      </c>
      <c r="K738" t="s">
        <v>263</v>
      </c>
    </row>
    <row r="739" spans="1:11" x14ac:dyDescent="0.2">
      <c r="A739" t="s">
        <v>1669</v>
      </c>
      <c r="B739" s="7">
        <v>43793</v>
      </c>
      <c r="C739">
        <v>5660</v>
      </c>
      <c r="D739" t="s">
        <v>143</v>
      </c>
      <c r="E739" t="s">
        <v>670</v>
      </c>
      <c r="F739" t="s">
        <v>1022</v>
      </c>
      <c r="G739" t="s">
        <v>324</v>
      </c>
      <c r="H739" t="s">
        <v>716</v>
      </c>
      <c r="I739">
        <v>5</v>
      </c>
      <c r="J739" t="s">
        <v>263</v>
      </c>
      <c r="K739" t="s">
        <v>263</v>
      </c>
    </row>
    <row r="740" spans="1:11" x14ac:dyDescent="0.2">
      <c r="A740" t="s">
        <v>1668</v>
      </c>
      <c r="B740" s="7">
        <v>43787</v>
      </c>
      <c r="C740">
        <v>5663</v>
      </c>
      <c r="D740" t="s">
        <v>245</v>
      </c>
      <c r="E740" t="s">
        <v>702</v>
      </c>
      <c r="F740" t="s">
        <v>1044</v>
      </c>
      <c r="G740" t="s">
        <v>708</v>
      </c>
      <c r="H740" t="s">
        <v>35</v>
      </c>
      <c r="I740">
        <v>40</v>
      </c>
      <c r="J740" t="s">
        <v>45</v>
      </c>
      <c r="K740" t="s">
        <v>1658</v>
      </c>
    </row>
    <row r="741" spans="1:11" x14ac:dyDescent="0.2">
      <c r="A741" t="s">
        <v>1668</v>
      </c>
      <c r="B741" s="7">
        <v>43788</v>
      </c>
      <c r="C741">
        <v>5663</v>
      </c>
      <c r="D741" t="s">
        <v>245</v>
      </c>
      <c r="E741" t="s">
        <v>702</v>
      </c>
      <c r="F741" t="s">
        <v>1044</v>
      </c>
      <c r="G741" t="s">
        <v>708</v>
      </c>
      <c r="H741" t="s">
        <v>35</v>
      </c>
      <c r="I741">
        <v>40</v>
      </c>
      <c r="J741" t="s">
        <v>45</v>
      </c>
      <c r="K741" t="s">
        <v>1658</v>
      </c>
    </row>
    <row r="742" spans="1:11" x14ac:dyDescent="0.2">
      <c r="A742" t="s">
        <v>1668</v>
      </c>
      <c r="B742" s="7">
        <v>43789</v>
      </c>
      <c r="C742">
        <v>5663</v>
      </c>
      <c r="D742" t="s">
        <v>245</v>
      </c>
      <c r="E742" t="s">
        <v>702</v>
      </c>
      <c r="F742" t="s">
        <v>1044</v>
      </c>
      <c r="G742" t="s">
        <v>708</v>
      </c>
      <c r="H742" t="s">
        <v>35</v>
      </c>
      <c r="I742">
        <v>40</v>
      </c>
      <c r="J742" t="s">
        <v>45</v>
      </c>
      <c r="K742" t="s">
        <v>1658</v>
      </c>
    </row>
    <row r="743" spans="1:11" x14ac:dyDescent="0.2">
      <c r="A743" t="s">
        <v>1668</v>
      </c>
      <c r="B743" s="7">
        <v>43790</v>
      </c>
      <c r="C743">
        <v>5663</v>
      </c>
      <c r="D743" t="s">
        <v>245</v>
      </c>
      <c r="E743" t="s">
        <v>702</v>
      </c>
      <c r="F743" t="s">
        <v>1044</v>
      </c>
      <c r="G743" t="s">
        <v>708</v>
      </c>
      <c r="H743" t="s">
        <v>35</v>
      </c>
      <c r="I743">
        <v>40</v>
      </c>
      <c r="J743" t="s">
        <v>45</v>
      </c>
      <c r="K743" t="s">
        <v>1658</v>
      </c>
    </row>
    <row r="744" spans="1:11" x14ac:dyDescent="0.2">
      <c r="A744" t="s">
        <v>1668</v>
      </c>
      <c r="B744" s="7">
        <v>43791</v>
      </c>
      <c r="C744">
        <v>5663</v>
      </c>
      <c r="D744" t="s">
        <v>245</v>
      </c>
      <c r="E744" t="s">
        <v>702</v>
      </c>
      <c r="F744" t="s">
        <v>1044</v>
      </c>
      <c r="G744" t="s">
        <v>708</v>
      </c>
      <c r="H744" t="s">
        <v>35</v>
      </c>
      <c r="I744">
        <v>40</v>
      </c>
      <c r="J744" t="s">
        <v>45</v>
      </c>
      <c r="K744" t="s">
        <v>1658</v>
      </c>
    </row>
    <row r="745" spans="1:11" x14ac:dyDescent="0.2">
      <c r="A745" t="s">
        <v>1668</v>
      </c>
      <c r="B745" s="7">
        <v>43792</v>
      </c>
      <c r="C745">
        <v>5663</v>
      </c>
      <c r="D745" t="s">
        <v>245</v>
      </c>
      <c r="E745" t="s">
        <v>702</v>
      </c>
      <c r="F745" t="s">
        <v>1044</v>
      </c>
      <c r="G745" t="s">
        <v>708</v>
      </c>
      <c r="H745" t="s">
        <v>35</v>
      </c>
      <c r="I745">
        <v>40</v>
      </c>
      <c r="J745" t="s">
        <v>45</v>
      </c>
      <c r="K745" t="s">
        <v>1658</v>
      </c>
    </row>
    <row r="746" spans="1:11" x14ac:dyDescent="0.2">
      <c r="A746" t="s">
        <v>1668</v>
      </c>
      <c r="B746" s="7">
        <v>43793</v>
      </c>
      <c r="C746">
        <v>5663</v>
      </c>
      <c r="D746" t="s">
        <v>245</v>
      </c>
      <c r="E746" t="s">
        <v>702</v>
      </c>
      <c r="F746" t="s">
        <v>1044</v>
      </c>
      <c r="G746" t="s">
        <v>708</v>
      </c>
      <c r="H746" t="s">
        <v>35</v>
      </c>
      <c r="I746">
        <v>40</v>
      </c>
      <c r="J746" t="s">
        <v>45</v>
      </c>
      <c r="K746" t="s">
        <v>1658</v>
      </c>
    </row>
    <row r="747" spans="1:11" x14ac:dyDescent="0.2">
      <c r="A747" t="s">
        <v>1667</v>
      </c>
      <c r="B747" s="7">
        <v>43787</v>
      </c>
      <c r="C747">
        <v>5667</v>
      </c>
      <c r="D747" t="s">
        <v>75</v>
      </c>
      <c r="E747" t="s">
        <v>692</v>
      </c>
      <c r="F747" t="s">
        <v>1048</v>
      </c>
      <c r="G747" t="s">
        <v>306</v>
      </c>
      <c r="H747" t="s">
        <v>812</v>
      </c>
      <c r="I747">
        <v>7</v>
      </c>
      <c r="J747" t="s">
        <v>263</v>
      </c>
      <c r="K747" t="s">
        <v>263</v>
      </c>
    </row>
    <row r="748" spans="1:11" x14ac:dyDescent="0.2">
      <c r="A748" t="s">
        <v>1667</v>
      </c>
      <c r="B748" s="7">
        <v>43788</v>
      </c>
      <c r="C748">
        <v>5667</v>
      </c>
      <c r="D748" t="s">
        <v>75</v>
      </c>
      <c r="E748" t="s">
        <v>692</v>
      </c>
      <c r="F748" t="s">
        <v>1048</v>
      </c>
      <c r="G748" t="s">
        <v>306</v>
      </c>
      <c r="H748" t="s">
        <v>812</v>
      </c>
      <c r="I748">
        <v>7</v>
      </c>
      <c r="J748" t="s">
        <v>263</v>
      </c>
      <c r="K748" t="s">
        <v>263</v>
      </c>
    </row>
    <row r="749" spans="1:11" x14ac:dyDescent="0.2">
      <c r="A749" t="s">
        <v>1667</v>
      </c>
      <c r="B749" s="7">
        <v>43789</v>
      </c>
      <c r="C749">
        <v>5667</v>
      </c>
      <c r="D749" t="s">
        <v>75</v>
      </c>
      <c r="E749" t="s">
        <v>692</v>
      </c>
      <c r="F749" t="s">
        <v>1048</v>
      </c>
      <c r="G749" t="s">
        <v>306</v>
      </c>
      <c r="H749" t="s">
        <v>812</v>
      </c>
      <c r="I749">
        <v>7</v>
      </c>
      <c r="J749" t="s">
        <v>263</v>
      </c>
      <c r="K749" t="s">
        <v>263</v>
      </c>
    </row>
    <row r="750" spans="1:11" x14ac:dyDescent="0.2">
      <c r="A750" t="s">
        <v>1667</v>
      </c>
      <c r="B750" s="7">
        <v>43790</v>
      </c>
      <c r="C750">
        <v>5667</v>
      </c>
      <c r="D750" t="s">
        <v>75</v>
      </c>
      <c r="E750" t="s">
        <v>692</v>
      </c>
      <c r="F750" t="s">
        <v>1048</v>
      </c>
      <c r="G750" t="s">
        <v>306</v>
      </c>
      <c r="H750" t="s">
        <v>812</v>
      </c>
      <c r="I750">
        <v>7</v>
      </c>
      <c r="J750" t="s">
        <v>263</v>
      </c>
      <c r="K750" t="s">
        <v>1657</v>
      </c>
    </row>
    <row r="751" spans="1:11" x14ac:dyDescent="0.2">
      <c r="A751" t="s">
        <v>1667</v>
      </c>
      <c r="B751" s="7">
        <v>43791</v>
      </c>
      <c r="C751">
        <v>5667</v>
      </c>
      <c r="D751" t="s">
        <v>75</v>
      </c>
      <c r="E751" t="s">
        <v>692</v>
      </c>
      <c r="F751" t="s">
        <v>1048</v>
      </c>
      <c r="G751" t="s">
        <v>306</v>
      </c>
      <c r="H751" t="s">
        <v>812</v>
      </c>
      <c r="I751">
        <v>7</v>
      </c>
      <c r="J751" t="s">
        <v>263</v>
      </c>
      <c r="K751" t="s">
        <v>1657</v>
      </c>
    </row>
    <row r="752" spans="1:11" x14ac:dyDescent="0.2">
      <c r="A752" t="s">
        <v>1667</v>
      </c>
      <c r="B752" s="7">
        <v>43792</v>
      </c>
      <c r="C752">
        <v>5667</v>
      </c>
      <c r="D752" t="s">
        <v>75</v>
      </c>
      <c r="E752" t="s">
        <v>692</v>
      </c>
      <c r="F752" t="s">
        <v>1048</v>
      </c>
      <c r="G752" t="s">
        <v>306</v>
      </c>
      <c r="H752" t="s">
        <v>812</v>
      </c>
      <c r="I752">
        <v>7</v>
      </c>
      <c r="J752" t="s">
        <v>263</v>
      </c>
      <c r="K752" t="s">
        <v>263</v>
      </c>
    </row>
    <row r="753" spans="1:11" x14ac:dyDescent="0.2">
      <c r="A753" t="s">
        <v>1667</v>
      </c>
      <c r="B753" s="7">
        <v>43793</v>
      </c>
      <c r="C753">
        <v>5667</v>
      </c>
      <c r="D753" t="s">
        <v>75</v>
      </c>
      <c r="E753" t="s">
        <v>692</v>
      </c>
      <c r="F753" t="s">
        <v>1048</v>
      </c>
      <c r="G753" t="s">
        <v>306</v>
      </c>
      <c r="H753" t="s">
        <v>812</v>
      </c>
      <c r="I753">
        <v>7</v>
      </c>
      <c r="J753" t="s">
        <v>263</v>
      </c>
      <c r="K753" t="s">
        <v>263</v>
      </c>
    </row>
    <row r="754" spans="1:11" x14ac:dyDescent="0.2">
      <c r="A754" t="s">
        <v>1654</v>
      </c>
      <c r="B754" s="7">
        <v>43787</v>
      </c>
      <c r="C754">
        <v>5727</v>
      </c>
      <c r="D754" t="s">
        <v>68</v>
      </c>
      <c r="E754" t="s">
        <v>264</v>
      </c>
      <c r="F754" t="s">
        <v>1083</v>
      </c>
      <c r="G754" t="s">
        <v>297</v>
      </c>
      <c r="H754" t="s">
        <v>724</v>
      </c>
      <c r="I754">
        <v>23</v>
      </c>
      <c r="J754" t="s">
        <v>263</v>
      </c>
      <c r="K754" t="s">
        <v>1658</v>
      </c>
    </row>
    <row r="755" spans="1:11" x14ac:dyDescent="0.2">
      <c r="A755" t="s">
        <v>1654</v>
      </c>
      <c r="B755" s="7">
        <v>43788</v>
      </c>
      <c r="C755">
        <v>5727</v>
      </c>
      <c r="D755" t="s">
        <v>68</v>
      </c>
      <c r="E755" t="s">
        <v>264</v>
      </c>
      <c r="F755" t="s">
        <v>1083</v>
      </c>
      <c r="G755" t="s">
        <v>297</v>
      </c>
      <c r="H755" t="s">
        <v>724</v>
      </c>
      <c r="I755">
        <v>23</v>
      </c>
      <c r="J755" t="s">
        <v>263</v>
      </c>
      <c r="K755" t="s">
        <v>1658</v>
      </c>
    </row>
    <row r="756" spans="1:11" x14ac:dyDescent="0.2">
      <c r="A756" t="s">
        <v>1654</v>
      </c>
      <c r="B756" s="7">
        <v>43789</v>
      </c>
      <c r="C756">
        <v>5727</v>
      </c>
      <c r="D756" t="s">
        <v>68</v>
      </c>
      <c r="E756" t="s">
        <v>264</v>
      </c>
      <c r="F756" t="s">
        <v>1083</v>
      </c>
      <c r="G756" t="s">
        <v>297</v>
      </c>
      <c r="H756" t="s">
        <v>724</v>
      </c>
      <c r="I756">
        <v>23</v>
      </c>
      <c r="J756" t="s">
        <v>263</v>
      </c>
      <c r="K756" t="s">
        <v>1658</v>
      </c>
    </row>
    <row r="757" spans="1:11" x14ac:dyDescent="0.2">
      <c r="A757" t="s">
        <v>1654</v>
      </c>
      <c r="B757" s="7">
        <v>43790</v>
      </c>
      <c r="C757">
        <v>5727</v>
      </c>
      <c r="D757" t="s">
        <v>68</v>
      </c>
      <c r="E757" t="s">
        <v>264</v>
      </c>
      <c r="F757" t="s">
        <v>1083</v>
      </c>
      <c r="G757" t="s">
        <v>297</v>
      </c>
      <c r="H757" t="s">
        <v>724</v>
      </c>
      <c r="I757">
        <v>23</v>
      </c>
      <c r="J757" t="s">
        <v>263</v>
      </c>
      <c r="K757" t="s">
        <v>1658</v>
      </c>
    </row>
    <row r="758" spans="1:11" x14ac:dyDescent="0.2">
      <c r="A758" t="s">
        <v>1654</v>
      </c>
      <c r="B758" s="7">
        <v>43791</v>
      </c>
      <c r="C758">
        <v>5727</v>
      </c>
      <c r="D758" t="s">
        <v>68</v>
      </c>
      <c r="E758" t="s">
        <v>264</v>
      </c>
      <c r="F758" t="s">
        <v>1083</v>
      </c>
      <c r="G758" t="s">
        <v>297</v>
      </c>
      <c r="H758" t="s">
        <v>724</v>
      </c>
      <c r="I758">
        <v>23</v>
      </c>
      <c r="J758" t="s">
        <v>263</v>
      </c>
      <c r="K758" t="s">
        <v>1658</v>
      </c>
    </row>
    <row r="759" spans="1:11" x14ac:dyDescent="0.2">
      <c r="A759" t="s">
        <v>1654</v>
      </c>
      <c r="B759" s="7">
        <v>43792</v>
      </c>
      <c r="C759">
        <v>5727</v>
      </c>
      <c r="D759" t="s">
        <v>68</v>
      </c>
      <c r="E759" t="s">
        <v>264</v>
      </c>
      <c r="F759" t="s">
        <v>1083</v>
      </c>
      <c r="G759" t="s">
        <v>297</v>
      </c>
      <c r="H759" t="s">
        <v>724</v>
      </c>
      <c r="I759">
        <v>23</v>
      </c>
      <c r="J759" t="s">
        <v>263</v>
      </c>
      <c r="K759" t="s">
        <v>1658</v>
      </c>
    </row>
    <row r="760" spans="1:11" x14ac:dyDescent="0.2">
      <c r="A760" t="s">
        <v>1654</v>
      </c>
      <c r="B760" s="7">
        <v>43793</v>
      </c>
      <c r="C760">
        <v>5727</v>
      </c>
      <c r="D760" t="s">
        <v>68</v>
      </c>
      <c r="E760" t="s">
        <v>264</v>
      </c>
      <c r="F760" t="s">
        <v>1083</v>
      </c>
      <c r="G760" t="s">
        <v>297</v>
      </c>
      <c r="H760" t="s">
        <v>724</v>
      </c>
      <c r="I760">
        <v>23</v>
      </c>
      <c r="J760" t="s">
        <v>263</v>
      </c>
      <c r="K760" t="s">
        <v>1658</v>
      </c>
    </row>
    <row r="761" spans="1:11" x14ac:dyDescent="0.2">
      <c r="A761" t="s">
        <v>1667</v>
      </c>
      <c r="B761" s="7">
        <v>43787</v>
      </c>
      <c r="C761">
        <v>5728</v>
      </c>
      <c r="D761" t="s">
        <v>1084</v>
      </c>
      <c r="E761" t="s">
        <v>670</v>
      </c>
      <c r="F761" t="s">
        <v>1085</v>
      </c>
      <c r="G761" t="s">
        <v>338</v>
      </c>
      <c r="H761" t="s">
        <v>644</v>
      </c>
      <c r="I761">
        <v>4</v>
      </c>
      <c r="J761" t="s">
        <v>636</v>
      </c>
      <c r="K761" t="s">
        <v>1658</v>
      </c>
    </row>
    <row r="762" spans="1:11" x14ac:dyDescent="0.2">
      <c r="A762" t="s">
        <v>1667</v>
      </c>
      <c r="B762" s="7">
        <v>43788</v>
      </c>
      <c r="C762">
        <v>5728</v>
      </c>
      <c r="D762" t="s">
        <v>1084</v>
      </c>
      <c r="E762" t="s">
        <v>670</v>
      </c>
      <c r="F762" t="s">
        <v>1085</v>
      </c>
      <c r="G762" t="s">
        <v>338</v>
      </c>
      <c r="H762" t="s">
        <v>644</v>
      </c>
      <c r="I762">
        <v>4</v>
      </c>
      <c r="J762" t="s">
        <v>636</v>
      </c>
      <c r="K762" t="s">
        <v>1658</v>
      </c>
    </row>
    <row r="763" spans="1:11" x14ac:dyDescent="0.2">
      <c r="A763" t="s">
        <v>1667</v>
      </c>
      <c r="B763" s="7">
        <v>43789</v>
      </c>
      <c r="C763">
        <v>5728</v>
      </c>
      <c r="D763" t="s">
        <v>1084</v>
      </c>
      <c r="E763" t="s">
        <v>670</v>
      </c>
      <c r="F763" t="s">
        <v>1085</v>
      </c>
      <c r="G763" t="s">
        <v>338</v>
      </c>
      <c r="H763" t="s">
        <v>644</v>
      </c>
      <c r="I763">
        <v>4</v>
      </c>
      <c r="J763" t="s">
        <v>636</v>
      </c>
      <c r="K763" t="s">
        <v>1658</v>
      </c>
    </row>
    <row r="764" spans="1:11" x14ac:dyDescent="0.2">
      <c r="A764" t="s">
        <v>1667</v>
      </c>
      <c r="B764" s="7">
        <v>43790</v>
      </c>
      <c r="C764">
        <v>5728</v>
      </c>
      <c r="D764" t="s">
        <v>1084</v>
      </c>
      <c r="E764" t="s">
        <v>670</v>
      </c>
      <c r="F764" t="s">
        <v>1085</v>
      </c>
      <c r="G764" t="s">
        <v>338</v>
      </c>
      <c r="H764" t="s">
        <v>644</v>
      </c>
      <c r="I764">
        <v>4</v>
      </c>
      <c r="J764" t="s">
        <v>636</v>
      </c>
      <c r="K764" t="s">
        <v>1658</v>
      </c>
    </row>
    <row r="765" spans="1:11" x14ac:dyDescent="0.2">
      <c r="A765" t="s">
        <v>1667</v>
      </c>
      <c r="B765" s="7">
        <v>43791</v>
      </c>
      <c r="C765">
        <v>5728</v>
      </c>
      <c r="D765" t="s">
        <v>1084</v>
      </c>
      <c r="E765" t="s">
        <v>670</v>
      </c>
      <c r="F765" t="s">
        <v>1085</v>
      </c>
      <c r="G765" t="s">
        <v>338</v>
      </c>
      <c r="H765" t="s">
        <v>644</v>
      </c>
      <c r="I765">
        <v>4</v>
      </c>
      <c r="J765" t="s">
        <v>636</v>
      </c>
      <c r="K765" t="s">
        <v>1658</v>
      </c>
    </row>
    <row r="766" spans="1:11" x14ac:dyDescent="0.2">
      <c r="A766" t="s">
        <v>1667</v>
      </c>
      <c r="B766" s="7">
        <v>43792</v>
      </c>
      <c r="C766">
        <v>5728</v>
      </c>
      <c r="D766" t="s">
        <v>1084</v>
      </c>
      <c r="E766" t="s">
        <v>670</v>
      </c>
      <c r="F766" t="s">
        <v>1085</v>
      </c>
      <c r="G766" t="s">
        <v>338</v>
      </c>
      <c r="H766" t="s">
        <v>644</v>
      </c>
      <c r="I766">
        <v>4</v>
      </c>
      <c r="J766" t="s">
        <v>636</v>
      </c>
      <c r="K766" t="s">
        <v>1658</v>
      </c>
    </row>
    <row r="767" spans="1:11" x14ac:dyDescent="0.2">
      <c r="A767" t="s">
        <v>1667</v>
      </c>
      <c r="B767" s="7">
        <v>43793</v>
      </c>
      <c r="C767">
        <v>5728</v>
      </c>
      <c r="D767" t="s">
        <v>1084</v>
      </c>
      <c r="E767" t="s">
        <v>670</v>
      </c>
      <c r="F767" t="s">
        <v>1085</v>
      </c>
      <c r="G767" t="s">
        <v>338</v>
      </c>
      <c r="H767" t="s">
        <v>644</v>
      </c>
      <c r="I767">
        <v>4</v>
      </c>
      <c r="J767" t="s">
        <v>636</v>
      </c>
      <c r="K767" t="s">
        <v>1658</v>
      </c>
    </row>
    <row r="768" spans="1:11" x14ac:dyDescent="0.2">
      <c r="A768" t="s">
        <v>1661</v>
      </c>
      <c r="B768" s="7">
        <v>43787</v>
      </c>
      <c r="C768">
        <v>5764</v>
      </c>
      <c r="D768" t="s">
        <v>113</v>
      </c>
      <c r="E768" t="s">
        <v>656</v>
      </c>
      <c r="F768" t="s">
        <v>1101</v>
      </c>
      <c r="G768" t="s">
        <v>298</v>
      </c>
      <c r="H768" t="s">
        <v>720</v>
      </c>
      <c r="I768">
        <v>2</v>
      </c>
      <c r="J768" t="s">
        <v>263</v>
      </c>
      <c r="K768" t="s">
        <v>1658</v>
      </c>
    </row>
    <row r="769" spans="1:11" x14ac:dyDescent="0.2">
      <c r="A769" t="s">
        <v>1661</v>
      </c>
      <c r="B769" s="7">
        <v>43788</v>
      </c>
      <c r="C769">
        <v>5764</v>
      </c>
      <c r="D769" t="s">
        <v>113</v>
      </c>
      <c r="E769" t="s">
        <v>656</v>
      </c>
      <c r="F769" t="s">
        <v>1101</v>
      </c>
      <c r="G769" t="s">
        <v>298</v>
      </c>
      <c r="H769" t="s">
        <v>720</v>
      </c>
      <c r="I769">
        <v>2</v>
      </c>
      <c r="J769" t="s">
        <v>263</v>
      </c>
      <c r="K769" t="s">
        <v>1658</v>
      </c>
    </row>
    <row r="770" spans="1:11" x14ac:dyDescent="0.2">
      <c r="A770" t="s">
        <v>1661</v>
      </c>
      <c r="B770" s="7">
        <v>43789</v>
      </c>
      <c r="C770">
        <v>5764</v>
      </c>
      <c r="D770" t="s">
        <v>113</v>
      </c>
      <c r="E770" t="s">
        <v>656</v>
      </c>
      <c r="F770" t="s">
        <v>1101</v>
      </c>
      <c r="G770" t="s">
        <v>298</v>
      </c>
      <c r="H770" t="s">
        <v>720</v>
      </c>
      <c r="I770">
        <v>2</v>
      </c>
      <c r="J770" t="s">
        <v>263</v>
      </c>
      <c r="K770" t="s">
        <v>1657</v>
      </c>
    </row>
    <row r="771" spans="1:11" x14ac:dyDescent="0.2">
      <c r="A771" t="s">
        <v>1661</v>
      </c>
      <c r="B771" s="7">
        <v>43790</v>
      </c>
      <c r="C771">
        <v>5764</v>
      </c>
      <c r="D771" t="s">
        <v>113</v>
      </c>
      <c r="E771" t="s">
        <v>656</v>
      </c>
      <c r="F771" t="s">
        <v>1101</v>
      </c>
      <c r="G771" t="s">
        <v>298</v>
      </c>
      <c r="H771" t="s">
        <v>720</v>
      </c>
      <c r="I771">
        <v>2</v>
      </c>
      <c r="J771" t="s">
        <v>263</v>
      </c>
      <c r="K771" t="s">
        <v>263</v>
      </c>
    </row>
    <row r="772" spans="1:11" x14ac:dyDescent="0.2">
      <c r="A772" t="s">
        <v>1661</v>
      </c>
      <c r="B772" s="7">
        <v>43791</v>
      </c>
      <c r="C772">
        <v>5764</v>
      </c>
      <c r="D772" t="s">
        <v>113</v>
      </c>
      <c r="E772" t="s">
        <v>656</v>
      </c>
      <c r="F772" t="s">
        <v>1101</v>
      </c>
      <c r="G772" t="s">
        <v>298</v>
      </c>
      <c r="H772" t="s">
        <v>720</v>
      </c>
      <c r="I772">
        <v>2</v>
      </c>
      <c r="J772" t="s">
        <v>263</v>
      </c>
      <c r="K772" t="s">
        <v>1657</v>
      </c>
    </row>
    <row r="773" spans="1:11" x14ac:dyDescent="0.2">
      <c r="A773" t="s">
        <v>1661</v>
      </c>
      <c r="B773" s="7">
        <v>43792</v>
      </c>
      <c r="C773">
        <v>5764</v>
      </c>
      <c r="D773" t="s">
        <v>113</v>
      </c>
      <c r="E773" t="s">
        <v>656</v>
      </c>
      <c r="F773" t="s">
        <v>1101</v>
      </c>
      <c r="G773" t="s">
        <v>298</v>
      </c>
      <c r="H773" t="s">
        <v>720</v>
      </c>
      <c r="I773">
        <v>2</v>
      </c>
      <c r="J773" t="s">
        <v>263</v>
      </c>
      <c r="K773" t="s">
        <v>263</v>
      </c>
    </row>
    <row r="774" spans="1:11" x14ac:dyDescent="0.2">
      <c r="A774" t="s">
        <v>1661</v>
      </c>
      <c r="B774" s="7">
        <v>43793</v>
      </c>
      <c r="C774">
        <v>5764</v>
      </c>
      <c r="D774" t="s">
        <v>113</v>
      </c>
      <c r="E774" t="s">
        <v>656</v>
      </c>
      <c r="F774" t="s">
        <v>1101</v>
      </c>
      <c r="G774" t="s">
        <v>298</v>
      </c>
      <c r="H774" t="s">
        <v>720</v>
      </c>
      <c r="I774">
        <v>2</v>
      </c>
      <c r="J774" t="s">
        <v>263</v>
      </c>
      <c r="K774" t="s">
        <v>263</v>
      </c>
    </row>
    <row r="775" spans="1:11" x14ac:dyDescent="0.2">
      <c r="A775" t="s">
        <v>1669</v>
      </c>
      <c r="B775" s="7">
        <v>43787</v>
      </c>
      <c r="C775">
        <v>5765</v>
      </c>
      <c r="D775" t="s">
        <v>80</v>
      </c>
      <c r="E775" t="s">
        <v>639</v>
      </c>
      <c r="F775" t="s">
        <v>1102</v>
      </c>
      <c r="G775" t="s">
        <v>319</v>
      </c>
      <c r="H775" t="s">
        <v>804</v>
      </c>
      <c r="I775">
        <v>0</v>
      </c>
      <c r="J775" t="s">
        <v>264</v>
      </c>
      <c r="K775" t="s">
        <v>264</v>
      </c>
    </row>
    <row r="776" spans="1:11" x14ac:dyDescent="0.2">
      <c r="A776" t="s">
        <v>1669</v>
      </c>
      <c r="B776" s="7">
        <v>43788</v>
      </c>
      <c r="C776">
        <v>5765</v>
      </c>
      <c r="D776" t="s">
        <v>80</v>
      </c>
      <c r="E776" t="s">
        <v>639</v>
      </c>
      <c r="F776" t="s">
        <v>1102</v>
      </c>
      <c r="G776" t="s">
        <v>319</v>
      </c>
      <c r="H776" t="s">
        <v>804</v>
      </c>
      <c r="I776">
        <v>0</v>
      </c>
      <c r="J776" t="s">
        <v>264</v>
      </c>
      <c r="K776" t="s">
        <v>264</v>
      </c>
    </row>
    <row r="777" spans="1:11" x14ac:dyDescent="0.2">
      <c r="A777" t="s">
        <v>1669</v>
      </c>
      <c r="B777" s="7">
        <v>43789</v>
      </c>
      <c r="C777">
        <v>5765</v>
      </c>
      <c r="D777" t="s">
        <v>80</v>
      </c>
      <c r="E777" t="s">
        <v>639</v>
      </c>
      <c r="F777" t="s">
        <v>1102</v>
      </c>
      <c r="G777" t="s">
        <v>319</v>
      </c>
      <c r="H777" t="s">
        <v>804</v>
      </c>
      <c r="I777">
        <v>0</v>
      </c>
      <c r="J777" t="s">
        <v>264</v>
      </c>
      <c r="K777" t="s">
        <v>264</v>
      </c>
    </row>
    <row r="778" spans="1:11" x14ac:dyDescent="0.2">
      <c r="A778" t="s">
        <v>1669</v>
      </c>
      <c r="B778" s="7">
        <v>43790</v>
      </c>
      <c r="C778">
        <v>5765</v>
      </c>
      <c r="D778" t="s">
        <v>80</v>
      </c>
      <c r="E778" t="s">
        <v>639</v>
      </c>
      <c r="F778" t="s">
        <v>1102</v>
      </c>
      <c r="G778" t="s">
        <v>319</v>
      </c>
      <c r="H778" t="s">
        <v>804</v>
      </c>
      <c r="I778">
        <v>0</v>
      </c>
      <c r="J778" t="s">
        <v>264</v>
      </c>
      <c r="K778" t="s">
        <v>264</v>
      </c>
    </row>
    <row r="779" spans="1:11" x14ac:dyDescent="0.2">
      <c r="A779" t="s">
        <v>1669</v>
      </c>
      <c r="B779" s="7">
        <v>43791</v>
      </c>
      <c r="C779">
        <v>5765</v>
      </c>
      <c r="D779" t="s">
        <v>80</v>
      </c>
      <c r="E779" t="s">
        <v>639</v>
      </c>
      <c r="F779" t="s">
        <v>1102</v>
      </c>
      <c r="G779" t="s">
        <v>319</v>
      </c>
      <c r="H779" t="s">
        <v>804</v>
      </c>
      <c r="I779">
        <v>0</v>
      </c>
      <c r="J779" t="s">
        <v>264</v>
      </c>
      <c r="K779" t="s">
        <v>264</v>
      </c>
    </row>
    <row r="780" spans="1:11" x14ac:dyDescent="0.2">
      <c r="A780" t="s">
        <v>1669</v>
      </c>
      <c r="B780" s="7">
        <v>43792</v>
      </c>
      <c r="C780">
        <v>5765</v>
      </c>
      <c r="D780" t="s">
        <v>80</v>
      </c>
      <c r="E780" t="s">
        <v>639</v>
      </c>
      <c r="F780" t="s">
        <v>1102</v>
      </c>
      <c r="G780" t="s">
        <v>319</v>
      </c>
      <c r="H780" t="s">
        <v>804</v>
      </c>
      <c r="I780">
        <v>0</v>
      </c>
      <c r="J780" t="s">
        <v>264</v>
      </c>
      <c r="K780" t="s">
        <v>264</v>
      </c>
    </row>
    <row r="781" spans="1:11" x14ac:dyDescent="0.2">
      <c r="A781" t="s">
        <v>1669</v>
      </c>
      <c r="B781" s="7">
        <v>43793</v>
      </c>
      <c r="C781">
        <v>5765</v>
      </c>
      <c r="D781" t="s">
        <v>80</v>
      </c>
      <c r="E781" t="s">
        <v>639</v>
      </c>
      <c r="F781" t="s">
        <v>1102</v>
      </c>
      <c r="G781" t="s">
        <v>319</v>
      </c>
      <c r="H781" t="s">
        <v>804</v>
      </c>
      <c r="I781">
        <v>0</v>
      </c>
      <c r="J781" t="s">
        <v>264</v>
      </c>
      <c r="K781" t="s">
        <v>1657</v>
      </c>
    </row>
    <row r="782" spans="1:11" x14ac:dyDescent="0.2">
      <c r="A782" t="s">
        <v>1663</v>
      </c>
      <c r="B782" s="7">
        <v>43787</v>
      </c>
      <c r="C782">
        <v>5767</v>
      </c>
      <c r="D782" t="s">
        <v>158</v>
      </c>
      <c r="E782" t="s">
        <v>670</v>
      </c>
      <c r="F782" t="s">
        <v>1104</v>
      </c>
      <c r="G782" t="s">
        <v>331</v>
      </c>
      <c r="H782" t="s">
        <v>689</v>
      </c>
      <c r="I782">
        <v>5</v>
      </c>
      <c r="J782" t="s">
        <v>263</v>
      </c>
      <c r="K782" t="s">
        <v>364</v>
      </c>
    </row>
    <row r="783" spans="1:11" x14ac:dyDescent="0.2">
      <c r="A783" t="s">
        <v>1663</v>
      </c>
      <c r="B783" s="7">
        <v>43788</v>
      </c>
      <c r="C783">
        <v>5767</v>
      </c>
      <c r="D783" t="s">
        <v>158</v>
      </c>
      <c r="E783" t="s">
        <v>670</v>
      </c>
      <c r="F783" t="s">
        <v>1104</v>
      </c>
      <c r="G783" t="s">
        <v>331</v>
      </c>
      <c r="H783" t="s">
        <v>689</v>
      </c>
      <c r="I783">
        <v>5</v>
      </c>
      <c r="J783" t="s">
        <v>263</v>
      </c>
      <c r="K783" t="s">
        <v>364</v>
      </c>
    </row>
    <row r="784" spans="1:11" x14ac:dyDescent="0.2">
      <c r="A784" t="s">
        <v>1663</v>
      </c>
      <c r="B784" s="7">
        <v>43789</v>
      </c>
      <c r="C784">
        <v>5767</v>
      </c>
      <c r="D784" t="s">
        <v>158</v>
      </c>
      <c r="E784" t="s">
        <v>670</v>
      </c>
      <c r="F784" t="s">
        <v>1104</v>
      </c>
      <c r="G784" t="s">
        <v>331</v>
      </c>
      <c r="H784" t="s">
        <v>689</v>
      </c>
      <c r="I784">
        <v>5</v>
      </c>
      <c r="J784" t="s">
        <v>263</v>
      </c>
      <c r="K784" t="s">
        <v>364</v>
      </c>
    </row>
    <row r="785" spans="1:11" x14ac:dyDescent="0.2">
      <c r="A785" t="s">
        <v>1663</v>
      </c>
      <c r="B785" s="7">
        <v>43790</v>
      </c>
      <c r="C785">
        <v>5767</v>
      </c>
      <c r="D785" t="s">
        <v>158</v>
      </c>
      <c r="E785" t="s">
        <v>670</v>
      </c>
      <c r="F785" t="s">
        <v>1104</v>
      </c>
      <c r="G785" t="s">
        <v>331</v>
      </c>
      <c r="H785" t="s">
        <v>689</v>
      </c>
      <c r="I785">
        <v>5</v>
      </c>
      <c r="J785" t="s">
        <v>263</v>
      </c>
      <c r="K785" t="s">
        <v>364</v>
      </c>
    </row>
    <row r="786" spans="1:11" x14ac:dyDescent="0.2">
      <c r="A786" t="s">
        <v>1663</v>
      </c>
      <c r="B786" s="7">
        <v>43791</v>
      </c>
      <c r="C786">
        <v>5767</v>
      </c>
      <c r="D786" t="s">
        <v>158</v>
      </c>
      <c r="E786" t="s">
        <v>670</v>
      </c>
      <c r="F786" t="s">
        <v>1104</v>
      </c>
      <c r="G786" t="s">
        <v>331</v>
      </c>
      <c r="H786" t="s">
        <v>689</v>
      </c>
      <c r="I786">
        <v>5</v>
      </c>
      <c r="J786" t="s">
        <v>263</v>
      </c>
      <c r="K786" t="s">
        <v>364</v>
      </c>
    </row>
    <row r="787" spans="1:11" x14ac:dyDescent="0.2">
      <c r="A787" t="s">
        <v>1663</v>
      </c>
      <c r="B787" s="7">
        <v>43792</v>
      </c>
      <c r="C787">
        <v>5767</v>
      </c>
      <c r="D787" t="s">
        <v>158</v>
      </c>
      <c r="E787" t="s">
        <v>670</v>
      </c>
      <c r="F787" t="s">
        <v>1104</v>
      </c>
      <c r="G787" t="s">
        <v>331</v>
      </c>
      <c r="H787" t="s">
        <v>689</v>
      </c>
      <c r="I787">
        <v>5</v>
      </c>
      <c r="J787" t="s">
        <v>263</v>
      </c>
      <c r="K787" t="s">
        <v>364</v>
      </c>
    </row>
    <row r="788" spans="1:11" x14ac:dyDescent="0.2">
      <c r="A788" t="s">
        <v>1663</v>
      </c>
      <c r="B788" s="7">
        <v>43793</v>
      </c>
      <c r="C788">
        <v>5767</v>
      </c>
      <c r="D788" t="s">
        <v>158</v>
      </c>
      <c r="E788" t="s">
        <v>670</v>
      </c>
      <c r="F788" t="s">
        <v>1104</v>
      </c>
      <c r="G788" t="s">
        <v>331</v>
      </c>
      <c r="H788" t="s">
        <v>689</v>
      </c>
      <c r="I788">
        <v>5</v>
      </c>
      <c r="J788" t="s">
        <v>263</v>
      </c>
      <c r="K788" t="s">
        <v>364</v>
      </c>
    </row>
    <row r="789" spans="1:11" x14ac:dyDescent="0.2">
      <c r="A789" t="s">
        <v>1663</v>
      </c>
      <c r="B789" s="7">
        <v>43787</v>
      </c>
      <c r="C789">
        <v>5768</v>
      </c>
      <c r="D789" t="s">
        <v>78</v>
      </c>
      <c r="E789" t="s">
        <v>639</v>
      </c>
      <c r="F789" t="s">
        <v>1105</v>
      </c>
      <c r="G789" t="s">
        <v>309</v>
      </c>
      <c r="H789" t="s">
        <v>756</v>
      </c>
      <c r="I789">
        <v>1</v>
      </c>
      <c r="J789" t="s">
        <v>264</v>
      </c>
      <c r="K789" t="s">
        <v>1657</v>
      </c>
    </row>
    <row r="790" spans="1:11" x14ac:dyDescent="0.2">
      <c r="A790" t="s">
        <v>1663</v>
      </c>
      <c r="B790" s="7">
        <v>43788</v>
      </c>
      <c r="C790">
        <v>5768</v>
      </c>
      <c r="D790" t="s">
        <v>78</v>
      </c>
      <c r="E790" t="s">
        <v>639</v>
      </c>
      <c r="F790" t="s">
        <v>1105</v>
      </c>
      <c r="G790" t="s">
        <v>309</v>
      </c>
      <c r="H790" t="s">
        <v>756</v>
      </c>
      <c r="I790">
        <v>1</v>
      </c>
      <c r="J790" t="s">
        <v>264</v>
      </c>
      <c r="K790" t="s">
        <v>1657</v>
      </c>
    </row>
    <row r="791" spans="1:11" x14ac:dyDescent="0.2">
      <c r="A791" t="s">
        <v>1663</v>
      </c>
      <c r="B791" s="7">
        <v>43789</v>
      </c>
      <c r="C791">
        <v>5768</v>
      </c>
      <c r="D791" t="s">
        <v>78</v>
      </c>
      <c r="E791" t="s">
        <v>639</v>
      </c>
      <c r="F791" t="s">
        <v>1105</v>
      </c>
      <c r="G791" t="s">
        <v>309</v>
      </c>
      <c r="H791" t="s">
        <v>756</v>
      </c>
      <c r="I791">
        <v>1</v>
      </c>
      <c r="J791" t="s">
        <v>264</v>
      </c>
      <c r="K791" t="s">
        <v>264</v>
      </c>
    </row>
    <row r="792" spans="1:11" x14ac:dyDescent="0.2">
      <c r="A792" t="s">
        <v>1663</v>
      </c>
      <c r="B792" s="7">
        <v>43790</v>
      </c>
      <c r="C792">
        <v>5768</v>
      </c>
      <c r="D792" t="s">
        <v>78</v>
      </c>
      <c r="E792" t="s">
        <v>639</v>
      </c>
      <c r="F792" t="s">
        <v>1105</v>
      </c>
      <c r="G792" t="s">
        <v>309</v>
      </c>
      <c r="H792" t="s">
        <v>756</v>
      </c>
      <c r="I792">
        <v>1</v>
      </c>
      <c r="J792" t="s">
        <v>264</v>
      </c>
      <c r="K792" t="s">
        <v>264</v>
      </c>
    </row>
    <row r="793" spans="1:11" x14ac:dyDescent="0.2">
      <c r="A793" t="s">
        <v>1663</v>
      </c>
      <c r="B793" s="7">
        <v>43791</v>
      </c>
      <c r="C793">
        <v>5768</v>
      </c>
      <c r="D793" t="s">
        <v>78</v>
      </c>
      <c r="E793" t="s">
        <v>639</v>
      </c>
      <c r="F793" t="s">
        <v>1105</v>
      </c>
      <c r="G793" t="s">
        <v>309</v>
      </c>
      <c r="H793" t="s">
        <v>756</v>
      </c>
      <c r="I793">
        <v>1</v>
      </c>
      <c r="J793" t="s">
        <v>264</v>
      </c>
      <c r="K793" t="s">
        <v>1657</v>
      </c>
    </row>
    <row r="794" spans="1:11" x14ac:dyDescent="0.2">
      <c r="A794" t="s">
        <v>1663</v>
      </c>
      <c r="B794" s="7">
        <v>43792</v>
      </c>
      <c r="C794">
        <v>5768</v>
      </c>
      <c r="D794" t="s">
        <v>78</v>
      </c>
      <c r="E794" t="s">
        <v>639</v>
      </c>
      <c r="F794" t="s">
        <v>1105</v>
      </c>
      <c r="G794" t="s">
        <v>309</v>
      </c>
      <c r="H794" t="s">
        <v>756</v>
      </c>
      <c r="I794">
        <v>1</v>
      </c>
      <c r="J794" t="s">
        <v>264</v>
      </c>
      <c r="K794" t="s">
        <v>264</v>
      </c>
    </row>
    <row r="795" spans="1:11" x14ac:dyDescent="0.2">
      <c r="A795" t="s">
        <v>1663</v>
      </c>
      <c r="B795" s="7">
        <v>43793</v>
      </c>
      <c r="C795">
        <v>5768</v>
      </c>
      <c r="D795" t="s">
        <v>78</v>
      </c>
      <c r="E795" t="s">
        <v>639</v>
      </c>
      <c r="F795" t="s">
        <v>1105</v>
      </c>
      <c r="G795" t="s">
        <v>309</v>
      </c>
      <c r="H795" t="s">
        <v>756</v>
      </c>
      <c r="I795">
        <v>1</v>
      </c>
      <c r="J795" t="s">
        <v>264</v>
      </c>
      <c r="K795" t="s">
        <v>264</v>
      </c>
    </row>
    <row r="796" spans="1:11" x14ac:dyDescent="0.2">
      <c r="A796" t="s">
        <v>1662</v>
      </c>
      <c r="B796" s="7">
        <v>43787</v>
      </c>
      <c r="C796">
        <v>5769</v>
      </c>
      <c r="D796" t="s">
        <v>128</v>
      </c>
      <c r="E796" t="s">
        <v>656</v>
      </c>
      <c r="F796" t="s">
        <v>1106</v>
      </c>
      <c r="G796" t="s">
        <v>304</v>
      </c>
      <c r="H796" t="s">
        <v>660</v>
      </c>
      <c r="I796">
        <v>24</v>
      </c>
      <c r="J796" t="s">
        <v>264</v>
      </c>
      <c r="K796" t="s">
        <v>264</v>
      </c>
    </row>
    <row r="797" spans="1:11" x14ac:dyDescent="0.2">
      <c r="A797" t="s">
        <v>1662</v>
      </c>
      <c r="B797" s="7">
        <v>43788</v>
      </c>
      <c r="C797">
        <v>5769</v>
      </c>
      <c r="D797" t="s">
        <v>128</v>
      </c>
      <c r="E797" t="s">
        <v>656</v>
      </c>
      <c r="F797" t="s">
        <v>1106</v>
      </c>
      <c r="G797" t="s">
        <v>304</v>
      </c>
      <c r="H797" t="s">
        <v>660</v>
      </c>
      <c r="I797">
        <v>24</v>
      </c>
      <c r="J797" t="s">
        <v>264</v>
      </c>
      <c r="K797" t="s">
        <v>264</v>
      </c>
    </row>
    <row r="798" spans="1:11" x14ac:dyDescent="0.2">
      <c r="A798" t="s">
        <v>1662</v>
      </c>
      <c r="B798" s="7">
        <v>43789</v>
      </c>
      <c r="C798">
        <v>5769</v>
      </c>
      <c r="D798" t="s">
        <v>128</v>
      </c>
      <c r="E798" t="s">
        <v>656</v>
      </c>
      <c r="F798" t="s">
        <v>1106</v>
      </c>
      <c r="G798" t="s">
        <v>304</v>
      </c>
      <c r="H798" t="s">
        <v>660</v>
      </c>
      <c r="I798">
        <v>24</v>
      </c>
      <c r="J798" t="s">
        <v>264</v>
      </c>
      <c r="K798" t="s">
        <v>264</v>
      </c>
    </row>
    <row r="799" spans="1:11" x14ac:dyDescent="0.2">
      <c r="A799" t="s">
        <v>1662</v>
      </c>
      <c r="B799" s="7">
        <v>43790</v>
      </c>
      <c r="C799">
        <v>5769</v>
      </c>
      <c r="D799" t="s">
        <v>128</v>
      </c>
      <c r="E799" t="s">
        <v>656</v>
      </c>
      <c r="F799" t="s">
        <v>1106</v>
      </c>
      <c r="G799" t="s">
        <v>304</v>
      </c>
      <c r="H799" t="s">
        <v>660</v>
      </c>
      <c r="I799">
        <v>24</v>
      </c>
      <c r="J799" t="s">
        <v>264</v>
      </c>
      <c r="K799" t="s">
        <v>1657</v>
      </c>
    </row>
    <row r="800" spans="1:11" x14ac:dyDescent="0.2">
      <c r="A800" t="s">
        <v>1662</v>
      </c>
      <c r="B800" s="7">
        <v>43791</v>
      </c>
      <c r="C800">
        <v>5769</v>
      </c>
      <c r="D800" t="s">
        <v>128</v>
      </c>
      <c r="E800" t="s">
        <v>656</v>
      </c>
      <c r="F800" t="s">
        <v>1106</v>
      </c>
      <c r="G800" t="s">
        <v>304</v>
      </c>
      <c r="H800" t="s">
        <v>660</v>
      </c>
      <c r="I800">
        <v>24</v>
      </c>
      <c r="J800" t="s">
        <v>264</v>
      </c>
      <c r="K800" t="s">
        <v>264</v>
      </c>
    </row>
    <row r="801" spans="1:11" x14ac:dyDescent="0.2">
      <c r="A801" t="s">
        <v>1662</v>
      </c>
      <c r="B801" s="7">
        <v>43792</v>
      </c>
      <c r="C801">
        <v>5769</v>
      </c>
      <c r="D801" t="s">
        <v>128</v>
      </c>
      <c r="E801" t="s">
        <v>656</v>
      </c>
      <c r="F801" t="s">
        <v>1106</v>
      </c>
      <c r="G801" t="s">
        <v>304</v>
      </c>
      <c r="H801" t="s">
        <v>660</v>
      </c>
      <c r="I801">
        <v>24</v>
      </c>
      <c r="J801" t="s">
        <v>264</v>
      </c>
      <c r="K801" t="s">
        <v>264</v>
      </c>
    </row>
    <row r="802" spans="1:11" x14ac:dyDescent="0.2">
      <c r="A802" t="s">
        <v>1662</v>
      </c>
      <c r="B802" s="7">
        <v>43793</v>
      </c>
      <c r="C802">
        <v>5769</v>
      </c>
      <c r="D802" t="s">
        <v>128</v>
      </c>
      <c r="E802" t="s">
        <v>656</v>
      </c>
      <c r="F802" t="s">
        <v>1106</v>
      </c>
      <c r="G802" t="s">
        <v>304</v>
      </c>
      <c r="H802" t="s">
        <v>660</v>
      </c>
      <c r="I802">
        <v>24</v>
      </c>
      <c r="J802" t="s">
        <v>264</v>
      </c>
      <c r="K802" t="s">
        <v>264</v>
      </c>
    </row>
    <row r="803" spans="1:11" x14ac:dyDescent="0.2">
      <c r="A803" t="s">
        <v>1654</v>
      </c>
      <c r="B803" s="7">
        <v>43789</v>
      </c>
      <c r="C803">
        <v>5821</v>
      </c>
      <c r="D803" t="s">
        <v>199</v>
      </c>
      <c r="E803" t="s">
        <v>264</v>
      </c>
      <c r="F803" t="s">
        <v>1107</v>
      </c>
      <c r="G803" t="s">
        <v>325</v>
      </c>
      <c r="H803" t="s">
        <v>781</v>
      </c>
      <c r="I803">
        <v>11</v>
      </c>
      <c r="J803" t="s">
        <v>263</v>
      </c>
      <c r="K803" t="s">
        <v>263</v>
      </c>
    </row>
    <row r="804" spans="1:11" x14ac:dyDescent="0.2">
      <c r="A804" t="s">
        <v>1654</v>
      </c>
      <c r="B804" s="7">
        <v>43790</v>
      </c>
      <c r="C804">
        <v>5821</v>
      </c>
      <c r="D804" t="s">
        <v>199</v>
      </c>
      <c r="E804" t="s">
        <v>264</v>
      </c>
      <c r="F804" t="s">
        <v>1107</v>
      </c>
      <c r="G804" t="s">
        <v>325</v>
      </c>
      <c r="H804" t="s">
        <v>781</v>
      </c>
      <c r="I804">
        <v>11</v>
      </c>
      <c r="J804" t="s">
        <v>263</v>
      </c>
      <c r="K804" t="s">
        <v>263</v>
      </c>
    </row>
    <row r="805" spans="1:11" x14ac:dyDescent="0.2">
      <c r="A805" t="s">
        <v>1654</v>
      </c>
      <c r="B805" s="7">
        <v>43791</v>
      </c>
      <c r="C805">
        <v>5821</v>
      </c>
      <c r="D805" t="s">
        <v>199</v>
      </c>
      <c r="E805" t="s">
        <v>264</v>
      </c>
      <c r="F805" t="s">
        <v>1107</v>
      </c>
      <c r="G805" t="s">
        <v>325</v>
      </c>
      <c r="H805" t="s">
        <v>781</v>
      </c>
      <c r="I805">
        <v>11</v>
      </c>
      <c r="J805" t="s">
        <v>263</v>
      </c>
      <c r="K805" t="s">
        <v>1657</v>
      </c>
    </row>
    <row r="806" spans="1:11" x14ac:dyDescent="0.2">
      <c r="A806" t="s">
        <v>1654</v>
      </c>
      <c r="B806" s="7">
        <v>43792</v>
      </c>
      <c r="C806">
        <v>5821</v>
      </c>
      <c r="D806" t="s">
        <v>199</v>
      </c>
      <c r="E806" t="s">
        <v>264</v>
      </c>
      <c r="F806" t="s">
        <v>1107</v>
      </c>
      <c r="G806" t="s">
        <v>325</v>
      </c>
      <c r="H806" t="s">
        <v>781</v>
      </c>
      <c r="I806">
        <v>11</v>
      </c>
      <c r="J806" t="s">
        <v>263</v>
      </c>
      <c r="K806" t="s">
        <v>263</v>
      </c>
    </row>
    <row r="807" spans="1:11" x14ac:dyDescent="0.2">
      <c r="A807" t="s">
        <v>1654</v>
      </c>
      <c r="B807" s="7">
        <v>43793</v>
      </c>
      <c r="C807">
        <v>5821</v>
      </c>
      <c r="D807" t="s">
        <v>199</v>
      </c>
      <c r="E807" t="s">
        <v>264</v>
      </c>
      <c r="F807" t="s">
        <v>1107</v>
      </c>
      <c r="G807" t="s">
        <v>325</v>
      </c>
      <c r="H807" t="s">
        <v>781</v>
      </c>
      <c r="I807">
        <v>11</v>
      </c>
      <c r="J807" t="s">
        <v>263</v>
      </c>
      <c r="K807" t="s">
        <v>263</v>
      </c>
    </row>
    <row r="808" spans="1:11" x14ac:dyDescent="0.2">
      <c r="A808" t="s">
        <v>1669</v>
      </c>
      <c r="B808" s="7">
        <v>43787</v>
      </c>
      <c r="C808">
        <v>5825</v>
      </c>
      <c r="D808" t="s">
        <v>136</v>
      </c>
      <c r="E808" t="s">
        <v>656</v>
      </c>
      <c r="F808" t="s">
        <v>1111</v>
      </c>
      <c r="G808" t="s">
        <v>307</v>
      </c>
      <c r="H808" t="s">
        <v>652</v>
      </c>
      <c r="I808">
        <v>5</v>
      </c>
      <c r="J808" t="s">
        <v>263</v>
      </c>
      <c r="K808" t="s">
        <v>1657</v>
      </c>
    </row>
    <row r="809" spans="1:11" x14ac:dyDescent="0.2">
      <c r="A809" t="s">
        <v>1669</v>
      </c>
      <c r="B809" s="7">
        <v>43788</v>
      </c>
      <c r="C809">
        <v>5825</v>
      </c>
      <c r="D809" t="s">
        <v>136</v>
      </c>
      <c r="E809" t="s">
        <v>656</v>
      </c>
      <c r="F809" t="s">
        <v>1111</v>
      </c>
      <c r="G809" t="s">
        <v>307</v>
      </c>
      <c r="H809" t="s">
        <v>652</v>
      </c>
      <c r="I809">
        <v>5</v>
      </c>
      <c r="J809" t="s">
        <v>263</v>
      </c>
      <c r="K809" t="s">
        <v>1657</v>
      </c>
    </row>
    <row r="810" spans="1:11" x14ac:dyDescent="0.2">
      <c r="A810" t="s">
        <v>1669</v>
      </c>
      <c r="B810" s="7">
        <v>43789</v>
      </c>
      <c r="C810">
        <v>5825</v>
      </c>
      <c r="D810" t="s">
        <v>136</v>
      </c>
      <c r="E810" t="s">
        <v>656</v>
      </c>
      <c r="F810" t="s">
        <v>1111</v>
      </c>
      <c r="G810" t="s">
        <v>307</v>
      </c>
      <c r="H810" t="s">
        <v>652</v>
      </c>
      <c r="I810">
        <v>5</v>
      </c>
      <c r="J810" t="s">
        <v>263</v>
      </c>
      <c r="K810" t="s">
        <v>1658</v>
      </c>
    </row>
    <row r="811" spans="1:11" x14ac:dyDescent="0.2">
      <c r="A811" t="s">
        <v>1669</v>
      </c>
      <c r="B811" s="7">
        <v>43790</v>
      </c>
      <c r="C811">
        <v>5825</v>
      </c>
      <c r="D811" t="s">
        <v>136</v>
      </c>
      <c r="E811" t="s">
        <v>656</v>
      </c>
      <c r="F811" t="s">
        <v>1111</v>
      </c>
      <c r="G811" t="s">
        <v>307</v>
      </c>
      <c r="H811" t="s">
        <v>652</v>
      </c>
      <c r="I811">
        <v>5</v>
      </c>
      <c r="J811" t="s">
        <v>263</v>
      </c>
      <c r="K811" t="s">
        <v>1658</v>
      </c>
    </row>
    <row r="812" spans="1:11" x14ac:dyDescent="0.2">
      <c r="A812" t="s">
        <v>1669</v>
      </c>
      <c r="B812" s="7">
        <v>43791</v>
      </c>
      <c r="C812">
        <v>5825</v>
      </c>
      <c r="D812" t="s">
        <v>136</v>
      </c>
      <c r="E812" t="s">
        <v>656</v>
      </c>
      <c r="F812" t="s">
        <v>1111</v>
      </c>
      <c r="G812" t="s">
        <v>307</v>
      </c>
      <c r="H812" t="s">
        <v>652</v>
      </c>
      <c r="I812">
        <v>5</v>
      </c>
      <c r="J812" t="s">
        <v>263</v>
      </c>
      <c r="K812" t="s">
        <v>1658</v>
      </c>
    </row>
    <row r="813" spans="1:11" x14ac:dyDescent="0.2">
      <c r="A813" t="s">
        <v>1669</v>
      </c>
      <c r="B813" s="7">
        <v>43792</v>
      </c>
      <c r="C813">
        <v>5825</v>
      </c>
      <c r="D813" t="s">
        <v>136</v>
      </c>
      <c r="E813" t="s">
        <v>656</v>
      </c>
      <c r="F813" t="s">
        <v>1111</v>
      </c>
      <c r="G813" t="s">
        <v>307</v>
      </c>
      <c r="H813" t="s">
        <v>652</v>
      </c>
      <c r="I813">
        <v>5</v>
      </c>
      <c r="J813" t="s">
        <v>263</v>
      </c>
      <c r="K813" t="s">
        <v>1658</v>
      </c>
    </row>
    <row r="814" spans="1:11" x14ac:dyDescent="0.2">
      <c r="A814" t="s">
        <v>1669</v>
      </c>
      <c r="B814" s="7">
        <v>43793</v>
      </c>
      <c r="C814">
        <v>5825</v>
      </c>
      <c r="D814" t="s">
        <v>136</v>
      </c>
      <c r="E814" t="s">
        <v>656</v>
      </c>
      <c r="F814" t="s">
        <v>1111</v>
      </c>
      <c r="G814" t="s">
        <v>307</v>
      </c>
      <c r="H814" t="s">
        <v>652</v>
      </c>
      <c r="I814">
        <v>5</v>
      </c>
      <c r="J814" t="s">
        <v>263</v>
      </c>
      <c r="K814" t="s">
        <v>1658</v>
      </c>
    </row>
    <row r="815" spans="1:11" x14ac:dyDescent="0.2">
      <c r="A815" t="s">
        <v>1665</v>
      </c>
      <c r="B815" s="7">
        <v>43787</v>
      </c>
      <c r="C815">
        <v>5826</v>
      </c>
      <c r="D815" t="s">
        <v>81</v>
      </c>
      <c r="E815" t="s">
        <v>670</v>
      </c>
      <c r="F815" t="s">
        <v>1112</v>
      </c>
      <c r="G815" t="s">
        <v>327</v>
      </c>
      <c r="H815" t="s">
        <v>734</v>
      </c>
      <c r="I815">
        <v>45</v>
      </c>
      <c r="J815" t="s">
        <v>263</v>
      </c>
      <c r="K815" t="s">
        <v>263</v>
      </c>
    </row>
    <row r="816" spans="1:11" x14ac:dyDescent="0.2">
      <c r="A816" t="s">
        <v>1665</v>
      </c>
      <c r="B816" s="7">
        <v>43788</v>
      </c>
      <c r="C816">
        <v>5826</v>
      </c>
      <c r="D816" t="s">
        <v>81</v>
      </c>
      <c r="E816" t="s">
        <v>670</v>
      </c>
      <c r="F816" t="s">
        <v>1112</v>
      </c>
      <c r="G816" t="s">
        <v>327</v>
      </c>
      <c r="H816" t="s">
        <v>734</v>
      </c>
      <c r="I816">
        <v>45</v>
      </c>
      <c r="J816" t="s">
        <v>263</v>
      </c>
      <c r="K816" t="s">
        <v>263</v>
      </c>
    </row>
    <row r="817" spans="1:11" x14ac:dyDescent="0.2">
      <c r="A817" t="s">
        <v>1665</v>
      </c>
      <c r="B817" s="7">
        <v>43789</v>
      </c>
      <c r="C817">
        <v>5826</v>
      </c>
      <c r="D817" t="s">
        <v>81</v>
      </c>
      <c r="E817" t="s">
        <v>670</v>
      </c>
      <c r="F817" t="s">
        <v>1112</v>
      </c>
      <c r="G817" t="s">
        <v>327</v>
      </c>
      <c r="H817" t="s">
        <v>734</v>
      </c>
      <c r="I817">
        <v>45</v>
      </c>
      <c r="J817" t="s">
        <v>263</v>
      </c>
      <c r="K817" t="s">
        <v>263</v>
      </c>
    </row>
    <row r="818" spans="1:11" x14ac:dyDescent="0.2">
      <c r="A818" t="s">
        <v>1665</v>
      </c>
      <c r="B818" s="7">
        <v>43790</v>
      </c>
      <c r="C818">
        <v>5826</v>
      </c>
      <c r="D818" t="s">
        <v>81</v>
      </c>
      <c r="E818" t="s">
        <v>670</v>
      </c>
      <c r="F818" t="s">
        <v>1112</v>
      </c>
      <c r="G818" t="s">
        <v>327</v>
      </c>
      <c r="H818" t="s">
        <v>734</v>
      </c>
      <c r="I818">
        <v>45</v>
      </c>
      <c r="J818" t="s">
        <v>263</v>
      </c>
      <c r="K818" t="s">
        <v>263</v>
      </c>
    </row>
    <row r="819" spans="1:11" x14ac:dyDescent="0.2">
      <c r="A819" t="s">
        <v>1665</v>
      </c>
      <c r="B819" s="7">
        <v>43791</v>
      </c>
      <c r="C819">
        <v>5826</v>
      </c>
      <c r="D819" t="s">
        <v>81</v>
      </c>
      <c r="E819" t="s">
        <v>670</v>
      </c>
      <c r="F819" t="s">
        <v>1112</v>
      </c>
      <c r="G819" t="s">
        <v>327</v>
      </c>
      <c r="H819" t="s">
        <v>734</v>
      </c>
      <c r="I819">
        <v>45</v>
      </c>
      <c r="J819" t="s">
        <v>263</v>
      </c>
      <c r="K819" t="s">
        <v>263</v>
      </c>
    </row>
    <row r="820" spans="1:11" x14ac:dyDescent="0.2">
      <c r="A820" t="s">
        <v>1665</v>
      </c>
      <c r="B820" s="7">
        <v>43792</v>
      </c>
      <c r="C820">
        <v>5826</v>
      </c>
      <c r="D820" t="s">
        <v>81</v>
      </c>
      <c r="E820" t="s">
        <v>670</v>
      </c>
      <c r="F820" t="s">
        <v>1112</v>
      </c>
      <c r="G820" t="s">
        <v>327</v>
      </c>
      <c r="H820" t="s">
        <v>734</v>
      </c>
      <c r="I820">
        <v>45</v>
      </c>
      <c r="J820" t="s">
        <v>263</v>
      </c>
      <c r="K820" t="s">
        <v>263</v>
      </c>
    </row>
    <row r="821" spans="1:11" x14ac:dyDescent="0.2">
      <c r="A821" t="s">
        <v>1665</v>
      </c>
      <c r="B821" s="7">
        <v>43793</v>
      </c>
      <c r="C821">
        <v>5826</v>
      </c>
      <c r="D821" t="s">
        <v>81</v>
      </c>
      <c r="E821" t="s">
        <v>670</v>
      </c>
      <c r="F821" t="s">
        <v>1112</v>
      </c>
      <c r="G821" t="s">
        <v>327</v>
      </c>
      <c r="H821" t="s">
        <v>734</v>
      </c>
      <c r="I821">
        <v>45</v>
      </c>
      <c r="J821" t="s">
        <v>263</v>
      </c>
      <c r="K821" t="s">
        <v>263</v>
      </c>
    </row>
    <row r="822" spans="1:11" x14ac:dyDescent="0.2">
      <c r="A822" t="s">
        <v>1663</v>
      </c>
      <c r="B822" s="7">
        <v>43787</v>
      </c>
      <c r="C822">
        <v>5827</v>
      </c>
      <c r="D822" t="s">
        <v>126</v>
      </c>
      <c r="E822" t="s">
        <v>757</v>
      </c>
      <c r="F822" t="s">
        <v>1113</v>
      </c>
      <c r="G822" t="s">
        <v>315</v>
      </c>
      <c r="H822" t="s">
        <v>669</v>
      </c>
      <c r="I822">
        <v>13</v>
      </c>
      <c r="J822" t="s">
        <v>649</v>
      </c>
      <c r="K822" t="s">
        <v>264</v>
      </c>
    </row>
    <row r="823" spans="1:11" x14ac:dyDescent="0.2">
      <c r="A823" t="s">
        <v>1663</v>
      </c>
      <c r="B823" s="7">
        <v>43788</v>
      </c>
      <c r="C823">
        <v>5827</v>
      </c>
      <c r="D823" t="s">
        <v>126</v>
      </c>
      <c r="E823" t="s">
        <v>757</v>
      </c>
      <c r="F823" t="s">
        <v>1113</v>
      </c>
      <c r="G823" t="s">
        <v>315</v>
      </c>
      <c r="H823" t="s">
        <v>669</v>
      </c>
      <c r="I823">
        <v>13</v>
      </c>
      <c r="J823" t="s">
        <v>649</v>
      </c>
      <c r="K823" t="s">
        <v>264</v>
      </c>
    </row>
    <row r="824" spans="1:11" x14ac:dyDescent="0.2">
      <c r="A824" t="s">
        <v>1663</v>
      </c>
      <c r="B824" s="7">
        <v>43789</v>
      </c>
      <c r="C824">
        <v>5827</v>
      </c>
      <c r="D824" t="s">
        <v>126</v>
      </c>
      <c r="E824" t="s">
        <v>757</v>
      </c>
      <c r="F824" t="s">
        <v>1113</v>
      </c>
      <c r="G824" t="s">
        <v>315</v>
      </c>
      <c r="H824" t="s">
        <v>669</v>
      </c>
      <c r="I824">
        <v>13</v>
      </c>
      <c r="J824" t="s">
        <v>649</v>
      </c>
      <c r="K824" t="s">
        <v>264</v>
      </c>
    </row>
    <row r="825" spans="1:11" x14ac:dyDescent="0.2">
      <c r="A825" t="s">
        <v>1663</v>
      </c>
      <c r="B825" s="7">
        <v>43790</v>
      </c>
      <c r="C825">
        <v>5827</v>
      </c>
      <c r="D825" t="s">
        <v>126</v>
      </c>
      <c r="E825" t="s">
        <v>757</v>
      </c>
      <c r="F825" t="s">
        <v>1113</v>
      </c>
      <c r="G825" t="s">
        <v>315</v>
      </c>
      <c r="H825" t="s">
        <v>669</v>
      </c>
      <c r="I825">
        <v>13</v>
      </c>
      <c r="J825" t="s">
        <v>649</v>
      </c>
      <c r="K825" t="s">
        <v>1657</v>
      </c>
    </row>
    <row r="826" spans="1:11" x14ac:dyDescent="0.2">
      <c r="A826" t="s">
        <v>1663</v>
      </c>
      <c r="B826" s="7">
        <v>43791</v>
      </c>
      <c r="C826">
        <v>5827</v>
      </c>
      <c r="D826" t="s">
        <v>126</v>
      </c>
      <c r="E826" t="s">
        <v>757</v>
      </c>
      <c r="F826" t="s">
        <v>1113</v>
      </c>
      <c r="G826" t="s">
        <v>315</v>
      </c>
      <c r="H826" t="s">
        <v>669</v>
      </c>
      <c r="I826">
        <v>13</v>
      </c>
      <c r="J826" t="s">
        <v>649</v>
      </c>
      <c r="K826" t="s">
        <v>264</v>
      </c>
    </row>
    <row r="827" spans="1:11" x14ac:dyDescent="0.2">
      <c r="A827" t="s">
        <v>1663</v>
      </c>
      <c r="B827" s="7">
        <v>43792</v>
      </c>
      <c r="C827">
        <v>5827</v>
      </c>
      <c r="D827" t="s">
        <v>126</v>
      </c>
      <c r="E827" t="s">
        <v>757</v>
      </c>
      <c r="F827" t="s">
        <v>1113</v>
      </c>
      <c r="G827" t="s">
        <v>315</v>
      </c>
      <c r="H827" t="s">
        <v>669</v>
      </c>
      <c r="I827">
        <v>13</v>
      </c>
      <c r="J827" t="s">
        <v>649</v>
      </c>
      <c r="K827" t="s">
        <v>264</v>
      </c>
    </row>
    <row r="828" spans="1:11" x14ac:dyDescent="0.2">
      <c r="A828" t="s">
        <v>1663</v>
      </c>
      <c r="B828" s="7">
        <v>43793</v>
      </c>
      <c r="C828">
        <v>5827</v>
      </c>
      <c r="D828" t="s">
        <v>126</v>
      </c>
      <c r="E828" t="s">
        <v>757</v>
      </c>
      <c r="F828" t="s">
        <v>1113</v>
      </c>
      <c r="G828" t="s">
        <v>315</v>
      </c>
      <c r="H828" t="s">
        <v>669</v>
      </c>
      <c r="I828">
        <v>13</v>
      </c>
      <c r="J828" t="s">
        <v>649</v>
      </c>
      <c r="K828" t="s">
        <v>264</v>
      </c>
    </row>
    <row r="829" spans="1:11" x14ac:dyDescent="0.2">
      <c r="A829" t="s">
        <v>1668</v>
      </c>
      <c r="B829" s="7">
        <v>43787</v>
      </c>
      <c r="C829">
        <v>5832</v>
      </c>
      <c r="D829" t="s">
        <v>92</v>
      </c>
      <c r="E829" t="s">
        <v>639</v>
      </c>
      <c r="F829" t="s">
        <v>1109</v>
      </c>
      <c r="G829" t="s">
        <v>336</v>
      </c>
      <c r="H829" t="s">
        <v>635</v>
      </c>
      <c r="I829">
        <v>20</v>
      </c>
      <c r="J829" t="s">
        <v>649</v>
      </c>
      <c r="K829" t="s">
        <v>1657</v>
      </c>
    </row>
    <row r="830" spans="1:11" x14ac:dyDescent="0.2">
      <c r="A830" t="s">
        <v>1668</v>
      </c>
      <c r="B830" s="7">
        <v>43788</v>
      </c>
      <c r="C830">
        <v>5832</v>
      </c>
      <c r="D830" t="s">
        <v>92</v>
      </c>
      <c r="E830" t="s">
        <v>639</v>
      </c>
      <c r="F830" t="s">
        <v>1109</v>
      </c>
      <c r="G830" t="s">
        <v>336</v>
      </c>
      <c r="H830" t="s">
        <v>635</v>
      </c>
      <c r="I830">
        <v>20</v>
      </c>
      <c r="J830" t="s">
        <v>649</v>
      </c>
      <c r="K830" t="s">
        <v>1657</v>
      </c>
    </row>
    <row r="831" spans="1:11" x14ac:dyDescent="0.2">
      <c r="A831" t="s">
        <v>1668</v>
      </c>
      <c r="B831" s="7">
        <v>43789</v>
      </c>
      <c r="C831">
        <v>5832</v>
      </c>
      <c r="D831" t="s">
        <v>92</v>
      </c>
      <c r="E831" t="s">
        <v>639</v>
      </c>
      <c r="F831" t="s">
        <v>1109</v>
      </c>
      <c r="G831" t="s">
        <v>336</v>
      </c>
      <c r="H831" t="s">
        <v>635</v>
      </c>
      <c r="I831">
        <v>20</v>
      </c>
      <c r="J831" t="s">
        <v>649</v>
      </c>
      <c r="K831" t="s">
        <v>45</v>
      </c>
    </row>
    <row r="832" spans="1:11" x14ac:dyDescent="0.2">
      <c r="A832" t="s">
        <v>1668</v>
      </c>
      <c r="B832" s="7">
        <v>43790</v>
      </c>
      <c r="C832">
        <v>5832</v>
      </c>
      <c r="D832" t="s">
        <v>92</v>
      </c>
      <c r="E832" t="s">
        <v>639</v>
      </c>
      <c r="F832" t="s">
        <v>1109</v>
      </c>
      <c r="G832" t="s">
        <v>336</v>
      </c>
      <c r="H832" t="s">
        <v>635</v>
      </c>
      <c r="I832">
        <v>20</v>
      </c>
      <c r="J832" t="s">
        <v>649</v>
      </c>
      <c r="K832" t="s">
        <v>45</v>
      </c>
    </row>
    <row r="833" spans="1:11" x14ac:dyDescent="0.2">
      <c r="A833" t="s">
        <v>1668</v>
      </c>
      <c r="B833" s="7">
        <v>43791</v>
      </c>
      <c r="C833">
        <v>5832</v>
      </c>
      <c r="D833" t="s">
        <v>92</v>
      </c>
      <c r="E833" t="s">
        <v>639</v>
      </c>
      <c r="F833" t="s">
        <v>1109</v>
      </c>
      <c r="G833" t="s">
        <v>336</v>
      </c>
      <c r="H833" t="s">
        <v>635</v>
      </c>
      <c r="I833">
        <v>20</v>
      </c>
      <c r="J833" t="s">
        <v>649</v>
      </c>
      <c r="K833" t="s">
        <v>45</v>
      </c>
    </row>
    <row r="834" spans="1:11" x14ac:dyDescent="0.2">
      <c r="A834" t="s">
        <v>1668</v>
      </c>
      <c r="B834" s="7">
        <v>43792</v>
      </c>
      <c r="C834">
        <v>5832</v>
      </c>
      <c r="D834" t="s">
        <v>92</v>
      </c>
      <c r="E834" t="s">
        <v>639</v>
      </c>
      <c r="F834" t="s">
        <v>1109</v>
      </c>
      <c r="G834" t="s">
        <v>336</v>
      </c>
      <c r="H834" t="s">
        <v>635</v>
      </c>
      <c r="I834">
        <v>20</v>
      </c>
      <c r="J834" t="s">
        <v>649</v>
      </c>
      <c r="K834" t="s">
        <v>45</v>
      </c>
    </row>
    <row r="835" spans="1:11" x14ac:dyDescent="0.2">
      <c r="A835" t="s">
        <v>1668</v>
      </c>
      <c r="B835" s="7">
        <v>43793</v>
      </c>
      <c r="C835">
        <v>5832</v>
      </c>
      <c r="D835" t="s">
        <v>92</v>
      </c>
      <c r="E835" t="s">
        <v>639</v>
      </c>
      <c r="F835" t="s">
        <v>1109</v>
      </c>
      <c r="G835" t="s">
        <v>336</v>
      </c>
      <c r="H835" t="s">
        <v>635</v>
      </c>
      <c r="I835">
        <v>20</v>
      </c>
      <c r="J835" t="s">
        <v>649</v>
      </c>
      <c r="K835" t="s">
        <v>45</v>
      </c>
    </row>
    <row r="836" spans="1:11" x14ac:dyDescent="0.2">
      <c r="A836" t="s">
        <v>1669</v>
      </c>
      <c r="B836" s="7">
        <v>43787</v>
      </c>
      <c r="C836">
        <v>5835</v>
      </c>
      <c r="D836" t="s">
        <v>373</v>
      </c>
      <c r="E836" t="s">
        <v>639</v>
      </c>
      <c r="F836" t="s">
        <v>1120</v>
      </c>
      <c r="G836" t="s">
        <v>312</v>
      </c>
      <c r="H836" t="s">
        <v>731</v>
      </c>
      <c r="I836">
        <v>31</v>
      </c>
      <c r="J836" t="s">
        <v>649</v>
      </c>
      <c r="K836" t="s">
        <v>1658</v>
      </c>
    </row>
    <row r="837" spans="1:11" x14ac:dyDescent="0.2">
      <c r="A837" t="s">
        <v>1669</v>
      </c>
      <c r="B837" s="7">
        <v>43788</v>
      </c>
      <c r="C837">
        <v>5835</v>
      </c>
      <c r="D837" t="s">
        <v>373</v>
      </c>
      <c r="E837" t="s">
        <v>639</v>
      </c>
      <c r="F837" t="s">
        <v>1120</v>
      </c>
      <c r="G837" t="s">
        <v>312</v>
      </c>
      <c r="H837" t="s">
        <v>731</v>
      </c>
      <c r="I837">
        <v>31</v>
      </c>
      <c r="J837" t="s">
        <v>649</v>
      </c>
      <c r="K837" t="s">
        <v>1658</v>
      </c>
    </row>
    <row r="838" spans="1:11" x14ac:dyDescent="0.2">
      <c r="A838" t="s">
        <v>1669</v>
      </c>
      <c r="B838" s="7">
        <v>43789</v>
      </c>
      <c r="C838">
        <v>5835</v>
      </c>
      <c r="D838" t="s">
        <v>373</v>
      </c>
      <c r="E838" t="s">
        <v>639</v>
      </c>
      <c r="F838" t="s">
        <v>1120</v>
      </c>
      <c r="G838" t="s">
        <v>312</v>
      </c>
      <c r="H838" t="s">
        <v>731</v>
      </c>
      <c r="I838">
        <v>31</v>
      </c>
      <c r="J838" t="s">
        <v>649</v>
      </c>
      <c r="K838" t="s">
        <v>45</v>
      </c>
    </row>
    <row r="839" spans="1:11" x14ac:dyDescent="0.2">
      <c r="A839" t="s">
        <v>1669</v>
      </c>
      <c r="B839" s="7">
        <v>43790</v>
      </c>
      <c r="C839">
        <v>5835</v>
      </c>
      <c r="D839" t="s">
        <v>373</v>
      </c>
      <c r="E839" t="s">
        <v>639</v>
      </c>
      <c r="F839" t="s">
        <v>1120</v>
      </c>
      <c r="G839" t="s">
        <v>312</v>
      </c>
      <c r="H839" t="s">
        <v>731</v>
      </c>
      <c r="I839">
        <v>31</v>
      </c>
      <c r="J839" t="s">
        <v>649</v>
      </c>
      <c r="K839" t="s">
        <v>264</v>
      </c>
    </row>
    <row r="840" spans="1:11" x14ac:dyDescent="0.2">
      <c r="A840" t="s">
        <v>1669</v>
      </c>
      <c r="B840" s="7">
        <v>43791</v>
      </c>
      <c r="C840">
        <v>5835</v>
      </c>
      <c r="D840" t="s">
        <v>373</v>
      </c>
      <c r="E840" t="s">
        <v>639</v>
      </c>
      <c r="F840" t="s">
        <v>1120</v>
      </c>
      <c r="G840" t="s">
        <v>312</v>
      </c>
      <c r="H840" t="s">
        <v>731</v>
      </c>
      <c r="I840">
        <v>31</v>
      </c>
      <c r="J840" t="s">
        <v>649</v>
      </c>
      <c r="K840" t="s">
        <v>45</v>
      </c>
    </row>
    <row r="841" spans="1:11" x14ac:dyDescent="0.2">
      <c r="A841" t="s">
        <v>1669</v>
      </c>
      <c r="B841" s="7">
        <v>43792</v>
      </c>
      <c r="C841">
        <v>5835</v>
      </c>
      <c r="D841" t="s">
        <v>373</v>
      </c>
      <c r="E841" t="s">
        <v>639</v>
      </c>
      <c r="F841" t="s">
        <v>1120</v>
      </c>
      <c r="G841" t="s">
        <v>312</v>
      </c>
      <c r="H841" t="s">
        <v>731</v>
      </c>
      <c r="I841">
        <v>31</v>
      </c>
      <c r="J841" t="s">
        <v>649</v>
      </c>
      <c r="K841" t="s">
        <v>1657</v>
      </c>
    </row>
    <row r="842" spans="1:11" x14ac:dyDescent="0.2">
      <c r="A842" t="s">
        <v>1669</v>
      </c>
      <c r="B842" s="7">
        <v>43793</v>
      </c>
      <c r="C842">
        <v>5835</v>
      </c>
      <c r="D842" t="s">
        <v>373</v>
      </c>
      <c r="E842" t="s">
        <v>639</v>
      </c>
      <c r="F842" t="s">
        <v>1120</v>
      </c>
      <c r="G842" t="s">
        <v>312</v>
      </c>
      <c r="H842" t="s">
        <v>731</v>
      </c>
      <c r="I842">
        <v>31</v>
      </c>
      <c r="J842" t="s">
        <v>649</v>
      </c>
      <c r="K842" t="s">
        <v>45</v>
      </c>
    </row>
    <row r="843" spans="1:11" x14ac:dyDescent="0.2">
      <c r="A843" t="s">
        <v>1668</v>
      </c>
      <c r="B843" s="7">
        <v>43787</v>
      </c>
      <c r="C843">
        <v>5836</v>
      </c>
      <c r="D843" t="s">
        <v>1121</v>
      </c>
      <c r="E843" t="s">
        <v>778</v>
      </c>
      <c r="F843" t="s">
        <v>1122</v>
      </c>
      <c r="G843" t="s">
        <v>297</v>
      </c>
      <c r="H843" t="s">
        <v>724</v>
      </c>
      <c r="I843">
        <v>3</v>
      </c>
      <c r="J843" t="s">
        <v>264</v>
      </c>
      <c r="K843" t="s">
        <v>264</v>
      </c>
    </row>
    <row r="844" spans="1:11" x14ac:dyDescent="0.2">
      <c r="A844" t="s">
        <v>1668</v>
      </c>
      <c r="B844" s="7">
        <v>43788</v>
      </c>
      <c r="C844">
        <v>5836</v>
      </c>
      <c r="D844" t="s">
        <v>1121</v>
      </c>
      <c r="E844" t="s">
        <v>778</v>
      </c>
      <c r="F844" t="s">
        <v>1122</v>
      </c>
      <c r="G844" t="s">
        <v>297</v>
      </c>
      <c r="H844" t="s">
        <v>724</v>
      </c>
      <c r="I844">
        <v>3</v>
      </c>
      <c r="J844" t="s">
        <v>264</v>
      </c>
      <c r="K844" t="s">
        <v>264</v>
      </c>
    </row>
    <row r="845" spans="1:11" x14ac:dyDescent="0.2">
      <c r="A845" t="s">
        <v>1668</v>
      </c>
      <c r="B845" s="7">
        <v>43789</v>
      </c>
      <c r="C845">
        <v>5836</v>
      </c>
      <c r="D845" t="s">
        <v>1121</v>
      </c>
      <c r="E845" t="s">
        <v>778</v>
      </c>
      <c r="F845" t="s">
        <v>1122</v>
      </c>
      <c r="G845" t="s">
        <v>297</v>
      </c>
      <c r="H845" t="s">
        <v>724</v>
      </c>
      <c r="I845">
        <v>3</v>
      </c>
      <c r="J845" t="s">
        <v>264</v>
      </c>
      <c r="K845" t="s">
        <v>264</v>
      </c>
    </row>
    <row r="846" spans="1:11" x14ac:dyDescent="0.2">
      <c r="A846" t="s">
        <v>1668</v>
      </c>
      <c r="B846" s="7">
        <v>43790</v>
      </c>
      <c r="C846">
        <v>5836</v>
      </c>
      <c r="D846" t="s">
        <v>1121</v>
      </c>
      <c r="E846" t="s">
        <v>778</v>
      </c>
      <c r="F846" t="s">
        <v>1122</v>
      </c>
      <c r="G846" t="s">
        <v>297</v>
      </c>
      <c r="H846" t="s">
        <v>724</v>
      </c>
      <c r="I846">
        <v>3</v>
      </c>
      <c r="J846" t="s">
        <v>264</v>
      </c>
      <c r="K846" t="s">
        <v>264</v>
      </c>
    </row>
    <row r="847" spans="1:11" x14ac:dyDescent="0.2">
      <c r="A847" t="s">
        <v>1668</v>
      </c>
      <c r="B847" s="7">
        <v>43791</v>
      </c>
      <c r="C847">
        <v>5836</v>
      </c>
      <c r="D847" t="s">
        <v>1121</v>
      </c>
      <c r="E847" t="s">
        <v>778</v>
      </c>
      <c r="F847" t="s">
        <v>1122</v>
      </c>
      <c r="G847" t="s">
        <v>297</v>
      </c>
      <c r="H847" t="s">
        <v>724</v>
      </c>
      <c r="I847">
        <v>3</v>
      </c>
      <c r="J847" t="s">
        <v>264</v>
      </c>
      <c r="K847" t="s">
        <v>1657</v>
      </c>
    </row>
    <row r="848" spans="1:11" x14ac:dyDescent="0.2">
      <c r="A848" t="s">
        <v>1668</v>
      </c>
      <c r="B848" s="7">
        <v>43792</v>
      </c>
      <c r="C848">
        <v>5836</v>
      </c>
      <c r="D848" t="s">
        <v>1121</v>
      </c>
      <c r="E848" t="s">
        <v>778</v>
      </c>
      <c r="F848" t="s">
        <v>1122</v>
      </c>
      <c r="G848" t="s">
        <v>297</v>
      </c>
      <c r="H848" t="s">
        <v>724</v>
      </c>
      <c r="I848">
        <v>3</v>
      </c>
      <c r="J848" t="s">
        <v>264</v>
      </c>
      <c r="K848" t="s">
        <v>264</v>
      </c>
    </row>
    <row r="849" spans="1:11" x14ac:dyDescent="0.2">
      <c r="A849" t="s">
        <v>1668</v>
      </c>
      <c r="B849" s="7">
        <v>43793</v>
      </c>
      <c r="C849">
        <v>5836</v>
      </c>
      <c r="D849" t="s">
        <v>1121</v>
      </c>
      <c r="E849" t="s">
        <v>778</v>
      </c>
      <c r="F849" t="s">
        <v>1122</v>
      </c>
      <c r="G849" t="s">
        <v>297</v>
      </c>
      <c r="H849" t="s">
        <v>724</v>
      </c>
      <c r="I849">
        <v>3</v>
      </c>
      <c r="J849" t="s">
        <v>264</v>
      </c>
      <c r="K849" t="s">
        <v>264</v>
      </c>
    </row>
    <row r="850" spans="1:11" x14ac:dyDescent="0.2">
      <c r="A850" t="s">
        <v>1668</v>
      </c>
      <c r="B850" s="7">
        <v>43787</v>
      </c>
      <c r="C850">
        <v>5840</v>
      </c>
      <c r="D850" t="s">
        <v>369</v>
      </c>
      <c r="E850" t="s">
        <v>664</v>
      </c>
      <c r="F850" t="s">
        <v>1128</v>
      </c>
      <c r="G850" t="s">
        <v>301</v>
      </c>
      <c r="H850" t="s">
        <v>42</v>
      </c>
      <c r="I850">
        <v>0</v>
      </c>
      <c r="J850" t="s">
        <v>264</v>
      </c>
      <c r="K850" t="s">
        <v>1657</v>
      </c>
    </row>
    <row r="851" spans="1:11" x14ac:dyDescent="0.2">
      <c r="A851" t="s">
        <v>1668</v>
      </c>
      <c r="B851" s="7">
        <v>43788</v>
      </c>
      <c r="C851">
        <v>5840</v>
      </c>
      <c r="D851" t="s">
        <v>369</v>
      </c>
      <c r="E851" t="s">
        <v>664</v>
      </c>
      <c r="F851" t="s">
        <v>1128</v>
      </c>
      <c r="G851" t="s">
        <v>301</v>
      </c>
      <c r="H851" t="s">
        <v>42</v>
      </c>
      <c r="I851">
        <v>0</v>
      </c>
      <c r="J851" t="s">
        <v>264</v>
      </c>
      <c r="K851" t="s">
        <v>264</v>
      </c>
    </row>
    <row r="852" spans="1:11" x14ac:dyDescent="0.2">
      <c r="A852" t="s">
        <v>1668</v>
      </c>
      <c r="B852" s="7">
        <v>43789</v>
      </c>
      <c r="C852">
        <v>5840</v>
      </c>
      <c r="D852" t="s">
        <v>369</v>
      </c>
      <c r="E852" t="s">
        <v>664</v>
      </c>
      <c r="F852" t="s">
        <v>1128</v>
      </c>
      <c r="G852" t="s">
        <v>301</v>
      </c>
      <c r="H852" t="s">
        <v>42</v>
      </c>
      <c r="I852">
        <v>0</v>
      </c>
      <c r="J852" t="s">
        <v>264</v>
      </c>
      <c r="K852" t="s">
        <v>264</v>
      </c>
    </row>
    <row r="853" spans="1:11" x14ac:dyDescent="0.2">
      <c r="A853" t="s">
        <v>1668</v>
      </c>
      <c r="B853" s="7">
        <v>43790</v>
      </c>
      <c r="C853">
        <v>5840</v>
      </c>
      <c r="D853" t="s">
        <v>369</v>
      </c>
      <c r="E853" t="s">
        <v>664</v>
      </c>
      <c r="F853" t="s">
        <v>1128</v>
      </c>
      <c r="G853" t="s">
        <v>301</v>
      </c>
      <c r="H853" t="s">
        <v>42</v>
      </c>
      <c r="I853">
        <v>0</v>
      </c>
      <c r="J853" t="s">
        <v>264</v>
      </c>
      <c r="K853" t="s">
        <v>264</v>
      </c>
    </row>
    <row r="854" spans="1:11" x14ac:dyDescent="0.2">
      <c r="A854" t="s">
        <v>1668</v>
      </c>
      <c r="B854" s="7">
        <v>43791</v>
      </c>
      <c r="C854">
        <v>5840</v>
      </c>
      <c r="D854" t="s">
        <v>369</v>
      </c>
      <c r="E854" t="s">
        <v>664</v>
      </c>
      <c r="F854" t="s">
        <v>1128</v>
      </c>
      <c r="G854" t="s">
        <v>301</v>
      </c>
      <c r="H854" t="s">
        <v>42</v>
      </c>
      <c r="I854">
        <v>0</v>
      </c>
      <c r="J854" t="s">
        <v>264</v>
      </c>
      <c r="K854" t="s">
        <v>264</v>
      </c>
    </row>
    <row r="855" spans="1:11" x14ac:dyDescent="0.2">
      <c r="A855" t="s">
        <v>1668</v>
      </c>
      <c r="B855" s="7">
        <v>43792</v>
      </c>
      <c r="C855">
        <v>5840</v>
      </c>
      <c r="D855" t="s">
        <v>369</v>
      </c>
      <c r="E855" t="s">
        <v>664</v>
      </c>
      <c r="F855" t="s">
        <v>1128</v>
      </c>
      <c r="G855" t="s">
        <v>301</v>
      </c>
      <c r="H855" t="s">
        <v>42</v>
      </c>
      <c r="I855">
        <v>0</v>
      </c>
      <c r="J855" t="s">
        <v>264</v>
      </c>
      <c r="K855" t="s">
        <v>264</v>
      </c>
    </row>
    <row r="856" spans="1:11" x14ac:dyDescent="0.2">
      <c r="A856" t="s">
        <v>1668</v>
      </c>
      <c r="B856" s="7">
        <v>43793</v>
      </c>
      <c r="C856">
        <v>5840</v>
      </c>
      <c r="D856" t="s">
        <v>369</v>
      </c>
      <c r="E856" t="s">
        <v>664</v>
      </c>
      <c r="F856" t="s">
        <v>1128</v>
      </c>
      <c r="G856" t="s">
        <v>301</v>
      </c>
      <c r="H856" t="s">
        <v>42</v>
      </c>
      <c r="I856">
        <v>0</v>
      </c>
      <c r="J856" t="s">
        <v>264</v>
      </c>
      <c r="K856" t="s">
        <v>264</v>
      </c>
    </row>
    <row r="857" spans="1:11" x14ac:dyDescent="0.2">
      <c r="A857" t="s">
        <v>1666</v>
      </c>
      <c r="B857" s="7">
        <v>43787</v>
      </c>
      <c r="C857">
        <v>5842</v>
      </c>
      <c r="D857" t="s">
        <v>241</v>
      </c>
      <c r="E857" t="s">
        <v>670</v>
      </c>
      <c r="F857" t="s">
        <v>1068</v>
      </c>
      <c r="G857" t="s">
        <v>324</v>
      </c>
      <c r="H857" t="s">
        <v>716</v>
      </c>
      <c r="I857">
        <v>4</v>
      </c>
      <c r="J857" t="s">
        <v>263</v>
      </c>
      <c r="K857" t="s">
        <v>1658</v>
      </c>
    </row>
    <row r="858" spans="1:11" x14ac:dyDescent="0.2">
      <c r="A858" t="s">
        <v>1661</v>
      </c>
      <c r="B858" s="7">
        <v>43787</v>
      </c>
      <c r="C858">
        <v>5843</v>
      </c>
      <c r="D858" t="s">
        <v>129</v>
      </c>
      <c r="E858" t="s">
        <v>639</v>
      </c>
      <c r="F858" t="s">
        <v>1129</v>
      </c>
      <c r="G858" t="s">
        <v>298</v>
      </c>
      <c r="H858" t="s">
        <v>720</v>
      </c>
      <c r="I858">
        <v>3</v>
      </c>
      <c r="J858" t="s">
        <v>636</v>
      </c>
      <c r="K858" t="s">
        <v>264</v>
      </c>
    </row>
    <row r="859" spans="1:11" x14ac:dyDescent="0.2">
      <c r="A859" t="s">
        <v>1661</v>
      </c>
      <c r="B859" s="7">
        <v>43788</v>
      </c>
      <c r="C859">
        <v>5843</v>
      </c>
      <c r="D859" t="s">
        <v>129</v>
      </c>
      <c r="E859" t="s">
        <v>639</v>
      </c>
      <c r="F859" t="s">
        <v>1129</v>
      </c>
      <c r="G859" t="s">
        <v>298</v>
      </c>
      <c r="H859" t="s">
        <v>720</v>
      </c>
      <c r="I859">
        <v>3</v>
      </c>
      <c r="J859" t="s">
        <v>636</v>
      </c>
      <c r="K859" t="s">
        <v>264</v>
      </c>
    </row>
    <row r="860" spans="1:11" x14ac:dyDescent="0.2">
      <c r="A860" t="s">
        <v>1661</v>
      </c>
      <c r="B860" s="7">
        <v>43789</v>
      </c>
      <c r="C860">
        <v>5843</v>
      </c>
      <c r="D860" t="s">
        <v>129</v>
      </c>
      <c r="E860" t="s">
        <v>639</v>
      </c>
      <c r="F860" t="s">
        <v>1129</v>
      </c>
      <c r="G860" t="s">
        <v>298</v>
      </c>
      <c r="H860" t="s">
        <v>720</v>
      </c>
      <c r="I860">
        <v>3</v>
      </c>
      <c r="J860" t="s">
        <v>636</v>
      </c>
      <c r="K860" t="s">
        <v>1657</v>
      </c>
    </row>
    <row r="861" spans="1:11" x14ac:dyDescent="0.2">
      <c r="A861" t="s">
        <v>1661</v>
      </c>
      <c r="B861" s="7">
        <v>43790</v>
      </c>
      <c r="C861">
        <v>5843</v>
      </c>
      <c r="D861" t="s">
        <v>129</v>
      </c>
      <c r="E861" t="s">
        <v>639</v>
      </c>
      <c r="F861" t="s">
        <v>1129</v>
      </c>
      <c r="G861" t="s">
        <v>298</v>
      </c>
      <c r="H861" t="s">
        <v>720</v>
      </c>
      <c r="I861">
        <v>3</v>
      </c>
      <c r="J861" t="s">
        <v>636</v>
      </c>
      <c r="K861" t="s">
        <v>264</v>
      </c>
    </row>
    <row r="862" spans="1:11" x14ac:dyDescent="0.2">
      <c r="A862" t="s">
        <v>1661</v>
      </c>
      <c r="B862" s="7">
        <v>43791</v>
      </c>
      <c r="C862">
        <v>5843</v>
      </c>
      <c r="D862" t="s">
        <v>129</v>
      </c>
      <c r="E862" t="s">
        <v>639</v>
      </c>
      <c r="F862" t="s">
        <v>1129</v>
      </c>
      <c r="G862" t="s">
        <v>298</v>
      </c>
      <c r="H862" t="s">
        <v>720</v>
      </c>
      <c r="I862">
        <v>3</v>
      </c>
      <c r="J862" t="s">
        <v>636</v>
      </c>
      <c r="K862" t="s">
        <v>1657</v>
      </c>
    </row>
    <row r="863" spans="1:11" x14ac:dyDescent="0.2">
      <c r="A863" t="s">
        <v>1661</v>
      </c>
      <c r="B863" s="7">
        <v>43792</v>
      </c>
      <c r="C863">
        <v>5843</v>
      </c>
      <c r="D863" t="s">
        <v>129</v>
      </c>
      <c r="E863" t="s">
        <v>639</v>
      </c>
      <c r="F863" t="s">
        <v>1129</v>
      </c>
      <c r="G863" t="s">
        <v>298</v>
      </c>
      <c r="H863" t="s">
        <v>720</v>
      </c>
      <c r="I863">
        <v>3</v>
      </c>
      <c r="J863" t="s">
        <v>636</v>
      </c>
      <c r="K863" t="s">
        <v>264</v>
      </c>
    </row>
    <row r="864" spans="1:11" x14ac:dyDescent="0.2">
      <c r="A864" t="s">
        <v>1661</v>
      </c>
      <c r="B864" s="7">
        <v>43793</v>
      </c>
      <c r="C864">
        <v>5843</v>
      </c>
      <c r="D864" t="s">
        <v>129</v>
      </c>
      <c r="E864" t="s">
        <v>639</v>
      </c>
      <c r="F864" t="s">
        <v>1129</v>
      </c>
      <c r="G864" t="s">
        <v>298</v>
      </c>
      <c r="H864" t="s">
        <v>720</v>
      </c>
      <c r="I864">
        <v>3</v>
      </c>
      <c r="J864" t="s">
        <v>636</v>
      </c>
      <c r="K864" t="s">
        <v>264</v>
      </c>
    </row>
    <row r="865" spans="1:11" x14ac:dyDescent="0.2">
      <c r="A865" t="s">
        <v>1666</v>
      </c>
      <c r="B865" s="7">
        <v>43787</v>
      </c>
      <c r="C865">
        <v>5855</v>
      </c>
      <c r="D865" t="s">
        <v>131</v>
      </c>
      <c r="E865" t="s">
        <v>642</v>
      </c>
      <c r="F865" t="s">
        <v>1146</v>
      </c>
      <c r="G865" t="s">
        <v>322</v>
      </c>
      <c r="H865" t="s">
        <v>704</v>
      </c>
      <c r="I865">
        <v>13</v>
      </c>
      <c r="J865" t="s">
        <v>45</v>
      </c>
      <c r="K865" t="s">
        <v>1657</v>
      </c>
    </row>
    <row r="866" spans="1:11" x14ac:dyDescent="0.2">
      <c r="A866" t="s">
        <v>1666</v>
      </c>
      <c r="B866" s="7">
        <v>43788</v>
      </c>
      <c r="C866">
        <v>5855</v>
      </c>
      <c r="D866" t="s">
        <v>131</v>
      </c>
      <c r="E866" t="s">
        <v>642</v>
      </c>
      <c r="F866" t="s">
        <v>1146</v>
      </c>
      <c r="G866" t="s">
        <v>322</v>
      </c>
      <c r="H866" t="s">
        <v>704</v>
      </c>
      <c r="I866">
        <v>13</v>
      </c>
      <c r="J866" t="s">
        <v>45</v>
      </c>
      <c r="K866" t="s">
        <v>1658</v>
      </c>
    </row>
    <row r="867" spans="1:11" x14ac:dyDescent="0.2">
      <c r="A867" t="s">
        <v>1666</v>
      </c>
      <c r="B867" s="7">
        <v>43789</v>
      </c>
      <c r="C867">
        <v>5855</v>
      </c>
      <c r="D867" t="s">
        <v>131</v>
      </c>
      <c r="E867" t="s">
        <v>642</v>
      </c>
      <c r="F867" t="s">
        <v>1146</v>
      </c>
      <c r="G867" t="s">
        <v>322</v>
      </c>
      <c r="H867" t="s">
        <v>704</v>
      </c>
      <c r="I867">
        <v>13</v>
      </c>
      <c r="J867" t="s">
        <v>45</v>
      </c>
      <c r="K867" t="s">
        <v>1658</v>
      </c>
    </row>
    <row r="868" spans="1:11" x14ac:dyDescent="0.2">
      <c r="A868" t="s">
        <v>1666</v>
      </c>
      <c r="B868" s="7">
        <v>43790</v>
      </c>
      <c r="C868">
        <v>5855</v>
      </c>
      <c r="D868" t="s">
        <v>131</v>
      </c>
      <c r="E868" t="s">
        <v>642</v>
      </c>
      <c r="F868" t="s">
        <v>1146</v>
      </c>
      <c r="G868" t="s">
        <v>322</v>
      </c>
      <c r="H868" t="s">
        <v>704</v>
      </c>
      <c r="I868">
        <v>13</v>
      </c>
      <c r="J868" t="s">
        <v>45</v>
      </c>
      <c r="K868" t="s">
        <v>1658</v>
      </c>
    </row>
    <row r="869" spans="1:11" x14ac:dyDescent="0.2">
      <c r="A869" t="s">
        <v>1666</v>
      </c>
      <c r="B869" s="7">
        <v>43791</v>
      </c>
      <c r="C869">
        <v>5855</v>
      </c>
      <c r="D869" t="s">
        <v>131</v>
      </c>
      <c r="E869" t="s">
        <v>642</v>
      </c>
      <c r="F869" t="s">
        <v>1146</v>
      </c>
      <c r="G869" t="s">
        <v>322</v>
      </c>
      <c r="H869" t="s">
        <v>704</v>
      </c>
      <c r="I869">
        <v>13</v>
      </c>
      <c r="J869" t="s">
        <v>45</v>
      </c>
      <c r="K869" t="s">
        <v>1658</v>
      </c>
    </row>
    <row r="870" spans="1:11" x14ac:dyDescent="0.2">
      <c r="A870" t="s">
        <v>1666</v>
      </c>
      <c r="B870" s="7">
        <v>43792</v>
      </c>
      <c r="C870">
        <v>5855</v>
      </c>
      <c r="D870" t="s">
        <v>131</v>
      </c>
      <c r="E870" t="s">
        <v>642</v>
      </c>
      <c r="F870" t="s">
        <v>1146</v>
      </c>
      <c r="G870" t="s">
        <v>322</v>
      </c>
      <c r="H870" t="s">
        <v>704</v>
      </c>
      <c r="I870">
        <v>13</v>
      </c>
      <c r="J870" t="s">
        <v>45</v>
      </c>
      <c r="K870" t="s">
        <v>1657</v>
      </c>
    </row>
    <row r="871" spans="1:11" x14ac:dyDescent="0.2">
      <c r="A871" t="s">
        <v>1666</v>
      </c>
      <c r="B871" s="7">
        <v>43793</v>
      </c>
      <c r="C871">
        <v>5855</v>
      </c>
      <c r="D871" t="s">
        <v>131</v>
      </c>
      <c r="E871" t="s">
        <v>642</v>
      </c>
      <c r="F871" t="s">
        <v>1146</v>
      </c>
      <c r="G871" t="s">
        <v>322</v>
      </c>
      <c r="H871" t="s">
        <v>704</v>
      </c>
      <c r="I871">
        <v>13</v>
      </c>
      <c r="J871" t="s">
        <v>45</v>
      </c>
      <c r="K871" t="s">
        <v>45</v>
      </c>
    </row>
    <row r="872" spans="1:11" x14ac:dyDescent="0.2">
      <c r="A872" t="s">
        <v>1663</v>
      </c>
      <c r="B872" s="7">
        <v>43787</v>
      </c>
      <c r="C872">
        <v>5958</v>
      </c>
      <c r="D872" t="s">
        <v>69</v>
      </c>
      <c r="E872" t="s">
        <v>670</v>
      </c>
      <c r="F872" t="s">
        <v>1206</v>
      </c>
      <c r="G872" t="s">
        <v>330</v>
      </c>
      <c r="H872" t="s">
        <v>641</v>
      </c>
      <c r="I872">
        <v>22</v>
      </c>
      <c r="J872" t="s">
        <v>45</v>
      </c>
      <c r="K872" t="s">
        <v>45</v>
      </c>
    </row>
    <row r="873" spans="1:11" x14ac:dyDescent="0.2">
      <c r="A873" t="s">
        <v>1663</v>
      </c>
      <c r="B873" s="7">
        <v>43788</v>
      </c>
      <c r="C873">
        <v>5958</v>
      </c>
      <c r="D873" t="s">
        <v>69</v>
      </c>
      <c r="E873" t="s">
        <v>670</v>
      </c>
      <c r="F873" t="s">
        <v>1206</v>
      </c>
      <c r="G873" t="s">
        <v>330</v>
      </c>
      <c r="H873" t="s">
        <v>641</v>
      </c>
      <c r="I873">
        <v>22</v>
      </c>
      <c r="J873" t="s">
        <v>45</v>
      </c>
      <c r="K873" t="s">
        <v>45</v>
      </c>
    </row>
    <row r="874" spans="1:11" x14ac:dyDescent="0.2">
      <c r="A874" t="s">
        <v>1663</v>
      </c>
      <c r="B874" s="7">
        <v>43789</v>
      </c>
      <c r="C874">
        <v>5958</v>
      </c>
      <c r="D874" t="s">
        <v>69</v>
      </c>
      <c r="E874" t="s">
        <v>670</v>
      </c>
      <c r="F874" t="s">
        <v>1206</v>
      </c>
      <c r="G874" t="s">
        <v>330</v>
      </c>
      <c r="H874" t="s">
        <v>641</v>
      </c>
      <c r="I874">
        <v>22</v>
      </c>
      <c r="J874" t="s">
        <v>45</v>
      </c>
      <c r="K874" t="s">
        <v>1657</v>
      </c>
    </row>
    <row r="875" spans="1:11" x14ac:dyDescent="0.2">
      <c r="A875" t="s">
        <v>1663</v>
      </c>
      <c r="B875" s="7">
        <v>43790</v>
      </c>
      <c r="C875">
        <v>5958</v>
      </c>
      <c r="D875" t="s">
        <v>69</v>
      </c>
      <c r="E875" t="s">
        <v>670</v>
      </c>
      <c r="F875" t="s">
        <v>1206</v>
      </c>
      <c r="G875" t="s">
        <v>330</v>
      </c>
      <c r="H875" t="s">
        <v>641</v>
      </c>
      <c r="I875">
        <v>22</v>
      </c>
      <c r="J875" t="s">
        <v>45</v>
      </c>
      <c r="K875" t="s">
        <v>45</v>
      </c>
    </row>
    <row r="876" spans="1:11" x14ac:dyDescent="0.2">
      <c r="A876" t="s">
        <v>1663</v>
      </c>
      <c r="B876" s="7">
        <v>43791</v>
      </c>
      <c r="C876">
        <v>5958</v>
      </c>
      <c r="D876" t="s">
        <v>69</v>
      </c>
      <c r="E876" t="s">
        <v>670</v>
      </c>
      <c r="F876" t="s">
        <v>1206</v>
      </c>
      <c r="G876" t="s">
        <v>330</v>
      </c>
      <c r="H876" t="s">
        <v>641</v>
      </c>
      <c r="I876">
        <v>22</v>
      </c>
      <c r="J876" t="s">
        <v>45</v>
      </c>
      <c r="K876" t="s">
        <v>1657</v>
      </c>
    </row>
    <row r="877" spans="1:11" x14ac:dyDescent="0.2">
      <c r="A877" t="s">
        <v>1663</v>
      </c>
      <c r="B877" s="7">
        <v>43792</v>
      </c>
      <c r="C877">
        <v>5958</v>
      </c>
      <c r="D877" t="s">
        <v>69</v>
      </c>
      <c r="E877" t="s">
        <v>670</v>
      </c>
      <c r="F877" t="s">
        <v>1206</v>
      </c>
      <c r="G877" t="s">
        <v>330</v>
      </c>
      <c r="H877" t="s">
        <v>641</v>
      </c>
      <c r="I877">
        <v>22</v>
      </c>
      <c r="J877" t="s">
        <v>45</v>
      </c>
      <c r="K877" t="s">
        <v>45</v>
      </c>
    </row>
    <row r="878" spans="1:11" x14ac:dyDescent="0.2">
      <c r="A878" t="s">
        <v>1663</v>
      </c>
      <c r="B878" s="7">
        <v>43793</v>
      </c>
      <c r="C878">
        <v>5958</v>
      </c>
      <c r="D878" t="s">
        <v>69</v>
      </c>
      <c r="E878" t="s">
        <v>670</v>
      </c>
      <c r="F878" t="s">
        <v>1206</v>
      </c>
      <c r="G878" t="s">
        <v>330</v>
      </c>
      <c r="H878" t="s">
        <v>641</v>
      </c>
      <c r="I878">
        <v>22</v>
      </c>
      <c r="J878" t="s">
        <v>45</v>
      </c>
      <c r="K878" t="s">
        <v>45</v>
      </c>
    </row>
    <row r="879" spans="1:11" x14ac:dyDescent="0.2">
      <c r="A879" t="s">
        <v>1661</v>
      </c>
      <c r="B879" s="7">
        <v>43787</v>
      </c>
      <c r="C879">
        <v>5959</v>
      </c>
      <c r="D879" t="s">
        <v>388</v>
      </c>
      <c r="E879" t="s">
        <v>692</v>
      </c>
      <c r="F879" t="s">
        <v>1207</v>
      </c>
      <c r="G879" t="s">
        <v>331</v>
      </c>
      <c r="H879" t="s">
        <v>689</v>
      </c>
      <c r="I879">
        <v>35</v>
      </c>
      <c r="J879" t="s">
        <v>264</v>
      </c>
      <c r="K879" t="s">
        <v>364</v>
      </c>
    </row>
    <row r="880" spans="1:11" x14ac:dyDescent="0.2">
      <c r="A880" t="s">
        <v>1661</v>
      </c>
      <c r="B880" s="7">
        <v>43788</v>
      </c>
      <c r="C880">
        <v>5959</v>
      </c>
      <c r="D880" t="s">
        <v>388</v>
      </c>
      <c r="E880" t="s">
        <v>692</v>
      </c>
      <c r="F880" t="s">
        <v>1207</v>
      </c>
      <c r="G880" t="s">
        <v>331</v>
      </c>
      <c r="H880" t="s">
        <v>689</v>
      </c>
      <c r="I880">
        <v>35</v>
      </c>
      <c r="J880" t="s">
        <v>264</v>
      </c>
      <c r="K880" t="s">
        <v>364</v>
      </c>
    </row>
    <row r="881" spans="1:11" x14ac:dyDescent="0.2">
      <c r="A881" t="s">
        <v>1661</v>
      </c>
      <c r="B881" s="7">
        <v>43789</v>
      </c>
      <c r="C881">
        <v>5959</v>
      </c>
      <c r="D881" t="s">
        <v>388</v>
      </c>
      <c r="E881" t="s">
        <v>692</v>
      </c>
      <c r="F881" t="s">
        <v>1207</v>
      </c>
      <c r="G881" t="s">
        <v>331</v>
      </c>
      <c r="H881" t="s">
        <v>689</v>
      </c>
      <c r="I881">
        <v>35</v>
      </c>
      <c r="J881" t="s">
        <v>264</v>
      </c>
      <c r="K881" t="s">
        <v>364</v>
      </c>
    </row>
    <row r="882" spans="1:11" x14ac:dyDescent="0.2">
      <c r="A882" t="s">
        <v>1661</v>
      </c>
      <c r="B882" s="7">
        <v>43790</v>
      </c>
      <c r="C882">
        <v>5959</v>
      </c>
      <c r="D882" t="s">
        <v>388</v>
      </c>
      <c r="E882" t="s">
        <v>692</v>
      </c>
      <c r="F882" t="s">
        <v>1207</v>
      </c>
      <c r="G882" t="s">
        <v>331</v>
      </c>
      <c r="H882" t="s">
        <v>689</v>
      </c>
      <c r="I882">
        <v>35</v>
      </c>
      <c r="J882" t="s">
        <v>264</v>
      </c>
      <c r="K882" t="s">
        <v>364</v>
      </c>
    </row>
    <row r="883" spans="1:11" x14ac:dyDescent="0.2">
      <c r="A883" t="s">
        <v>1661</v>
      </c>
      <c r="B883" s="7">
        <v>43791</v>
      </c>
      <c r="C883">
        <v>5959</v>
      </c>
      <c r="D883" t="s">
        <v>388</v>
      </c>
      <c r="E883" t="s">
        <v>692</v>
      </c>
      <c r="F883" t="s">
        <v>1207</v>
      </c>
      <c r="G883" t="s">
        <v>331</v>
      </c>
      <c r="H883" t="s">
        <v>689</v>
      </c>
      <c r="I883">
        <v>35</v>
      </c>
      <c r="J883" t="s">
        <v>264</v>
      </c>
      <c r="K883" t="s">
        <v>364</v>
      </c>
    </row>
    <row r="884" spans="1:11" x14ac:dyDescent="0.2">
      <c r="A884" t="s">
        <v>1661</v>
      </c>
      <c r="B884" s="7">
        <v>43792</v>
      </c>
      <c r="C884">
        <v>5959</v>
      </c>
      <c r="D884" t="s">
        <v>388</v>
      </c>
      <c r="E884" t="s">
        <v>692</v>
      </c>
      <c r="F884" t="s">
        <v>1207</v>
      </c>
      <c r="G884" t="s">
        <v>331</v>
      </c>
      <c r="H884" t="s">
        <v>689</v>
      </c>
      <c r="I884">
        <v>35</v>
      </c>
      <c r="J884" t="s">
        <v>264</v>
      </c>
      <c r="K884" t="s">
        <v>364</v>
      </c>
    </row>
    <row r="885" spans="1:11" x14ac:dyDescent="0.2">
      <c r="A885" t="s">
        <v>1661</v>
      </c>
      <c r="B885" s="7">
        <v>43793</v>
      </c>
      <c r="C885">
        <v>5959</v>
      </c>
      <c r="D885" t="s">
        <v>388</v>
      </c>
      <c r="E885" t="s">
        <v>692</v>
      </c>
      <c r="F885" t="s">
        <v>1207</v>
      </c>
      <c r="G885" t="s">
        <v>331</v>
      </c>
      <c r="H885" t="s">
        <v>689</v>
      </c>
      <c r="I885">
        <v>35</v>
      </c>
      <c r="J885" t="s">
        <v>264</v>
      </c>
      <c r="K885" t="s">
        <v>364</v>
      </c>
    </row>
    <row r="886" spans="1:11" x14ac:dyDescent="0.2">
      <c r="A886" t="s">
        <v>1662</v>
      </c>
      <c r="B886" s="7">
        <v>43787</v>
      </c>
      <c r="C886">
        <v>6014</v>
      </c>
      <c r="D886" t="s">
        <v>38</v>
      </c>
      <c r="E886" t="s">
        <v>656</v>
      </c>
      <c r="F886" t="s">
        <v>1208</v>
      </c>
      <c r="G886" t="s">
        <v>321</v>
      </c>
      <c r="H886" t="s">
        <v>678</v>
      </c>
      <c r="I886">
        <v>77</v>
      </c>
      <c r="J886" t="s">
        <v>636</v>
      </c>
      <c r="K886" t="s">
        <v>263</v>
      </c>
    </row>
    <row r="887" spans="1:11" x14ac:dyDescent="0.2">
      <c r="A887" t="s">
        <v>1662</v>
      </c>
      <c r="B887" s="7">
        <v>43788</v>
      </c>
      <c r="C887">
        <v>6014</v>
      </c>
      <c r="D887" t="s">
        <v>38</v>
      </c>
      <c r="E887" t="s">
        <v>656</v>
      </c>
      <c r="F887" t="s">
        <v>1208</v>
      </c>
      <c r="G887" t="s">
        <v>321</v>
      </c>
      <c r="H887" t="s">
        <v>678</v>
      </c>
      <c r="I887">
        <v>77</v>
      </c>
      <c r="J887" t="s">
        <v>636</v>
      </c>
      <c r="K887" t="s">
        <v>263</v>
      </c>
    </row>
    <row r="888" spans="1:11" x14ac:dyDescent="0.2">
      <c r="A888" t="s">
        <v>1662</v>
      </c>
      <c r="B888" s="7">
        <v>43789</v>
      </c>
      <c r="C888">
        <v>6014</v>
      </c>
      <c r="D888" t="s">
        <v>38</v>
      </c>
      <c r="E888" t="s">
        <v>656</v>
      </c>
      <c r="F888" t="s">
        <v>1208</v>
      </c>
      <c r="G888" t="s">
        <v>321</v>
      </c>
      <c r="H888" t="s">
        <v>678</v>
      </c>
      <c r="I888">
        <v>77</v>
      </c>
      <c r="J888" t="s">
        <v>636</v>
      </c>
      <c r="K888" t="s">
        <v>263</v>
      </c>
    </row>
    <row r="889" spans="1:11" x14ac:dyDescent="0.2">
      <c r="A889" t="s">
        <v>1662</v>
      </c>
      <c r="B889" s="7">
        <v>43790</v>
      </c>
      <c r="C889">
        <v>6014</v>
      </c>
      <c r="D889" t="s">
        <v>38</v>
      </c>
      <c r="E889" t="s">
        <v>656</v>
      </c>
      <c r="F889" t="s">
        <v>1208</v>
      </c>
      <c r="G889" t="s">
        <v>321</v>
      </c>
      <c r="H889" t="s">
        <v>678</v>
      </c>
      <c r="I889">
        <v>77</v>
      </c>
      <c r="J889" t="s">
        <v>636</v>
      </c>
      <c r="K889" t="s">
        <v>263</v>
      </c>
    </row>
    <row r="890" spans="1:11" x14ac:dyDescent="0.2">
      <c r="A890" t="s">
        <v>1662</v>
      </c>
      <c r="B890" s="7">
        <v>43791</v>
      </c>
      <c r="C890">
        <v>6014</v>
      </c>
      <c r="D890" t="s">
        <v>38</v>
      </c>
      <c r="E890" t="s">
        <v>656</v>
      </c>
      <c r="F890" t="s">
        <v>1208</v>
      </c>
      <c r="G890" t="s">
        <v>321</v>
      </c>
      <c r="H890" t="s">
        <v>678</v>
      </c>
      <c r="I890">
        <v>77</v>
      </c>
      <c r="J890" t="s">
        <v>636</v>
      </c>
      <c r="K890" t="s">
        <v>263</v>
      </c>
    </row>
    <row r="891" spans="1:11" x14ac:dyDescent="0.2">
      <c r="A891" t="s">
        <v>1662</v>
      </c>
      <c r="B891" s="7">
        <v>43792</v>
      </c>
      <c r="C891">
        <v>6014</v>
      </c>
      <c r="D891" t="s">
        <v>38</v>
      </c>
      <c r="E891" t="s">
        <v>656</v>
      </c>
      <c r="F891" t="s">
        <v>1208</v>
      </c>
      <c r="G891" t="s">
        <v>321</v>
      </c>
      <c r="H891" t="s">
        <v>678</v>
      </c>
      <c r="I891">
        <v>77</v>
      </c>
      <c r="J891" t="s">
        <v>636</v>
      </c>
      <c r="K891" t="s">
        <v>1657</v>
      </c>
    </row>
    <row r="892" spans="1:11" x14ac:dyDescent="0.2">
      <c r="A892" t="s">
        <v>1662</v>
      </c>
      <c r="B892" s="7">
        <v>43793</v>
      </c>
      <c r="C892">
        <v>6014</v>
      </c>
      <c r="D892" t="s">
        <v>38</v>
      </c>
      <c r="E892" t="s">
        <v>656</v>
      </c>
      <c r="F892" t="s">
        <v>1208</v>
      </c>
      <c r="G892" t="s">
        <v>321</v>
      </c>
      <c r="H892" t="s">
        <v>678</v>
      </c>
      <c r="I892">
        <v>77</v>
      </c>
      <c r="J892" t="s">
        <v>636</v>
      </c>
      <c r="K892" t="s">
        <v>263</v>
      </c>
    </row>
    <row r="893" spans="1:11" x14ac:dyDescent="0.2">
      <c r="A893" t="s">
        <v>1661</v>
      </c>
      <c r="B893" s="7">
        <v>43787</v>
      </c>
      <c r="C893">
        <v>6015</v>
      </c>
      <c r="D893" t="s">
        <v>180</v>
      </c>
      <c r="E893" t="s">
        <v>639</v>
      </c>
      <c r="F893" t="s">
        <v>1209</v>
      </c>
      <c r="G893" t="s">
        <v>316</v>
      </c>
      <c r="H893" t="s">
        <v>684</v>
      </c>
      <c r="I893">
        <v>13</v>
      </c>
      <c r="J893" t="s">
        <v>649</v>
      </c>
      <c r="K893" t="s">
        <v>45</v>
      </c>
    </row>
    <row r="894" spans="1:11" x14ac:dyDescent="0.2">
      <c r="A894" t="s">
        <v>1661</v>
      </c>
      <c r="B894" s="7">
        <v>43788</v>
      </c>
      <c r="C894">
        <v>6015</v>
      </c>
      <c r="D894" t="s">
        <v>180</v>
      </c>
      <c r="E894" t="s">
        <v>639</v>
      </c>
      <c r="F894" t="s">
        <v>1209</v>
      </c>
      <c r="G894" t="s">
        <v>316</v>
      </c>
      <c r="H894" t="s">
        <v>684</v>
      </c>
      <c r="I894">
        <v>13</v>
      </c>
      <c r="J894" t="s">
        <v>649</v>
      </c>
      <c r="K894" t="s">
        <v>45</v>
      </c>
    </row>
    <row r="895" spans="1:11" x14ac:dyDescent="0.2">
      <c r="A895" t="s">
        <v>1661</v>
      </c>
      <c r="B895" s="7">
        <v>43789</v>
      </c>
      <c r="C895">
        <v>6015</v>
      </c>
      <c r="D895" t="s">
        <v>180</v>
      </c>
      <c r="E895" t="s">
        <v>639</v>
      </c>
      <c r="F895" t="s">
        <v>1209</v>
      </c>
      <c r="G895" t="s">
        <v>316</v>
      </c>
      <c r="H895" t="s">
        <v>684</v>
      </c>
      <c r="I895">
        <v>13</v>
      </c>
      <c r="J895" t="s">
        <v>649</v>
      </c>
      <c r="K895" t="s">
        <v>45</v>
      </c>
    </row>
    <row r="896" spans="1:11" x14ac:dyDescent="0.2">
      <c r="A896" t="s">
        <v>1661</v>
      </c>
      <c r="B896" s="7">
        <v>43790</v>
      </c>
      <c r="C896">
        <v>6015</v>
      </c>
      <c r="D896" t="s">
        <v>180</v>
      </c>
      <c r="E896" t="s">
        <v>639</v>
      </c>
      <c r="F896" t="s">
        <v>1209</v>
      </c>
      <c r="G896" t="s">
        <v>316</v>
      </c>
      <c r="H896" t="s">
        <v>684</v>
      </c>
      <c r="I896">
        <v>13</v>
      </c>
      <c r="J896" t="s">
        <v>649</v>
      </c>
      <c r="K896" t="s">
        <v>45</v>
      </c>
    </row>
    <row r="897" spans="1:11" x14ac:dyDescent="0.2">
      <c r="A897" t="s">
        <v>1661</v>
      </c>
      <c r="B897" s="7">
        <v>43791</v>
      </c>
      <c r="C897">
        <v>6015</v>
      </c>
      <c r="D897" t="s">
        <v>180</v>
      </c>
      <c r="E897" t="s">
        <v>639</v>
      </c>
      <c r="F897" t="s">
        <v>1209</v>
      </c>
      <c r="G897" t="s">
        <v>316</v>
      </c>
      <c r="H897" t="s">
        <v>684</v>
      </c>
      <c r="I897">
        <v>13</v>
      </c>
      <c r="J897" t="s">
        <v>649</v>
      </c>
      <c r="K897" t="s">
        <v>45</v>
      </c>
    </row>
    <row r="898" spans="1:11" x14ac:dyDescent="0.2">
      <c r="A898" t="s">
        <v>1661</v>
      </c>
      <c r="B898" s="7">
        <v>43792</v>
      </c>
      <c r="C898">
        <v>6015</v>
      </c>
      <c r="D898" t="s">
        <v>180</v>
      </c>
      <c r="E898" t="s">
        <v>639</v>
      </c>
      <c r="F898" t="s">
        <v>1209</v>
      </c>
      <c r="G898" t="s">
        <v>316</v>
      </c>
      <c r="H898" t="s">
        <v>684</v>
      </c>
      <c r="I898">
        <v>13</v>
      </c>
      <c r="J898" t="s">
        <v>649</v>
      </c>
      <c r="K898" t="s">
        <v>45</v>
      </c>
    </row>
    <row r="899" spans="1:11" x14ac:dyDescent="0.2">
      <c r="A899" t="s">
        <v>1661</v>
      </c>
      <c r="B899" s="7">
        <v>43793</v>
      </c>
      <c r="C899">
        <v>6015</v>
      </c>
      <c r="D899" t="s">
        <v>180</v>
      </c>
      <c r="E899" t="s">
        <v>639</v>
      </c>
      <c r="F899" t="s">
        <v>1209</v>
      </c>
      <c r="G899" t="s">
        <v>316</v>
      </c>
      <c r="H899" t="s">
        <v>684</v>
      </c>
      <c r="I899">
        <v>13</v>
      </c>
      <c r="J899" t="s">
        <v>649</v>
      </c>
      <c r="K899" t="s">
        <v>45</v>
      </c>
    </row>
    <row r="900" spans="1:11" x14ac:dyDescent="0.2">
      <c r="A900" t="s">
        <v>1665</v>
      </c>
      <c r="B900" s="7">
        <v>43787</v>
      </c>
      <c r="C900">
        <v>6016</v>
      </c>
      <c r="D900" t="s">
        <v>51</v>
      </c>
      <c r="E900" t="s">
        <v>642</v>
      </c>
      <c r="F900" t="s">
        <v>739</v>
      </c>
      <c r="G900" t="s">
        <v>336</v>
      </c>
      <c r="H900" t="s">
        <v>635</v>
      </c>
      <c r="I900">
        <v>11</v>
      </c>
      <c r="J900" t="s">
        <v>263</v>
      </c>
      <c r="K900" t="s">
        <v>1657</v>
      </c>
    </row>
    <row r="901" spans="1:11" x14ac:dyDescent="0.2">
      <c r="A901" t="s">
        <v>1665</v>
      </c>
      <c r="B901" s="7">
        <v>43788</v>
      </c>
      <c r="C901">
        <v>6016</v>
      </c>
      <c r="D901" t="s">
        <v>51</v>
      </c>
      <c r="E901" t="s">
        <v>642</v>
      </c>
      <c r="F901" t="s">
        <v>739</v>
      </c>
      <c r="G901" t="s">
        <v>336</v>
      </c>
      <c r="H901" t="s">
        <v>635</v>
      </c>
      <c r="I901">
        <v>11</v>
      </c>
      <c r="J901" t="s">
        <v>263</v>
      </c>
      <c r="K901" t="s">
        <v>1657</v>
      </c>
    </row>
    <row r="902" spans="1:11" x14ac:dyDescent="0.2">
      <c r="A902" t="s">
        <v>1665</v>
      </c>
      <c r="B902" s="7">
        <v>43789</v>
      </c>
      <c r="C902">
        <v>6016</v>
      </c>
      <c r="D902" t="s">
        <v>51</v>
      </c>
      <c r="E902" t="s">
        <v>642</v>
      </c>
      <c r="F902" t="s">
        <v>739</v>
      </c>
      <c r="G902" t="s">
        <v>336</v>
      </c>
      <c r="H902" t="s">
        <v>635</v>
      </c>
      <c r="I902">
        <v>11</v>
      </c>
      <c r="J902" t="s">
        <v>263</v>
      </c>
      <c r="K902" t="s">
        <v>1658</v>
      </c>
    </row>
    <row r="903" spans="1:11" x14ac:dyDescent="0.2">
      <c r="A903" t="s">
        <v>1665</v>
      </c>
      <c r="B903" s="7">
        <v>43790</v>
      </c>
      <c r="C903">
        <v>6016</v>
      </c>
      <c r="D903" t="s">
        <v>51</v>
      </c>
      <c r="E903" t="s">
        <v>642</v>
      </c>
      <c r="F903" t="s">
        <v>739</v>
      </c>
      <c r="G903" t="s">
        <v>336</v>
      </c>
      <c r="H903" t="s">
        <v>635</v>
      </c>
      <c r="I903">
        <v>11</v>
      </c>
      <c r="J903" t="s">
        <v>263</v>
      </c>
      <c r="K903" t="s">
        <v>1658</v>
      </c>
    </row>
    <row r="904" spans="1:11" x14ac:dyDescent="0.2">
      <c r="A904" t="s">
        <v>1665</v>
      </c>
      <c r="B904" s="7">
        <v>43791</v>
      </c>
      <c r="C904">
        <v>6016</v>
      </c>
      <c r="D904" t="s">
        <v>51</v>
      </c>
      <c r="E904" t="s">
        <v>642</v>
      </c>
      <c r="F904" t="s">
        <v>739</v>
      </c>
      <c r="G904" t="s">
        <v>336</v>
      </c>
      <c r="H904" t="s">
        <v>635</v>
      </c>
      <c r="I904">
        <v>11</v>
      </c>
      <c r="J904" t="s">
        <v>263</v>
      </c>
      <c r="K904" t="s">
        <v>1658</v>
      </c>
    </row>
    <row r="905" spans="1:11" x14ac:dyDescent="0.2">
      <c r="A905" t="s">
        <v>1665</v>
      </c>
      <c r="B905" s="7">
        <v>43792</v>
      </c>
      <c r="C905">
        <v>6016</v>
      </c>
      <c r="D905" t="s">
        <v>51</v>
      </c>
      <c r="E905" t="s">
        <v>642</v>
      </c>
      <c r="F905" t="s">
        <v>739</v>
      </c>
      <c r="G905" t="s">
        <v>336</v>
      </c>
      <c r="H905" t="s">
        <v>635</v>
      </c>
      <c r="I905">
        <v>11</v>
      </c>
      <c r="J905" t="s">
        <v>263</v>
      </c>
      <c r="K905" t="s">
        <v>1658</v>
      </c>
    </row>
    <row r="906" spans="1:11" x14ac:dyDescent="0.2">
      <c r="A906" t="s">
        <v>1665</v>
      </c>
      <c r="B906" s="7">
        <v>43793</v>
      </c>
      <c r="C906">
        <v>6016</v>
      </c>
      <c r="D906" t="s">
        <v>51</v>
      </c>
      <c r="E906" t="s">
        <v>642</v>
      </c>
      <c r="F906" t="s">
        <v>739</v>
      </c>
      <c r="G906" t="s">
        <v>336</v>
      </c>
      <c r="H906" t="s">
        <v>635</v>
      </c>
      <c r="I906">
        <v>11</v>
      </c>
      <c r="J906" t="s">
        <v>263</v>
      </c>
      <c r="K906" t="s">
        <v>1658</v>
      </c>
    </row>
    <row r="907" spans="1:11" x14ac:dyDescent="0.2">
      <c r="A907" t="s">
        <v>1663</v>
      </c>
      <c r="B907" s="7">
        <v>43787</v>
      </c>
      <c r="C907">
        <v>6018</v>
      </c>
      <c r="D907" t="s">
        <v>248</v>
      </c>
      <c r="E907" t="s">
        <v>745</v>
      </c>
      <c r="F907" t="s">
        <v>1211</v>
      </c>
      <c r="G907" t="s">
        <v>304</v>
      </c>
      <c r="H907" t="s">
        <v>660</v>
      </c>
      <c r="I907">
        <v>34</v>
      </c>
      <c r="J907" t="s">
        <v>45</v>
      </c>
      <c r="K907" t="s">
        <v>45</v>
      </c>
    </row>
    <row r="908" spans="1:11" x14ac:dyDescent="0.2">
      <c r="A908" t="s">
        <v>1663</v>
      </c>
      <c r="B908" s="7">
        <v>43788</v>
      </c>
      <c r="C908">
        <v>6018</v>
      </c>
      <c r="D908" t="s">
        <v>248</v>
      </c>
      <c r="E908" t="s">
        <v>745</v>
      </c>
      <c r="F908" t="s">
        <v>1211</v>
      </c>
      <c r="G908" t="s">
        <v>304</v>
      </c>
      <c r="H908" t="s">
        <v>660</v>
      </c>
      <c r="I908">
        <v>34</v>
      </c>
      <c r="J908" t="s">
        <v>45</v>
      </c>
      <c r="K908" t="s">
        <v>45</v>
      </c>
    </row>
    <row r="909" spans="1:11" x14ac:dyDescent="0.2">
      <c r="A909" t="s">
        <v>1663</v>
      </c>
      <c r="B909" s="7">
        <v>43789</v>
      </c>
      <c r="C909">
        <v>6018</v>
      </c>
      <c r="D909" t="s">
        <v>248</v>
      </c>
      <c r="E909" t="s">
        <v>745</v>
      </c>
      <c r="F909" t="s">
        <v>1211</v>
      </c>
      <c r="G909" t="s">
        <v>304</v>
      </c>
      <c r="H909" t="s">
        <v>660</v>
      </c>
      <c r="I909">
        <v>34</v>
      </c>
      <c r="J909" t="s">
        <v>45</v>
      </c>
      <c r="K909" t="s">
        <v>45</v>
      </c>
    </row>
    <row r="910" spans="1:11" x14ac:dyDescent="0.2">
      <c r="A910" t="s">
        <v>1663</v>
      </c>
      <c r="B910" s="7">
        <v>43790</v>
      </c>
      <c r="C910">
        <v>6018</v>
      </c>
      <c r="D910" t="s">
        <v>248</v>
      </c>
      <c r="E910" t="s">
        <v>745</v>
      </c>
      <c r="F910" t="s">
        <v>1211</v>
      </c>
      <c r="G910" t="s">
        <v>304</v>
      </c>
      <c r="H910" t="s">
        <v>660</v>
      </c>
      <c r="I910">
        <v>34</v>
      </c>
      <c r="J910" t="s">
        <v>45</v>
      </c>
      <c r="K910" t="s">
        <v>1657</v>
      </c>
    </row>
    <row r="911" spans="1:11" x14ac:dyDescent="0.2">
      <c r="A911" t="s">
        <v>1663</v>
      </c>
      <c r="B911" s="7">
        <v>43791</v>
      </c>
      <c r="C911">
        <v>6018</v>
      </c>
      <c r="D911" t="s">
        <v>248</v>
      </c>
      <c r="E911" t="s">
        <v>745</v>
      </c>
      <c r="F911" t="s">
        <v>1211</v>
      </c>
      <c r="G911" t="s">
        <v>304</v>
      </c>
      <c r="H911" t="s">
        <v>660</v>
      </c>
      <c r="I911">
        <v>34</v>
      </c>
      <c r="J911" t="s">
        <v>45</v>
      </c>
      <c r="K911" t="s">
        <v>45</v>
      </c>
    </row>
    <row r="912" spans="1:11" x14ac:dyDescent="0.2">
      <c r="A912" t="s">
        <v>1663</v>
      </c>
      <c r="B912" s="7">
        <v>43792</v>
      </c>
      <c r="C912">
        <v>6018</v>
      </c>
      <c r="D912" t="s">
        <v>248</v>
      </c>
      <c r="E912" t="s">
        <v>745</v>
      </c>
      <c r="F912" t="s">
        <v>1211</v>
      </c>
      <c r="G912" t="s">
        <v>304</v>
      </c>
      <c r="H912" t="s">
        <v>660</v>
      </c>
      <c r="I912">
        <v>34</v>
      </c>
      <c r="J912" t="s">
        <v>45</v>
      </c>
      <c r="K912" t="s">
        <v>45</v>
      </c>
    </row>
    <row r="913" spans="1:11" x14ac:dyDescent="0.2">
      <c r="A913" t="s">
        <v>1663</v>
      </c>
      <c r="B913" s="7">
        <v>43793</v>
      </c>
      <c r="C913">
        <v>6018</v>
      </c>
      <c r="D913" t="s">
        <v>248</v>
      </c>
      <c r="E913" t="s">
        <v>745</v>
      </c>
      <c r="F913" t="s">
        <v>1211</v>
      </c>
      <c r="G913" t="s">
        <v>304</v>
      </c>
      <c r="H913" t="s">
        <v>660</v>
      </c>
      <c r="I913">
        <v>34</v>
      </c>
      <c r="J913" t="s">
        <v>45</v>
      </c>
      <c r="K913" t="s">
        <v>1657</v>
      </c>
    </row>
    <row r="914" spans="1:11" x14ac:dyDescent="0.2">
      <c r="A914" t="s">
        <v>1661</v>
      </c>
      <c r="B914" s="7">
        <v>43787</v>
      </c>
      <c r="C914">
        <v>6022</v>
      </c>
      <c r="D914" t="s">
        <v>137</v>
      </c>
      <c r="E914" t="s">
        <v>673</v>
      </c>
      <c r="F914" t="s">
        <v>1215</v>
      </c>
      <c r="G914" t="s">
        <v>328</v>
      </c>
      <c r="H914" t="s">
        <v>95</v>
      </c>
      <c r="I914">
        <v>2</v>
      </c>
      <c r="J914" t="s">
        <v>263</v>
      </c>
      <c r="K914" t="s">
        <v>263</v>
      </c>
    </row>
    <row r="915" spans="1:11" x14ac:dyDescent="0.2">
      <c r="A915" t="s">
        <v>1661</v>
      </c>
      <c r="B915" s="7">
        <v>43788</v>
      </c>
      <c r="C915">
        <v>6022</v>
      </c>
      <c r="D915" t="s">
        <v>137</v>
      </c>
      <c r="E915" t="s">
        <v>673</v>
      </c>
      <c r="F915" t="s">
        <v>1215</v>
      </c>
      <c r="G915" t="s">
        <v>328</v>
      </c>
      <c r="H915" t="s">
        <v>95</v>
      </c>
      <c r="I915">
        <v>2</v>
      </c>
      <c r="J915" t="s">
        <v>263</v>
      </c>
      <c r="K915" t="s">
        <v>263</v>
      </c>
    </row>
    <row r="916" spans="1:11" x14ac:dyDescent="0.2">
      <c r="A916" t="s">
        <v>1661</v>
      </c>
      <c r="B916" s="7">
        <v>43789</v>
      </c>
      <c r="C916">
        <v>6022</v>
      </c>
      <c r="D916" t="s">
        <v>137</v>
      </c>
      <c r="E916" t="s">
        <v>673</v>
      </c>
      <c r="F916" t="s">
        <v>1215</v>
      </c>
      <c r="G916" t="s">
        <v>328</v>
      </c>
      <c r="H916" t="s">
        <v>95</v>
      </c>
      <c r="I916">
        <v>2</v>
      </c>
      <c r="J916" t="s">
        <v>263</v>
      </c>
      <c r="K916" t="s">
        <v>1657</v>
      </c>
    </row>
    <row r="917" spans="1:11" x14ac:dyDescent="0.2">
      <c r="A917" t="s">
        <v>1661</v>
      </c>
      <c r="B917" s="7">
        <v>43790</v>
      </c>
      <c r="C917">
        <v>6022</v>
      </c>
      <c r="D917" t="s">
        <v>137</v>
      </c>
      <c r="E917" t="s">
        <v>673</v>
      </c>
      <c r="F917" t="s">
        <v>1215</v>
      </c>
      <c r="G917" t="s">
        <v>328</v>
      </c>
      <c r="H917" t="s">
        <v>95</v>
      </c>
      <c r="I917">
        <v>2</v>
      </c>
      <c r="J917" t="s">
        <v>263</v>
      </c>
      <c r="K917" t="s">
        <v>1657</v>
      </c>
    </row>
    <row r="918" spans="1:11" x14ac:dyDescent="0.2">
      <c r="A918" t="s">
        <v>1661</v>
      </c>
      <c r="B918" s="7">
        <v>43791</v>
      </c>
      <c r="C918">
        <v>6022</v>
      </c>
      <c r="D918" t="s">
        <v>137</v>
      </c>
      <c r="E918" t="s">
        <v>673</v>
      </c>
      <c r="F918" t="s">
        <v>1215</v>
      </c>
      <c r="G918" t="s">
        <v>328</v>
      </c>
      <c r="H918" t="s">
        <v>95</v>
      </c>
      <c r="I918">
        <v>2</v>
      </c>
      <c r="J918" t="s">
        <v>263</v>
      </c>
      <c r="K918" t="s">
        <v>1658</v>
      </c>
    </row>
    <row r="919" spans="1:11" x14ac:dyDescent="0.2">
      <c r="A919" t="s">
        <v>1661</v>
      </c>
      <c r="B919" s="7">
        <v>43792</v>
      </c>
      <c r="C919">
        <v>6022</v>
      </c>
      <c r="D919" t="s">
        <v>137</v>
      </c>
      <c r="E919" t="s">
        <v>673</v>
      </c>
      <c r="F919" t="s">
        <v>1215</v>
      </c>
      <c r="G919" t="s">
        <v>328</v>
      </c>
      <c r="H919" t="s">
        <v>95</v>
      </c>
      <c r="I919">
        <v>2</v>
      </c>
      <c r="J919" t="s">
        <v>263</v>
      </c>
      <c r="K919" t="s">
        <v>1657</v>
      </c>
    </row>
    <row r="920" spans="1:11" x14ac:dyDescent="0.2">
      <c r="A920" t="s">
        <v>1661</v>
      </c>
      <c r="B920" s="7">
        <v>43793</v>
      </c>
      <c r="C920">
        <v>6022</v>
      </c>
      <c r="D920" t="s">
        <v>137</v>
      </c>
      <c r="E920" t="s">
        <v>673</v>
      </c>
      <c r="F920" t="s">
        <v>1215</v>
      </c>
      <c r="G920" t="s">
        <v>328</v>
      </c>
      <c r="H920" t="s">
        <v>95</v>
      </c>
      <c r="I920">
        <v>2</v>
      </c>
      <c r="J920" t="s">
        <v>263</v>
      </c>
      <c r="K920" t="s">
        <v>1657</v>
      </c>
    </row>
    <row r="921" spans="1:11" x14ac:dyDescent="0.2">
      <c r="A921" t="s">
        <v>1668</v>
      </c>
      <c r="B921" s="7">
        <v>43787</v>
      </c>
      <c r="C921">
        <v>6023</v>
      </c>
      <c r="D921" t="s">
        <v>235</v>
      </c>
      <c r="E921" t="s">
        <v>692</v>
      </c>
      <c r="F921" t="s">
        <v>1214</v>
      </c>
      <c r="G921" t="s">
        <v>303</v>
      </c>
      <c r="H921" t="s">
        <v>694</v>
      </c>
      <c r="I921">
        <v>0</v>
      </c>
      <c r="J921" t="s">
        <v>264</v>
      </c>
      <c r="K921" t="s">
        <v>264</v>
      </c>
    </row>
    <row r="922" spans="1:11" x14ac:dyDescent="0.2">
      <c r="A922" t="s">
        <v>1668</v>
      </c>
      <c r="B922" s="7">
        <v>43788</v>
      </c>
      <c r="C922">
        <v>6023</v>
      </c>
      <c r="D922" t="s">
        <v>235</v>
      </c>
      <c r="E922" t="s">
        <v>692</v>
      </c>
      <c r="F922" t="s">
        <v>1214</v>
      </c>
      <c r="G922" t="s">
        <v>303</v>
      </c>
      <c r="H922" t="s">
        <v>694</v>
      </c>
      <c r="I922">
        <v>0</v>
      </c>
      <c r="J922" t="s">
        <v>264</v>
      </c>
      <c r="K922" t="s">
        <v>1657</v>
      </c>
    </row>
    <row r="923" spans="1:11" x14ac:dyDescent="0.2">
      <c r="A923" t="s">
        <v>1668</v>
      </c>
      <c r="B923" s="7">
        <v>43789</v>
      </c>
      <c r="C923">
        <v>6023</v>
      </c>
      <c r="D923" t="s">
        <v>235</v>
      </c>
      <c r="E923" t="s">
        <v>692</v>
      </c>
      <c r="F923" t="s">
        <v>1214</v>
      </c>
      <c r="G923" t="s">
        <v>303</v>
      </c>
      <c r="H923" t="s">
        <v>694</v>
      </c>
      <c r="I923">
        <v>0</v>
      </c>
      <c r="J923" t="s">
        <v>264</v>
      </c>
      <c r="K923" t="s">
        <v>264</v>
      </c>
    </row>
    <row r="924" spans="1:11" x14ac:dyDescent="0.2">
      <c r="A924" t="s">
        <v>1668</v>
      </c>
      <c r="B924" s="7">
        <v>43790</v>
      </c>
      <c r="C924">
        <v>6023</v>
      </c>
      <c r="D924" t="s">
        <v>235</v>
      </c>
      <c r="E924" t="s">
        <v>692</v>
      </c>
      <c r="F924" t="s">
        <v>1214</v>
      </c>
      <c r="G924" t="s">
        <v>303</v>
      </c>
      <c r="H924" t="s">
        <v>694</v>
      </c>
      <c r="I924">
        <v>0</v>
      </c>
      <c r="J924" t="s">
        <v>264</v>
      </c>
      <c r="K924" t="s">
        <v>264</v>
      </c>
    </row>
    <row r="925" spans="1:11" x14ac:dyDescent="0.2">
      <c r="A925" t="s">
        <v>1668</v>
      </c>
      <c r="B925" s="7">
        <v>43791</v>
      </c>
      <c r="C925">
        <v>6023</v>
      </c>
      <c r="D925" t="s">
        <v>235</v>
      </c>
      <c r="E925" t="s">
        <v>692</v>
      </c>
      <c r="F925" t="s">
        <v>1214</v>
      </c>
      <c r="G925" t="s">
        <v>303</v>
      </c>
      <c r="H925" t="s">
        <v>694</v>
      </c>
      <c r="I925">
        <v>0</v>
      </c>
      <c r="J925" t="s">
        <v>264</v>
      </c>
      <c r="K925" t="s">
        <v>264</v>
      </c>
    </row>
    <row r="926" spans="1:11" x14ac:dyDescent="0.2">
      <c r="A926" t="s">
        <v>1668</v>
      </c>
      <c r="B926" s="7">
        <v>43792</v>
      </c>
      <c r="C926">
        <v>6023</v>
      </c>
      <c r="D926" t="s">
        <v>235</v>
      </c>
      <c r="E926" t="s">
        <v>692</v>
      </c>
      <c r="F926" t="s">
        <v>1214</v>
      </c>
      <c r="G926" t="s">
        <v>303</v>
      </c>
      <c r="H926" t="s">
        <v>694</v>
      </c>
      <c r="I926">
        <v>0</v>
      </c>
      <c r="J926" t="s">
        <v>264</v>
      </c>
      <c r="K926" t="s">
        <v>264</v>
      </c>
    </row>
    <row r="927" spans="1:11" x14ac:dyDescent="0.2">
      <c r="A927" t="s">
        <v>1668</v>
      </c>
      <c r="B927" s="7">
        <v>43793</v>
      </c>
      <c r="C927">
        <v>6023</v>
      </c>
      <c r="D927" t="s">
        <v>235</v>
      </c>
      <c r="E927" t="s">
        <v>692</v>
      </c>
      <c r="F927" t="s">
        <v>1214</v>
      </c>
      <c r="G927" t="s">
        <v>303</v>
      </c>
      <c r="H927" t="s">
        <v>694</v>
      </c>
      <c r="I927">
        <v>0</v>
      </c>
      <c r="J927" t="s">
        <v>264</v>
      </c>
      <c r="K927" t="s">
        <v>1657</v>
      </c>
    </row>
    <row r="928" spans="1:11" x14ac:dyDescent="0.2">
      <c r="A928" t="s">
        <v>1661</v>
      </c>
      <c r="B928" s="7">
        <v>43789</v>
      </c>
      <c r="C928">
        <v>6028</v>
      </c>
      <c r="D928" t="s">
        <v>389</v>
      </c>
      <c r="E928" t="s">
        <v>670</v>
      </c>
      <c r="F928" t="s">
        <v>1218</v>
      </c>
      <c r="G928" t="s">
        <v>339</v>
      </c>
      <c r="H928" t="s">
        <v>666</v>
      </c>
      <c r="I928">
        <v>0</v>
      </c>
      <c r="J928" t="s">
        <v>263</v>
      </c>
      <c r="K928" t="s">
        <v>1658</v>
      </c>
    </row>
    <row r="929" spans="1:11" x14ac:dyDescent="0.2">
      <c r="A929" t="s">
        <v>1661</v>
      </c>
      <c r="B929" s="7">
        <v>43790</v>
      </c>
      <c r="C929">
        <v>6028</v>
      </c>
      <c r="D929" t="s">
        <v>389</v>
      </c>
      <c r="E929" t="s">
        <v>670</v>
      </c>
      <c r="F929" t="s">
        <v>1218</v>
      </c>
      <c r="G929" t="s">
        <v>339</v>
      </c>
      <c r="H929" t="s">
        <v>666</v>
      </c>
      <c r="I929">
        <v>0</v>
      </c>
      <c r="J929" t="s">
        <v>263</v>
      </c>
      <c r="K929" t="s">
        <v>1658</v>
      </c>
    </row>
    <row r="930" spans="1:11" x14ac:dyDescent="0.2">
      <c r="A930" t="s">
        <v>1661</v>
      </c>
      <c r="B930" s="7">
        <v>43791</v>
      </c>
      <c r="C930">
        <v>6028</v>
      </c>
      <c r="D930" t="s">
        <v>389</v>
      </c>
      <c r="E930" t="s">
        <v>670</v>
      </c>
      <c r="F930" t="s">
        <v>1218</v>
      </c>
      <c r="G930" t="s">
        <v>339</v>
      </c>
      <c r="H930" t="s">
        <v>666</v>
      </c>
      <c r="I930">
        <v>0</v>
      </c>
      <c r="J930" t="s">
        <v>263</v>
      </c>
      <c r="K930" t="s">
        <v>1658</v>
      </c>
    </row>
    <row r="931" spans="1:11" x14ac:dyDescent="0.2">
      <c r="A931" t="s">
        <v>1661</v>
      </c>
      <c r="B931" s="7">
        <v>43792</v>
      </c>
      <c r="C931">
        <v>6028</v>
      </c>
      <c r="D931" t="s">
        <v>389</v>
      </c>
      <c r="E931" t="s">
        <v>670</v>
      </c>
      <c r="F931" t="s">
        <v>1218</v>
      </c>
      <c r="G931" t="s">
        <v>339</v>
      </c>
      <c r="H931" t="s">
        <v>666</v>
      </c>
      <c r="I931">
        <v>0</v>
      </c>
      <c r="J931" t="s">
        <v>263</v>
      </c>
      <c r="K931" t="s">
        <v>1658</v>
      </c>
    </row>
    <row r="932" spans="1:11" x14ac:dyDescent="0.2">
      <c r="A932" t="s">
        <v>1661</v>
      </c>
      <c r="B932" s="7">
        <v>43793</v>
      </c>
      <c r="C932">
        <v>6028</v>
      </c>
      <c r="D932" t="s">
        <v>389</v>
      </c>
      <c r="E932" t="s">
        <v>670</v>
      </c>
      <c r="F932" t="s">
        <v>1218</v>
      </c>
      <c r="G932" t="s">
        <v>339</v>
      </c>
      <c r="H932" t="s">
        <v>666</v>
      </c>
      <c r="I932">
        <v>0</v>
      </c>
      <c r="J932" t="s">
        <v>263</v>
      </c>
      <c r="K932" t="s">
        <v>1658</v>
      </c>
    </row>
    <row r="933" spans="1:11" x14ac:dyDescent="0.2">
      <c r="A933" t="s">
        <v>1665</v>
      </c>
      <c r="B933" s="7">
        <v>43787</v>
      </c>
      <c r="C933">
        <v>6035</v>
      </c>
      <c r="D933" t="s">
        <v>272</v>
      </c>
      <c r="E933" t="s">
        <v>682</v>
      </c>
      <c r="F933" t="s">
        <v>1223</v>
      </c>
      <c r="G933" t="s">
        <v>333</v>
      </c>
      <c r="H933" t="s">
        <v>648</v>
      </c>
      <c r="I933">
        <v>1</v>
      </c>
      <c r="J933" t="s">
        <v>263</v>
      </c>
      <c r="K933" t="s">
        <v>1658</v>
      </c>
    </row>
    <row r="934" spans="1:11" x14ac:dyDescent="0.2">
      <c r="A934" t="s">
        <v>1662</v>
      </c>
      <c r="B934" s="7">
        <v>43787</v>
      </c>
      <c r="C934">
        <v>6045</v>
      </c>
      <c r="D934" t="s">
        <v>96</v>
      </c>
      <c r="E934" t="s">
        <v>670</v>
      </c>
      <c r="F934" t="s">
        <v>1006</v>
      </c>
      <c r="G934" t="s">
        <v>303</v>
      </c>
      <c r="H934" t="s">
        <v>694</v>
      </c>
      <c r="I934">
        <v>4</v>
      </c>
      <c r="J934" t="s">
        <v>263</v>
      </c>
      <c r="K934" t="s">
        <v>263</v>
      </c>
    </row>
    <row r="935" spans="1:11" x14ac:dyDescent="0.2">
      <c r="A935" t="s">
        <v>1662</v>
      </c>
      <c r="B935" s="7">
        <v>43788</v>
      </c>
      <c r="C935">
        <v>6045</v>
      </c>
      <c r="D935" t="s">
        <v>96</v>
      </c>
      <c r="E935" t="s">
        <v>670</v>
      </c>
      <c r="F935" t="s">
        <v>1006</v>
      </c>
      <c r="G935" t="s">
        <v>303</v>
      </c>
      <c r="H935" t="s">
        <v>694</v>
      </c>
      <c r="I935">
        <v>4</v>
      </c>
      <c r="J935" t="s">
        <v>263</v>
      </c>
      <c r="K935" t="s">
        <v>263</v>
      </c>
    </row>
    <row r="936" spans="1:11" x14ac:dyDescent="0.2">
      <c r="A936" t="s">
        <v>1662</v>
      </c>
      <c r="B936" s="7">
        <v>43789</v>
      </c>
      <c r="C936">
        <v>6045</v>
      </c>
      <c r="D936" t="s">
        <v>96</v>
      </c>
      <c r="E936" t="s">
        <v>670</v>
      </c>
      <c r="F936" t="s">
        <v>1006</v>
      </c>
      <c r="G936" t="s">
        <v>303</v>
      </c>
      <c r="H936" t="s">
        <v>694</v>
      </c>
      <c r="I936">
        <v>4</v>
      </c>
      <c r="J936" t="s">
        <v>263</v>
      </c>
      <c r="K936" t="s">
        <v>263</v>
      </c>
    </row>
    <row r="937" spans="1:11" x14ac:dyDescent="0.2">
      <c r="A937" t="s">
        <v>1662</v>
      </c>
      <c r="B937" s="7">
        <v>43790</v>
      </c>
      <c r="C937">
        <v>6045</v>
      </c>
      <c r="D937" t="s">
        <v>96</v>
      </c>
      <c r="E937" t="s">
        <v>670</v>
      </c>
      <c r="F937" t="s">
        <v>1006</v>
      </c>
      <c r="G937" t="s">
        <v>303</v>
      </c>
      <c r="H937" t="s">
        <v>694</v>
      </c>
      <c r="I937">
        <v>4</v>
      </c>
      <c r="J937" t="s">
        <v>263</v>
      </c>
      <c r="K937" t="s">
        <v>263</v>
      </c>
    </row>
    <row r="938" spans="1:11" x14ac:dyDescent="0.2">
      <c r="A938" t="s">
        <v>1662</v>
      </c>
      <c r="B938" s="7">
        <v>43791</v>
      </c>
      <c r="C938">
        <v>6045</v>
      </c>
      <c r="D938" t="s">
        <v>96</v>
      </c>
      <c r="E938" t="s">
        <v>670</v>
      </c>
      <c r="F938" t="s">
        <v>1006</v>
      </c>
      <c r="G938" t="s">
        <v>303</v>
      </c>
      <c r="H938" t="s">
        <v>694</v>
      </c>
      <c r="I938">
        <v>4</v>
      </c>
      <c r="J938" t="s">
        <v>263</v>
      </c>
      <c r="K938" t="s">
        <v>263</v>
      </c>
    </row>
    <row r="939" spans="1:11" x14ac:dyDescent="0.2">
      <c r="A939" t="s">
        <v>1662</v>
      </c>
      <c r="B939" s="7">
        <v>43792</v>
      </c>
      <c r="C939">
        <v>6045</v>
      </c>
      <c r="D939" t="s">
        <v>96</v>
      </c>
      <c r="E939" t="s">
        <v>670</v>
      </c>
      <c r="F939" t="s">
        <v>1006</v>
      </c>
      <c r="G939" t="s">
        <v>303</v>
      </c>
      <c r="H939" t="s">
        <v>694</v>
      </c>
      <c r="I939">
        <v>4</v>
      </c>
      <c r="J939" t="s">
        <v>263</v>
      </c>
      <c r="K939" t="s">
        <v>263</v>
      </c>
    </row>
    <row r="940" spans="1:11" x14ac:dyDescent="0.2">
      <c r="A940" t="s">
        <v>1662</v>
      </c>
      <c r="B940" s="7">
        <v>43793</v>
      </c>
      <c r="C940">
        <v>6045</v>
      </c>
      <c r="D940" t="s">
        <v>96</v>
      </c>
      <c r="E940" t="s">
        <v>670</v>
      </c>
      <c r="F940" t="s">
        <v>1006</v>
      </c>
      <c r="G940" t="s">
        <v>303</v>
      </c>
      <c r="H940" t="s">
        <v>694</v>
      </c>
      <c r="I940">
        <v>4</v>
      </c>
      <c r="J940" t="s">
        <v>263</v>
      </c>
      <c r="K940" t="s">
        <v>1657</v>
      </c>
    </row>
    <row r="941" spans="1:11" x14ac:dyDescent="0.2">
      <c r="A941" t="s">
        <v>1654</v>
      </c>
      <c r="B941" s="7">
        <v>43787</v>
      </c>
      <c r="C941">
        <v>6047</v>
      </c>
      <c r="D941" t="s">
        <v>201</v>
      </c>
      <c r="E941" t="s">
        <v>692</v>
      </c>
      <c r="F941" t="s">
        <v>1166</v>
      </c>
      <c r="G941" t="s">
        <v>325</v>
      </c>
      <c r="H941" t="s">
        <v>781</v>
      </c>
      <c r="I941">
        <v>23</v>
      </c>
      <c r="J941" t="s">
        <v>45</v>
      </c>
      <c r="K941" t="s">
        <v>45</v>
      </c>
    </row>
    <row r="942" spans="1:11" x14ac:dyDescent="0.2">
      <c r="A942" t="s">
        <v>1654</v>
      </c>
      <c r="B942" s="7">
        <v>43788</v>
      </c>
      <c r="C942">
        <v>6047</v>
      </c>
      <c r="D942" t="s">
        <v>201</v>
      </c>
      <c r="E942" t="s">
        <v>692</v>
      </c>
      <c r="F942" t="s">
        <v>1166</v>
      </c>
      <c r="G942" t="s">
        <v>325</v>
      </c>
      <c r="H942" t="s">
        <v>781</v>
      </c>
      <c r="I942">
        <v>23</v>
      </c>
      <c r="J942" t="s">
        <v>45</v>
      </c>
      <c r="K942" t="s">
        <v>45</v>
      </c>
    </row>
    <row r="943" spans="1:11" x14ac:dyDescent="0.2">
      <c r="A943" t="s">
        <v>1654</v>
      </c>
      <c r="B943" s="7">
        <v>43789</v>
      </c>
      <c r="C943">
        <v>6047</v>
      </c>
      <c r="D943" t="s">
        <v>201</v>
      </c>
      <c r="E943" t="s">
        <v>692</v>
      </c>
      <c r="F943" t="s">
        <v>1166</v>
      </c>
      <c r="G943" t="s">
        <v>325</v>
      </c>
      <c r="H943" t="s">
        <v>781</v>
      </c>
      <c r="I943">
        <v>23</v>
      </c>
      <c r="J943" t="s">
        <v>45</v>
      </c>
      <c r="K943" t="s">
        <v>45</v>
      </c>
    </row>
    <row r="944" spans="1:11" x14ac:dyDescent="0.2">
      <c r="A944" t="s">
        <v>1654</v>
      </c>
      <c r="B944" s="7">
        <v>43790</v>
      </c>
      <c r="C944">
        <v>6047</v>
      </c>
      <c r="D944" t="s">
        <v>201</v>
      </c>
      <c r="E944" t="s">
        <v>692</v>
      </c>
      <c r="F944" t="s">
        <v>1166</v>
      </c>
      <c r="G944" t="s">
        <v>325</v>
      </c>
      <c r="H944" t="s">
        <v>781</v>
      </c>
      <c r="I944">
        <v>23</v>
      </c>
      <c r="J944" t="s">
        <v>45</v>
      </c>
      <c r="K944" t="s">
        <v>45</v>
      </c>
    </row>
    <row r="945" spans="1:11" x14ac:dyDescent="0.2">
      <c r="A945" t="s">
        <v>1654</v>
      </c>
      <c r="B945" s="7">
        <v>43791</v>
      </c>
      <c r="C945">
        <v>6047</v>
      </c>
      <c r="D945" t="s">
        <v>201</v>
      </c>
      <c r="E945" t="s">
        <v>692</v>
      </c>
      <c r="F945" t="s">
        <v>1166</v>
      </c>
      <c r="G945" t="s">
        <v>325</v>
      </c>
      <c r="H945" t="s">
        <v>781</v>
      </c>
      <c r="I945">
        <v>23</v>
      </c>
      <c r="J945" t="s">
        <v>45</v>
      </c>
      <c r="K945" t="s">
        <v>45</v>
      </c>
    </row>
    <row r="946" spans="1:11" x14ac:dyDescent="0.2">
      <c r="A946" t="s">
        <v>1654</v>
      </c>
      <c r="B946" s="7">
        <v>43792</v>
      </c>
      <c r="C946">
        <v>6047</v>
      </c>
      <c r="D946" t="s">
        <v>201</v>
      </c>
      <c r="E946" t="s">
        <v>692</v>
      </c>
      <c r="F946" t="s">
        <v>1166</v>
      </c>
      <c r="G946" t="s">
        <v>325</v>
      </c>
      <c r="H946" t="s">
        <v>781</v>
      </c>
      <c r="I946">
        <v>23</v>
      </c>
      <c r="J946" t="s">
        <v>45</v>
      </c>
      <c r="K946" t="s">
        <v>45</v>
      </c>
    </row>
    <row r="947" spans="1:11" x14ac:dyDescent="0.2">
      <c r="A947" t="s">
        <v>1654</v>
      </c>
      <c r="B947" s="7">
        <v>43793</v>
      </c>
      <c r="C947">
        <v>6047</v>
      </c>
      <c r="D947" t="s">
        <v>201</v>
      </c>
      <c r="E947" t="s">
        <v>692</v>
      </c>
      <c r="F947" t="s">
        <v>1166</v>
      </c>
      <c r="G947" t="s">
        <v>325</v>
      </c>
      <c r="H947" t="s">
        <v>781</v>
      </c>
      <c r="I947">
        <v>23</v>
      </c>
      <c r="J947" t="s">
        <v>45</v>
      </c>
      <c r="K947" t="s">
        <v>45</v>
      </c>
    </row>
    <row r="948" spans="1:11" x14ac:dyDescent="0.2">
      <c r="A948" t="s">
        <v>1664</v>
      </c>
      <c r="B948" s="7">
        <v>43787</v>
      </c>
      <c r="C948">
        <v>6114</v>
      </c>
      <c r="D948" t="s">
        <v>116</v>
      </c>
      <c r="E948" t="s">
        <v>664</v>
      </c>
      <c r="F948" t="s">
        <v>1325</v>
      </c>
      <c r="G948" t="s">
        <v>315</v>
      </c>
      <c r="H948" t="s">
        <v>669</v>
      </c>
      <c r="I948">
        <v>25</v>
      </c>
      <c r="J948" t="s">
        <v>263</v>
      </c>
      <c r="K948" t="s">
        <v>1657</v>
      </c>
    </row>
    <row r="949" spans="1:11" x14ac:dyDescent="0.2">
      <c r="A949" t="s">
        <v>1664</v>
      </c>
      <c r="B949" s="7">
        <v>43788</v>
      </c>
      <c r="C949">
        <v>6114</v>
      </c>
      <c r="D949" t="s">
        <v>116</v>
      </c>
      <c r="E949" t="s">
        <v>664</v>
      </c>
      <c r="F949" t="s">
        <v>1325</v>
      </c>
      <c r="G949" t="s">
        <v>315</v>
      </c>
      <c r="H949" t="s">
        <v>669</v>
      </c>
      <c r="I949">
        <v>25</v>
      </c>
      <c r="J949" t="s">
        <v>263</v>
      </c>
      <c r="K949" t="s">
        <v>1657</v>
      </c>
    </row>
    <row r="950" spans="1:11" x14ac:dyDescent="0.2">
      <c r="A950" t="s">
        <v>1664</v>
      </c>
      <c r="B950" s="7">
        <v>43789</v>
      </c>
      <c r="C950">
        <v>6114</v>
      </c>
      <c r="D950" t="s">
        <v>116</v>
      </c>
      <c r="E950" t="s">
        <v>664</v>
      </c>
      <c r="F950" t="s">
        <v>1325</v>
      </c>
      <c r="G950" t="s">
        <v>315</v>
      </c>
      <c r="H950" t="s">
        <v>669</v>
      </c>
      <c r="I950">
        <v>25</v>
      </c>
      <c r="J950" t="s">
        <v>263</v>
      </c>
      <c r="K950" t="s">
        <v>263</v>
      </c>
    </row>
    <row r="951" spans="1:11" x14ac:dyDescent="0.2">
      <c r="A951" t="s">
        <v>1664</v>
      </c>
      <c r="B951" s="7">
        <v>43790</v>
      </c>
      <c r="C951">
        <v>6114</v>
      </c>
      <c r="D951" t="s">
        <v>116</v>
      </c>
      <c r="E951" t="s">
        <v>664</v>
      </c>
      <c r="F951" t="s">
        <v>1325</v>
      </c>
      <c r="G951" t="s">
        <v>315</v>
      </c>
      <c r="H951" t="s">
        <v>669</v>
      </c>
      <c r="I951">
        <v>25</v>
      </c>
      <c r="J951" t="s">
        <v>263</v>
      </c>
      <c r="K951" t="s">
        <v>263</v>
      </c>
    </row>
    <row r="952" spans="1:11" x14ac:dyDescent="0.2">
      <c r="A952" t="s">
        <v>1664</v>
      </c>
      <c r="B952" s="7">
        <v>43791</v>
      </c>
      <c r="C952">
        <v>6114</v>
      </c>
      <c r="D952" t="s">
        <v>116</v>
      </c>
      <c r="E952" t="s">
        <v>664</v>
      </c>
      <c r="F952" t="s">
        <v>1325</v>
      </c>
      <c r="G952" t="s">
        <v>315</v>
      </c>
      <c r="H952" t="s">
        <v>669</v>
      </c>
      <c r="I952">
        <v>25</v>
      </c>
      <c r="J952" t="s">
        <v>263</v>
      </c>
      <c r="K952" t="s">
        <v>263</v>
      </c>
    </row>
    <row r="953" spans="1:11" x14ac:dyDescent="0.2">
      <c r="A953" t="s">
        <v>1664</v>
      </c>
      <c r="B953" s="7">
        <v>43792</v>
      </c>
      <c r="C953">
        <v>6114</v>
      </c>
      <c r="D953" t="s">
        <v>116</v>
      </c>
      <c r="E953" t="s">
        <v>664</v>
      </c>
      <c r="F953" t="s">
        <v>1325</v>
      </c>
      <c r="G953" t="s">
        <v>315</v>
      </c>
      <c r="H953" t="s">
        <v>669</v>
      </c>
      <c r="I953">
        <v>25</v>
      </c>
      <c r="J953" t="s">
        <v>263</v>
      </c>
      <c r="K953" t="s">
        <v>263</v>
      </c>
    </row>
    <row r="954" spans="1:11" x14ac:dyDescent="0.2">
      <c r="A954" t="s">
        <v>1664</v>
      </c>
      <c r="B954" s="7">
        <v>43793</v>
      </c>
      <c r="C954">
        <v>6114</v>
      </c>
      <c r="D954" t="s">
        <v>116</v>
      </c>
      <c r="E954" t="s">
        <v>664</v>
      </c>
      <c r="F954" t="s">
        <v>1325</v>
      </c>
      <c r="G954" t="s">
        <v>315</v>
      </c>
      <c r="H954" t="s">
        <v>669</v>
      </c>
      <c r="I954">
        <v>25</v>
      </c>
      <c r="J954" t="s">
        <v>263</v>
      </c>
      <c r="K954" t="s">
        <v>263</v>
      </c>
    </row>
    <row r="955" spans="1:11" x14ac:dyDescent="0.2">
      <c r="A955" t="s">
        <v>1668</v>
      </c>
      <c r="B955" s="7">
        <v>43787</v>
      </c>
      <c r="C955">
        <v>6163</v>
      </c>
      <c r="D955" t="s">
        <v>1402</v>
      </c>
      <c r="E955" t="s">
        <v>662</v>
      </c>
      <c r="F955" t="s">
        <v>1403</v>
      </c>
      <c r="G955" t="s">
        <v>298</v>
      </c>
      <c r="H955" t="s">
        <v>720</v>
      </c>
      <c r="I955">
        <v>1</v>
      </c>
      <c r="J955" t="s">
        <v>264</v>
      </c>
      <c r="K955" t="s">
        <v>364</v>
      </c>
    </row>
    <row r="956" spans="1:11" x14ac:dyDescent="0.2">
      <c r="A956" t="s">
        <v>1668</v>
      </c>
      <c r="B956" s="7">
        <v>43788</v>
      </c>
      <c r="C956">
        <v>6163</v>
      </c>
      <c r="D956" t="s">
        <v>1402</v>
      </c>
      <c r="E956" t="s">
        <v>662</v>
      </c>
      <c r="F956" t="s">
        <v>1403</v>
      </c>
      <c r="G956" t="s">
        <v>298</v>
      </c>
      <c r="H956" t="s">
        <v>720</v>
      </c>
      <c r="I956">
        <v>1</v>
      </c>
      <c r="J956" t="s">
        <v>264</v>
      </c>
      <c r="K956" t="s">
        <v>364</v>
      </c>
    </row>
    <row r="957" spans="1:11" x14ac:dyDescent="0.2">
      <c r="A957" t="s">
        <v>1668</v>
      </c>
      <c r="B957" s="7">
        <v>43789</v>
      </c>
      <c r="C957">
        <v>6163</v>
      </c>
      <c r="D957" t="s">
        <v>1402</v>
      </c>
      <c r="E957" t="s">
        <v>662</v>
      </c>
      <c r="F957" t="s">
        <v>1403</v>
      </c>
      <c r="G957" t="s">
        <v>298</v>
      </c>
      <c r="H957" t="s">
        <v>720</v>
      </c>
      <c r="I957">
        <v>1</v>
      </c>
      <c r="J957" t="s">
        <v>264</v>
      </c>
      <c r="K957" t="s">
        <v>364</v>
      </c>
    </row>
    <row r="958" spans="1:11" x14ac:dyDescent="0.2">
      <c r="A958" t="s">
        <v>1668</v>
      </c>
      <c r="B958" s="7">
        <v>43790</v>
      </c>
      <c r="C958">
        <v>6163</v>
      </c>
      <c r="D958" t="s">
        <v>1402</v>
      </c>
      <c r="E958" t="s">
        <v>662</v>
      </c>
      <c r="F958" t="s">
        <v>1403</v>
      </c>
      <c r="G958" t="s">
        <v>298</v>
      </c>
      <c r="H958" t="s">
        <v>720</v>
      </c>
      <c r="I958">
        <v>1</v>
      </c>
      <c r="J958" t="s">
        <v>264</v>
      </c>
      <c r="K958" t="s">
        <v>364</v>
      </c>
    </row>
    <row r="959" spans="1:11" x14ac:dyDescent="0.2">
      <c r="A959" t="s">
        <v>1668</v>
      </c>
      <c r="B959" s="7">
        <v>43791</v>
      </c>
      <c r="C959">
        <v>6163</v>
      </c>
      <c r="D959" t="s">
        <v>1402</v>
      </c>
      <c r="E959" t="s">
        <v>662</v>
      </c>
      <c r="F959" t="s">
        <v>1403</v>
      </c>
      <c r="G959" t="s">
        <v>298</v>
      </c>
      <c r="H959" t="s">
        <v>720</v>
      </c>
      <c r="I959">
        <v>1</v>
      </c>
      <c r="J959" t="s">
        <v>264</v>
      </c>
      <c r="K959" t="s">
        <v>364</v>
      </c>
    </row>
    <row r="960" spans="1:11" x14ac:dyDescent="0.2">
      <c r="A960" t="s">
        <v>1668</v>
      </c>
      <c r="B960" s="7">
        <v>43792</v>
      </c>
      <c r="C960">
        <v>6163</v>
      </c>
      <c r="D960" t="s">
        <v>1402</v>
      </c>
      <c r="E960" t="s">
        <v>662</v>
      </c>
      <c r="F960" t="s">
        <v>1403</v>
      </c>
      <c r="G960" t="s">
        <v>298</v>
      </c>
      <c r="H960" t="s">
        <v>720</v>
      </c>
      <c r="I960">
        <v>1</v>
      </c>
      <c r="J960" t="s">
        <v>264</v>
      </c>
      <c r="K960" t="s">
        <v>364</v>
      </c>
    </row>
    <row r="961" spans="1:11" x14ac:dyDescent="0.2">
      <c r="A961" t="s">
        <v>1668</v>
      </c>
      <c r="B961" s="7">
        <v>43793</v>
      </c>
      <c r="C961">
        <v>6163</v>
      </c>
      <c r="D961" t="s">
        <v>1402</v>
      </c>
      <c r="E961" t="s">
        <v>662</v>
      </c>
      <c r="F961" t="s">
        <v>1403</v>
      </c>
      <c r="G961" t="s">
        <v>298</v>
      </c>
      <c r="H961" t="s">
        <v>720</v>
      </c>
      <c r="I961">
        <v>1</v>
      </c>
      <c r="J961" t="s">
        <v>264</v>
      </c>
      <c r="K961" t="s">
        <v>364</v>
      </c>
    </row>
    <row r="962" spans="1:11" x14ac:dyDescent="0.2">
      <c r="A962" t="s">
        <v>1663</v>
      </c>
      <c r="B962" s="7">
        <v>43787</v>
      </c>
      <c r="C962">
        <v>6164</v>
      </c>
      <c r="D962" t="s">
        <v>159</v>
      </c>
      <c r="E962" t="s">
        <v>639</v>
      </c>
      <c r="F962" t="s">
        <v>1404</v>
      </c>
      <c r="G962" t="s">
        <v>316</v>
      </c>
      <c r="H962" t="s">
        <v>684</v>
      </c>
      <c r="I962">
        <v>12</v>
      </c>
      <c r="J962" t="s">
        <v>263</v>
      </c>
      <c r="K962" t="s">
        <v>263</v>
      </c>
    </row>
    <row r="963" spans="1:11" x14ac:dyDescent="0.2">
      <c r="A963" t="s">
        <v>1663</v>
      </c>
      <c r="B963" s="7">
        <v>43788</v>
      </c>
      <c r="C963">
        <v>6164</v>
      </c>
      <c r="D963" t="s">
        <v>159</v>
      </c>
      <c r="E963" t="s">
        <v>639</v>
      </c>
      <c r="F963" t="s">
        <v>1404</v>
      </c>
      <c r="G963" t="s">
        <v>316</v>
      </c>
      <c r="H963" t="s">
        <v>684</v>
      </c>
      <c r="I963">
        <v>12</v>
      </c>
      <c r="J963" t="s">
        <v>263</v>
      </c>
      <c r="K963" t="s">
        <v>263</v>
      </c>
    </row>
    <row r="964" spans="1:11" x14ac:dyDescent="0.2">
      <c r="A964" t="s">
        <v>1663</v>
      </c>
      <c r="B964" s="7">
        <v>43789</v>
      </c>
      <c r="C964">
        <v>6164</v>
      </c>
      <c r="D964" t="s">
        <v>159</v>
      </c>
      <c r="E964" t="s">
        <v>639</v>
      </c>
      <c r="F964" t="s">
        <v>1404</v>
      </c>
      <c r="G964" t="s">
        <v>316</v>
      </c>
      <c r="H964" t="s">
        <v>684</v>
      </c>
      <c r="I964">
        <v>12</v>
      </c>
      <c r="J964" t="s">
        <v>263</v>
      </c>
      <c r="K964" t="s">
        <v>263</v>
      </c>
    </row>
    <row r="965" spans="1:11" x14ac:dyDescent="0.2">
      <c r="A965" t="s">
        <v>1663</v>
      </c>
      <c r="B965" s="7">
        <v>43790</v>
      </c>
      <c r="C965">
        <v>6164</v>
      </c>
      <c r="D965" t="s">
        <v>159</v>
      </c>
      <c r="E965" t="s">
        <v>639</v>
      </c>
      <c r="F965" t="s">
        <v>1404</v>
      </c>
      <c r="G965" t="s">
        <v>316</v>
      </c>
      <c r="H965" t="s">
        <v>684</v>
      </c>
      <c r="I965">
        <v>12</v>
      </c>
      <c r="J965" t="s">
        <v>263</v>
      </c>
      <c r="K965" t="s">
        <v>263</v>
      </c>
    </row>
    <row r="966" spans="1:11" x14ac:dyDescent="0.2">
      <c r="A966" t="s">
        <v>1663</v>
      </c>
      <c r="B966" s="7">
        <v>43791</v>
      </c>
      <c r="C966">
        <v>6164</v>
      </c>
      <c r="D966" t="s">
        <v>159</v>
      </c>
      <c r="E966" t="s">
        <v>639</v>
      </c>
      <c r="F966" t="s">
        <v>1404</v>
      </c>
      <c r="G966" t="s">
        <v>316</v>
      </c>
      <c r="H966" t="s">
        <v>684</v>
      </c>
      <c r="I966">
        <v>12</v>
      </c>
      <c r="J966" t="s">
        <v>263</v>
      </c>
      <c r="K966" t="s">
        <v>1657</v>
      </c>
    </row>
    <row r="967" spans="1:11" x14ac:dyDescent="0.2">
      <c r="A967" t="s">
        <v>1663</v>
      </c>
      <c r="B967" s="7">
        <v>43792</v>
      </c>
      <c r="C967">
        <v>6164</v>
      </c>
      <c r="D967" t="s">
        <v>159</v>
      </c>
      <c r="E967" t="s">
        <v>639</v>
      </c>
      <c r="F967" t="s">
        <v>1404</v>
      </c>
      <c r="G967" t="s">
        <v>316</v>
      </c>
      <c r="H967" t="s">
        <v>684</v>
      </c>
      <c r="I967">
        <v>12</v>
      </c>
      <c r="J967" t="s">
        <v>263</v>
      </c>
      <c r="K967" t="s">
        <v>263</v>
      </c>
    </row>
    <row r="968" spans="1:11" x14ac:dyDescent="0.2">
      <c r="A968" t="s">
        <v>1663</v>
      </c>
      <c r="B968" s="7">
        <v>43793</v>
      </c>
      <c r="C968">
        <v>6164</v>
      </c>
      <c r="D968" t="s">
        <v>159</v>
      </c>
      <c r="E968" t="s">
        <v>639</v>
      </c>
      <c r="F968" t="s">
        <v>1404</v>
      </c>
      <c r="G968" t="s">
        <v>316</v>
      </c>
      <c r="H968" t="s">
        <v>684</v>
      </c>
      <c r="I968">
        <v>12</v>
      </c>
      <c r="J968" t="s">
        <v>263</v>
      </c>
      <c r="K968" t="s">
        <v>263</v>
      </c>
    </row>
    <row r="969" spans="1:11" x14ac:dyDescent="0.2">
      <c r="A969" t="s">
        <v>1669</v>
      </c>
      <c r="B969" s="7">
        <v>43787</v>
      </c>
      <c r="C969">
        <v>6165</v>
      </c>
      <c r="D969" t="s">
        <v>1405</v>
      </c>
      <c r="E969" t="s">
        <v>697</v>
      </c>
      <c r="F969" t="s">
        <v>1406</v>
      </c>
      <c r="G969" t="s">
        <v>325</v>
      </c>
      <c r="H969" t="s">
        <v>781</v>
      </c>
      <c r="I969">
        <v>9</v>
      </c>
      <c r="J969" t="s">
        <v>636</v>
      </c>
      <c r="K969" t="s">
        <v>264</v>
      </c>
    </row>
    <row r="970" spans="1:11" x14ac:dyDescent="0.2">
      <c r="A970" t="s">
        <v>1669</v>
      </c>
      <c r="B970" s="7">
        <v>43788</v>
      </c>
      <c r="C970">
        <v>6165</v>
      </c>
      <c r="D970" t="s">
        <v>1405</v>
      </c>
      <c r="E970" t="s">
        <v>697</v>
      </c>
      <c r="F970" t="s">
        <v>1406</v>
      </c>
      <c r="G970" t="s">
        <v>325</v>
      </c>
      <c r="H970" t="s">
        <v>781</v>
      </c>
      <c r="I970">
        <v>9</v>
      </c>
      <c r="J970" t="s">
        <v>636</v>
      </c>
      <c r="K970" t="s">
        <v>264</v>
      </c>
    </row>
    <row r="971" spans="1:11" x14ac:dyDescent="0.2">
      <c r="A971" t="s">
        <v>1669</v>
      </c>
      <c r="B971" s="7">
        <v>43789</v>
      </c>
      <c r="C971">
        <v>6165</v>
      </c>
      <c r="D971" t="s">
        <v>1405</v>
      </c>
      <c r="E971" t="s">
        <v>697</v>
      </c>
      <c r="F971" t="s">
        <v>1406</v>
      </c>
      <c r="G971" t="s">
        <v>325</v>
      </c>
      <c r="H971" t="s">
        <v>781</v>
      </c>
      <c r="I971">
        <v>9</v>
      </c>
      <c r="J971" t="s">
        <v>636</v>
      </c>
      <c r="K971" t="s">
        <v>264</v>
      </c>
    </row>
    <row r="972" spans="1:11" x14ac:dyDescent="0.2">
      <c r="A972" t="s">
        <v>1669</v>
      </c>
      <c r="B972" s="7">
        <v>43790</v>
      </c>
      <c r="C972">
        <v>6165</v>
      </c>
      <c r="D972" t="s">
        <v>1405</v>
      </c>
      <c r="E972" t="s">
        <v>697</v>
      </c>
      <c r="F972" t="s">
        <v>1406</v>
      </c>
      <c r="G972" t="s">
        <v>325</v>
      </c>
      <c r="H972" t="s">
        <v>781</v>
      </c>
      <c r="I972">
        <v>9</v>
      </c>
      <c r="J972" t="s">
        <v>636</v>
      </c>
      <c r="K972" t="s">
        <v>264</v>
      </c>
    </row>
    <row r="973" spans="1:11" x14ac:dyDescent="0.2">
      <c r="A973" t="s">
        <v>1669</v>
      </c>
      <c r="B973" s="7">
        <v>43791</v>
      </c>
      <c r="C973">
        <v>6165</v>
      </c>
      <c r="D973" t="s">
        <v>1405</v>
      </c>
      <c r="E973" t="s">
        <v>697</v>
      </c>
      <c r="F973" t="s">
        <v>1406</v>
      </c>
      <c r="G973" t="s">
        <v>325</v>
      </c>
      <c r="H973" t="s">
        <v>781</v>
      </c>
      <c r="I973">
        <v>9</v>
      </c>
      <c r="J973" t="s">
        <v>636</v>
      </c>
      <c r="K973" t="s">
        <v>264</v>
      </c>
    </row>
    <row r="974" spans="1:11" x14ac:dyDescent="0.2">
      <c r="A974" t="s">
        <v>1669</v>
      </c>
      <c r="B974" s="7">
        <v>43792</v>
      </c>
      <c r="C974">
        <v>6165</v>
      </c>
      <c r="D974" t="s">
        <v>1405</v>
      </c>
      <c r="E974" t="s">
        <v>697</v>
      </c>
      <c r="F974" t="s">
        <v>1406</v>
      </c>
      <c r="G974" t="s">
        <v>325</v>
      </c>
      <c r="H974" t="s">
        <v>781</v>
      </c>
      <c r="I974">
        <v>9</v>
      </c>
      <c r="J974" t="s">
        <v>636</v>
      </c>
      <c r="K974" t="s">
        <v>264</v>
      </c>
    </row>
    <row r="975" spans="1:11" x14ac:dyDescent="0.2">
      <c r="A975" t="s">
        <v>1669</v>
      </c>
      <c r="B975" s="7">
        <v>43793</v>
      </c>
      <c r="C975">
        <v>6165</v>
      </c>
      <c r="D975" t="s">
        <v>1405</v>
      </c>
      <c r="E975" t="s">
        <v>697</v>
      </c>
      <c r="F975" t="s">
        <v>1406</v>
      </c>
      <c r="G975" t="s">
        <v>325</v>
      </c>
      <c r="H975" t="s">
        <v>781</v>
      </c>
      <c r="I975">
        <v>9</v>
      </c>
      <c r="J975" t="s">
        <v>636</v>
      </c>
      <c r="K975" t="s">
        <v>264</v>
      </c>
    </row>
    <row r="976" spans="1:11" x14ac:dyDescent="0.2">
      <c r="A976" t="s">
        <v>1667</v>
      </c>
      <c r="B976" s="7">
        <v>43789</v>
      </c>
      <c r="C976">
        <v>6170</v>
      </c>
      <c r="D976" t="s">
        <v>457</v>
      </c>
      <c r="E976" t="s">
        <v>639</v>
      </c>
      <c r="F976" t="s">
        <v>1410</v>
      </c>
      <c r="G976" t="s">
        <v>298</v>
      </c>
      <c r="H976" t="s">
        <v>720</v>
      </c>
      <c r="I976">
        <v>10</v>
      </c>
      <c r="J976" t="s">
        <v>45</v>
      </c>
      <c r="K976" t="s">
        <v>45</v>
      </c>
    </row>
    <row r="977" spans="1:11" x14ac:dyDescent="0.2">
      <c r="A977" t="s">
        <v>1667</v>
      </c>
      <c r="B977" s="7">
        <v>43790</v>
      </c>
      <c r="C977">
        <v>6170</v>
      </c>
      <c r="D977" t="s">
        <v>457</v>
      </c>
      <c r="E977" t="s">
        <v>639</v>
      </c>
      <c r="F977" t="s">
        <v>1410</v>
      </c>
      <c r="G977" t="s">
        <v>298</v>
      </c>
      <c r="H977" t="s">
        <v>720</v>
      </c>
      <c r="I977">
        <v>10</v>
      </c>
      <c r="J977" t="s">
        <v>45</v>
      </c>
      <c r="K977" t="s">
        <v>45</v>
      </c>
    </row>
    <row r="978" spans="1:11" x14ac:dyDescent="0.2">
      <c r="A978" t="s">
        <v>1667</v>
      </c>
      <c r="B978" s="7">
        <v>43791</v>
      </c>
      <c r="C978">
        <v>6170</v>
      </c>
      <c r="D978" t="s">
        <v>457</v>
      </c>
      <c r="E978" t="s">
        <v>639</v>
      </c>
      <c r="F978" t="s">
        <v>1410</v>
      </c>
      <c r="G978" t="s">
        <v>298</v>
      </c>
      <c r="H978" t="s">
        <v>720</v>
      </c>
      <c r="I978">
        <v>10</v>
      </c>
      <c r="J978" t="s">
        <v>45</v>
      </c>
      <c r="K978" t="s">
        <v>45</v>
      </c>
    </row>
    <row r="979" spans="1:11" x14ac:dyDescent="0.2">
      <c r="A979" t="s">
        <v>1667</v>
      </c>
      <c r="B979" s="7">
        <v>43792</v>
      </c>
      <c r="C979">
        <v>6170</v>
      </c>
      <c r="D979" t="s">
        <v>457</v>
      </c>
      <c r="E979" t="s">
        <v>639</v>
      </c>
      <c r="F979" t="s">
        <v>1410</v>
      </c>
      <c r="G979" t="s">
        <v>298</v>
      </c>
      <c r="H979" t="s">
        <v>720</v>
      </c>
      <c r="I979">
        <v>10</v>
      </c>
      <c r="J979" t="s">
        <v>45</v>
      </c>
      <c r="K979" t="s">
        <v>45</v>
      </c>
    </row>
    <row r="980" spans="1:11" x14ac:dyDescent="0.2">
      <c r="A980" t="s">
        <v>1667</v>
      </c>
      <c r="B980" s="7">
        <v>43793</v>
      </c>
      <c r="C980">
        <v>6170</v>
      </c>
      <c r="D980" t="s">
        <v>457</v>
      </c>
      <c r="E980" t="s">
        <v>639</v>
      </c>
      <c r="F980" t="s">
        <v>1410</v>
      </c>
      <c r="G980" t="s">
        <v>298</v>
      </c>
      <c r="H980" t="s">
        <v>720</v>
      </c>
      <c r="I980">
        <v>10</v>
      </c>
      <c r="J980" t="s">
        <v>45</v>
      </c>
      <c r="K980" t="s">
        <v>45</v>
      </c>
    </row>
    <row r="981" spans="1:11" x14ac:dyDescent="0.2">
      <c r="A981" t="s">
        <v>1665</v>
      </c>
      <c r="B981" s="7">
        <v>43787</v>
      </c>
      <c r="C981">
        <v>6171</v>
      </c>
      <c r="D981" t="s">
        <v>236</v>
      </c>
      <c r="E981" t="s">
        <v>697</v>
      </c>
      <c r="F981" t="s">
        <v>1411</v>
      </c>
      <c r="G981" t="s">
        <v>322</v>
      </c>
      <c r="H981" t="s">
        <v>704</v>
      </c>
      <c r="I981">
        <v>8</v>
      </c>
      <c r="J981" t="s">
        <v>264</v>
      </c>
      <c r="K981" t="s">
        <v>1657</v>
      </c>
    </row>
    <row r="982" spans="1:11" x14ac:dyDescent="0.2">
      <c r="A982" t="s">
        <v>1665</v>
      </c>
      <c r="B982" s="7">
        <v>43788</v>
      </c>
      <c r="C982">
        <v>6171</v>
      </c>
      <c r="D982" t="s">
        <v>236</v>
      </c>
      <c r="E982" t="s">
        <v>697</v>
      </c>
      <c r="F982" t="s">
        <v>1411</v>
      </c>
      <c r="G982" t="s">
        <v>322</v>
      </c>
      <c r="H982" t="s">
        <v>704</v>
      </c>
      <c r="I982">
        <v>8</v>
      </c>
      <c r="J982" t="s">
        <v>264</v>
      </c>
      <c r="K982" t="s">
        <v>1657</v>
      </c>
    </row>
    <row r="983" spans="1:11" x14ac:dyDescent="0.2">
      <c r="A983" t="s">
        <v>1665</v>
      </c>
      <c r="B983" s="7">
        <v>43789</v>
      </c>
      <c r="C983">
        <v>6171</v>
      </c>
      <c r="D983" t="s">
        <v>236</v>
      </c>
      <c r="E983" t="s">
        <v>697</v>
      </c>
      <c r="F983" t="s">
        <v>1411</v>
      </c>
      <c r="G983" t="s">
        <v>322</v>
      </c>
      <c r="H983" t="s">
        <v>704</v>
      </c>
      <c r="I983">
        <v>8</v>
      </c>
      <c r="J983" t="s">
        <v>264</v>
      </c>
      <c r="K983" t="s">
        <v>264</v>
      </c>
    </row>
    <row r="984" spans="1:11" x14ac:dyDescent="0.2">
      <c r="A984" t="s">
        <v>1665</v>
      </c>
      <c r="B984" s="7">
        <v>43790</v>
      </c>
      <c r="C984">
        <v>6171</v>
      </c>
      <c r="D984" t="s">
        <v>236</v>
      </c>
      <c r="E984" t="s">
        <v>697</v>
      </c>
      <c r="F984" t="s">
        <v>1411</v>
      </c>
      <c r="G984" t="s">
        <v>322</v>
      </c>
      <c r="H984" t="s">
        <v>704</v>
      </c>
      <c r="I984">
        <v>8</v>
      </c>
      <c r="J984" t="s">
        <v>264</v>
      </c>
      <c r="K984" t="s">
        <v>264</v>
      </c>
    </row>
    <row r="985" spans="1:11" x14ac:dyDescent="0.2">
      <c r="A985" t="s">
        <v>1665</v>
      </c>
      <c r="B985" s="7">
        <v>43791</v>
      </c>
      <c r="C985">
        <v>6171</v>
      </c>
      <c r="D985" t="s">
        <v>236</v>
      </c>
      <c r="E985" t="s">
        <v>697</v>
      </c>
      <c r="F985" t="s">
        <v>1411</v>
      </c>
      <c r="G985" t="s">
        <v>322</v>
      </c>
      <c r="H985" t="s">
        <v>704</v>
      </c>
      <c r="I985">
        <v>8</v>
      </c>
      <c r="J985" t="s">
        <v>264</v>
      </c>
      <c r="K985" t="s">
        <v>264</v>
      </c>
    </row>
    <row r="986" spans="1:11" x14ac:dyDescent="0.2">
      <c r="A986" t="s">
        <v>1665</v>
      </c>
      <c r="B986" s="7">
        <v>43792</v>
      </c>
      <c r="C986">
        <v>6171</v>
      </c>
      <c r="D986" t="s">
        <v>236</v>
      </c>
      <c r="E986" t="s">
        <v>697</v>
      </c>
      <c r="F986" t="s">
        <v>1411</v>
      </c>
      <c r="G986" t="s">
        <v>322</v>
      </c>
      <c r="H986" t="s">
        <v>704</v>
      </c>
      <c r="I986">
        <v>8</v>
      </c>
      <c r="J986" t="s">
        <v>264</v>
      </c>
      <c r="K986" t="s">
        <v>1657</v>
      </c>
    </row>
    <row r="987" spans="1:11" x14ac:dyDescent="0.2">
      <c r="A987" t="s">
        <v>1665</v>
      </c>
      <c r="B987" s="7">
        <v>43793</v>
      </c>
      <c r="C987">
        <v>6171</v>
      </c>
      <c r="D987" t="s">
        <v>236</v>
      </c>
      <c r="E987" t="s">
        <v>697</v>
      </c>
      <c r="F987" t="s">
        <v>1411</v>
      </c>
      <c r="G987" t="s">
        <v>322</v>
      </c>
      <c r="H987" t="s">
        <v>704</v>
      </c>
      <c r="I987">
        <v>8</v>
      </c>
      <c r="J987" t="s">
        <v>264</v>
      </c>
      <c r="K987" t="s">
        <v>264</v>
      </c>
    </row>
    <row r="988" spans="1:11" x14ac:dyDescent="0.2">
      <c r="A988" t="s">
        <v>1662</v>
      </c>
      <c r="B988" s="7">
        <v>43787</v>
      </c>
      <c r="C988">
        <v>6174</v>
      </c>
      <c r="D988" t="s">
        <v>150</v>
      </c>
      <c r="E988" t="s">
        <v>646</v>
      </c>
      <c r="F988" t="s">
        <v>1413</v>
      </c>
      <c r="G988" t="s">
        <v>303</v>
      </c>
      <c r="H988" t="s">
        <v>694</v>
      </c>
      <c r="I988">
        <v>25</v>
      </c>
      <c r="J988" t="s">
        <v>264</v>
      </c>
      <c r="K988" t="s">
        <v>264</v>
      </c>
    </row>
    <row r="989" spans="1:11" x14ac:dyDescent="0.2">
      <c r="A989" t="s">
        <v>1662</v>
      </c>
      <c r="B989" s="7">
        <v>43788</v>
      </c>
      <c r="C989">
        <v>6174</v>
      </c>
      <c r="D989" t="s">
        <v>150</v>
      </c>
      <c r="E989" t="s">
        <v>646</v>
      </c>
      <c r="F989" t="s">
        <v>1413</v>
      </c>
      <c r="G989" t="s">
        <v>303</v>
      </c>
      <c r="H989" t="s">
        <v>694</v>
      </c>
      <c r="I989">
        <v>25</v>
      </c>
      <c r="J989" t="s">
        <v>264</v>
      </c>
      <c r="K989" t="s">
        <v>1657</v>
      </c>
    </row>
    <row r="990" spans="1:11" x14ac:dyDescent="0.2">
      <c r="A990" t="s">
        <v>1662</v>
      </c>
      <c r="B990" s="7">
        <v>43789</v>
      </c>
      <c r="C990">
        <v>6174</v>
      </c>
      <c r="D990" t="s">
        <v>150</v>
      </c>
      <c r="E990" t="s">
        <v>646</v>
      </c>
      <c r="F990" t="s">
        <v>1413</v>
      </c>
      <c r="G990" t="s">
        <v>303</v>
      </c>
      <c r="H990" t="s">
        <v>694</v>
      </c>
      <c r="I990">
        <v>25</v>
      </c>
      <c r="J990" t="s">
        <v>264</v>
      </c>
      <c r="K990" t="s">
        <v>264</v>
      </c>
    </row>
    <row r="991" spans="1:11" x14ac:dyDescent="0.2">
      <c r="A991" t="s">
        <v>1662</v>
      </c>
      <c r="B991" s="7">
        <v>43790</v>
      </c>
      <c r="C991">
        <v>6174</v>
      </c>
      <c r="D991" t="s">
        <v>150</v>
      </c>
      <c r="E991" t="s">
        <v>646</v>
      </c>
      <c r="F991" t="s">
        <v>1413</v>
      </c>
      <c r="G991" t="s">
        <v>303</v>
      </c>
      <c r="H991" t="s">
        <v>694</v>
      </c>
      <c r="I991">
        <v>25</v>
      </c>
      <c r="J991" t="s">
        <v>264</v>
      </c>
      <c r="K991" t="s">
        <v>264</v>
      </c>
    </row>
    <row r="992" spans="1:11" x14ac:dyDescent="0.2">
      <c r="A992" t="s">
        <v>1662</v>
      </c>
      <c r="B992" s="7">
        <v>43791</v>
      </c>
      <c r="C992">
        <v>6174</v>
      </c>
      <c r="D992" t="s">
        <v>150</v>
      </c>
      <c r="E992" t="s">
        <v>646</v>
      </c>
      <c r="F992" t="s">
        <v>1413</v>
      </c>
      <c r="G992" t="s">
        <v>303</v>
      </c>
      <c r="H992" t="s">
        <v>694</v>
      </c>
      <c r="I992">
        <v>25</v>
      </c>
      <c r="J992" t="s">
        <v>264</v>
      </c>
      <c r="K992" t="s">
        <v>264</v>
      </c>
    </row>
    <row r="993" spans="1:11" x14ac:dyDescent="0.2">
      <c r="A993" t="s">
        <v>1662</v>
      </c>
      <c r="B993" s="7">
        <v>43792</v>
      </c>
      <c r="C993">
        <v>6174</v>
      </c>
      <c r="D993" t="s">
        <v>150</v>
      </c>
      <c r="E993" t="s">
        <v>646</v>
      </c>
      <c r="F993" t="s">
        <v>1413</v>
      </c>
      <c r="G993" t="s">
        <v>303</v>
      </c>
      <c r="H993" t="s">
        <v>694</v>
      </c>
      <c r="I993">
        <v>25</v>
      </c>
      <c r="J993" t="s">
        <v>264</v>
      </c>
      <c r="K993" t="s">
        <v>264</v>
      </c>
    </row>
    <row r="994" spans="1:11" x14ac:dyDescent="0.2">
      <c r="A994" t="s">
        <v>1662</v>
      </c>
      <c r="B994" s="7">
        <v>43793</v>
      </c>
      <c r="C994">
        <v>6174</v>
      </c>
      <c r="D994" t="s">
        <v>150</v>
      </c>
      <c r="E994" t="s">
        <v>646</v>
      </c>
      <c r="F994" t="s">
        <v>1413</v>
      </c>
      <c r="G994" t="s">
        <v>303</v>
      </c>
      <c r="H994" t="s">
        <v>694</v>
      </c>
      <c r="I994">
        <v>25</v>
      </c>
      <c r="J994" t="s">
        <v>264</v>
      </c>
      <c r="K994" t="s">
        <v>264</v>
      </c>
    </row>
    <row r="995" spans="1:11" x14ac:dyDescent="0.2">
      <c r="A995" t="s">
        <v>1662</v>
      </c>
      <c r="B995" s="7">
        <v>43787</v>
      </c>
      <c r="C995">
        <v>6209</v>
      </c>
      <c r="D995" t="s">
        <v>186</v>
      </c>
      <c r="E995" t="s">
        <v>757</v>
      </c>
      <c r="F995" t="s">
        <v>1425</v>
      </c>
      <c r="G995" t="s">
        <v>316</v>
      </c>
      <c r="H995" t="s">
        <v>684</v>
      </c>
      <c r="I995">
        <v>15</v>
      </c>
      <c r="J995" t="s">
        <v>649</v>
      </c>
      <c r="K995" t="s">
        <v>1657</v>
      </c>
    </row>
    <row r="996" spans="1:11" x14ac:dyDescent="0.2">
      <c r="A996" t="s">
        <v>1662</v>
      </c>
      <c r="B996" s="7">
        <v>43788</v>
      </c>
      <c r="C996">
        <v>6209</v>
      </c>
      <c r="D996" t="s">
        <v>186</v>
      </c>
      <c r="E996" t="s">
        <v>757</v>
      </c>
      <c r="F996" t="s">
        <v>1425</v>
      </c>
      <c r="G996" t="s">
        <v>316</v>
      </c>
      <c r="H996" t="s">
        <v>684</v>
      </c>
      <c r="I996">
        <v>15</v>
      </c>
      <c r="J996" t="s">
        <v>649</v>
      </c>
      <c r="K996" t="s">
        <v>264</v>
      </c>
    </row>
    <row r="997" spans="1:11" x14ac:dyDescent="0.2">
      <c r="A997" t="s">
        <v>1662</v>
      </c>
      <c r="B997" s="7">
        <v>43789</v>
      </c>
      <c r="C997">
        <v>6209</v>
      </c>
      <c r="D997" t="s">
        <v>186</v>
      </c>
      <c r="E997" t="s">
        <v>757</v>
      </c>
      <c r="F997" t="s">
        <v>1425</v>
      </c>
      <c r="G997" t="s">
        <v>316</v>
      </c>
      <c r="H997" t="s">
        <v>684</v>
      </c>
      <c r="I997">
        <v>15</v>
      </c>
      <c r="J997" t="s">
        <v>649</v>
      </c>
      <c r="K997" t="s">
        <v>1657</v>
      </c>
    </row>
    <row r="998" spans="1:11" x14ac:dyDescent="0.2">
      <c r="A998" t="s">
        <v>1662</v>
      </c>
      <c r="B998" s="7">
        <v>43790</v>
      </c>
      <c r="C998">
        <v>6209</v>
      </c>
      <c r="D998" t="s">
        <v>186</v>
      </c>
      <c r="E998" t="s">
        <v>757</v>
      </c>
      <c r="F998" t="s">
        <v>1425</v>
      </c>
      <c r="G998" t="s">
        <v>316</v>
      </c>
      <c r="H998" t="s">
        <v>684</v>
      </c>
      <c r="I998">
        <v>15</v>
      </c>
      <c r="J998" t="s">
        <v>649</v>
      </c>
      <c r="K998" t="s">
        <v>1657</v>
      </c>
    </row>
    <row r="999" spans="1:11" x14ac:dyDescent="0.2">
      <c r="A999" t="s">
        <v>1662</v>
      </c>
      <c r="B999" s="7">
        <v>43791</v>
      </c>
      <c r="C999">
        <v>6209</v>
      </c>
      <c r="D999" t="s">
        <v>186</v>
      </c>
      <c r="E999" t="s">
        <v>757</v>
      </c>
      <c r="F999" t="s">
        <v>1425</v>
      </c>
      <c r="G999" t="s">
        <v>316</v>
      </c>
      <c r="H999" t="s">
        <v>684</v>
      </c>
      <c r="I999">
        <v>15</v>
      </c>
      <c r="J999" t="s">
        <v>649</v>
      </c>
      <c r="K999" t="s">
        <v>1657</v>
      </c>
    </row>
    <row r="1000" spans="1:11" x14ac:dyDescent="0.2">
      <c r="A1000" t="s">
        <v>1662</v>
      </c>
      <c r="B1000" s="7">
        <v>43792</v>
      </c>
      <c r="C1000">
        <v>6209</v>
      </c>
      <c r="D1000" t="s">
        <v>186</v>
      </c>
      <c r="E1000" t="s">
        <v>757</v>
      </c>
      <c r="F1000" t="s">
        <v>1425</v>
      </c>
      <c r="G1000" t="s">
        <v>316</v>
      </c>
      <c r="H1000" t="s">
        <v>684</v>
      </c>
      <c r="I1000">
        <v>15</v>
      </c>
      <c r="J1000" t="s">
        <v>649</v>
      </c>
      <c r="K1000" t="s">
        <v>1658</v>
      </c>
    </row>
    <row r="1001" spans="1:11" x14ac:dyDescent="0.2">
      <c r="A1001" t="s">
        <v>1662</v>
      </c>
      <c r="B1001" s="7">
        <v>43793</v>
      </c>
      <c r="C1001">
        <v>6209</v>
      </c>
      <c r="D1001" t="s">
        <v>186</v>
      </c>
      <c r="E1001" t="s">
        <v>757</v>
      </c>
      <c r="F1001" t="s">
        <v>1425</v>
      </c>
      <c r="G1001" t="s">
        <v>316</v>
      </c>
      <c r="H1001" t="s">
        <v>684</v>
      </c>
      <c r="I1001">
        <v>15</v>
      </c>
      <c r="J1001" t="s">
        <v>649</v>
      </c>
      <c r="K1001" t="s">
        <v>1658</v>
      </c>
    </row>
    <row r="1002" spans="1:11" x14ac:dyDescent="0.2">
      <c r="A1002" t="s">
        <v>1666</v>
      </c>
      <c r="B1002" s="7">
        <v>43788</v>
      </c>
      <c r="C1002">
        <v>6229</v>
      </c>
      <c r="D1002" t="s">
        <v>237</v>
      </c>
      <c r="E1002" t="s">
        <v>706</v>
      </c>
      <c r="F1002" t="s">
        <v>1446</v>
      </c>
      <c r="G1002" t="s">
        <v>341</v>
      </c>
      <c r="H1002" t="s">
        <v>675</v>
      </c>
      <c r="I1002">
        <v>7</v>
      </c>
      <c r="J1002" t="s">
        <v>264</v>
      </c>
      <c r="K1002" t="s">
        <v>264</v>
      </c>
    </row>
    <row r="1003" spans="1:11" x14ac:dyDescent="0.2">
      <c r="A1003" t="s">
        <v>1666</v>
      </c>
      <c r="B1003" s="7">
        <v>43789</v>
      </c>
      <c r="C1003">
        <v>6229</v>
      </c>
      <c r="D1003" t="s">
        <v>237</v>
      </c>
      <c r="E1003" t="s">
        <v>706</v>
      </c>
      <c r="F1003" t="s">
        <v>1446</v>
      </c>
      <c r="G1003" t="s">
        <v>341</v>
      </c>
      <c r="H1003" t="s">
        <v>675</v>
      </c>
      <c r="I1003">
        <v>7</v>
      </c>
      <c r="J1003" t="s">
        <v>264</v>
      </c>
      <c r="K1003" t="s">
        <v>1657</v>
      </c>
    </row>
    <row r="1004" spans="1:11" x14ac:dyDescent="0.2">
      <c r="A1004" t="s">
        <v>1666</v>
      </c>
      <c r="B1004" s="7">
        <v>43790</v>
      </c>
      <c r="C1004">
        <v>6229</v>
      </c>
      <c r="D1004" t="s">
        <v>237</v>
      </c>
      <c r="E1004" t="s">
        <v>706</v>
      </c>
      <c r="F1004" t="s">
        <v>1446</v>
      </c>
      <c r="G1004" t="s">
        <v>341</v>
      </c>
      <c r="H1004" t="s">
        <v>675</v>
      </c>
      <c r="I1004">
        <v>7</v>
      </c>
      <c r="J1004" t="s">
        <v>264</v>
      </c>
      <c r="K1004" t="s">
        <v>264</v>
      </c>
    </row>
    <row r="1005" spans="1:11" x14ac:dyDescent="0.2">
      <c r="A1005" t="s">
        <v>1666</v>
      </c>
      <c r="B1005" s="7">
        <v>43791</v>
      </c>
      <c r="C1005">
        <v>6229</v>
      </c>
      <c r="D1005" t="s">
        <v>237</v>
      </c>
      <c r="E1005" t="s">
        <v>706</v>
      </c>
      <c r="F1005" t="s">
        <v>1446</v>
      </c>
      <c r="G1005" t="s">
        <v>341</v>
      </c>
      <c r="H1005" t="s">
        <v>675</v>
      </c>
      <c r="I1005">
        <v>7</v>
      </c>
      <c r="J1005" t="s">
        <v>264</v>
      </c>
      <c r="K1005" t="s">
        <v>264</v>
      </c>
    </row>
    <row r="1006" spans="1:11" x14ac:dyDescent="0.2">
      <c r="A1006" t="s">
        <v>1666</v>
      </c>
      <c r="B1006" s="7">
        <v>43792</v>
      </c>
      <c r="C1006">
        <v>6229</v>
      </c>
      <c r="D1006" t="s">
        <v>237</v>
      </c>
      <c r="E1006" t="s">
        <v>706</v>
      </c>
      <c r="F1006" t="s">
        <v>1446</v>
      </c>
      <c r="G1006" t="s">
        <v>341</v>
      </c>
      <c r="H1006" t="s">
        <v>675</v>
      </c>
      <c r="I1006">
        <v>7</v>
      </c>
      <c r="J1006" t="s">
        <v>264</v>
      </c>
      <c r="K1006" t="s">
        <v>1657</v>
      </c>
    </row>
    <row r="1007" spans="1:11" x14ac:dyDescent="0.2">
      <c r="A1007" t="s">
        <v>1666</v>
      </c>
      <c r="B1007" s="7">
        <v>43793</v>
      </c>
      <c r="C1007">
        <v>6229</v>
      </c>
      <c r="D1007" t="s">
        <v>237</v>
      </c>
      <c r="E1007" t="s">
        <v>706</v>
      </c>
      <c r="F1007" t="s">
        <v>1446</v>
      </c>
      <c r="G1007" t="s">
        <v>341</v>
      </c>
      <c r="H1007" t="s">
        <v>675</v>
      </c>
      <c r="I1007">
        <v>7</v>
      </c>
      <c r="J1007" t="s">
        <v>264</v>
      </c>
      <c r="K1007" t="s">
        <v>1657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760"/>
  <sheetViews>
    <sheetView workbookViewId="0">
      <pane ySplit="1" topLeftCell="A2" activePane="bottomLeft" state="frozen"/>
      <selection pane="bottomLeft" activeCell="N100" sqref="N100"/>
    </sheetView>
  </sheetViews>
  <sheetFormatPr baseColWidth="10" defaultColWidth="11.5" defaultRowHeight="15" x14ac:dyDescent="0.2"/>
  <cols>
    <col min="1" max="1" width="10.6640625" bestFit="1" customWidth="1"/>
    <col min="2" max="2" width="21.6640625" bestFit="1" customWidth="1"/>
    <col min="3" max="3" width="8.1640625" bestFit="1" customWidth="1"/>
    <col min="4" max="4" width="15.6640625" bestFit="1" customWidth="1"/>
    <col min="5" max="5" width="20.1640625" bestFit="1" customWidth="1"/>
    <col min="6" max="6" width="7.1640625" bestFit="1" customWidth="1"/>
    <col min="7" max="7" width="9.83203125" bestFit="1" customWidth="1"/>
    <col min="8" max="8" width="6.33203125" bestFit="1" customWidth="1"/>
    <col min="9" max="9" width="11.1640625" bestFit="1" customWidth="1"/>
    <col min="10" max="10" width="11.6640625" bestFit="1" customWidth="1"/>
    <col min="11" max="11" width="21.6640625" bestFit="1" customWidth="1"/>
    <col min="12" max="12" width="7.6640625" bestFit="1" customWidth="1"/>
    <col min="13" max="13" width="11.33203125" style="5" bestFit="1" customWidth="1"/>
    <col min="14" max="14" width="12.83203125" style="5" bestFit="1" customWidth="1"/>
    <col min="15" max="15" width="11.83203125" style="5" bestFit="1" customWidth="1"/>
  </cols>
  <sheetData>
    <row r="1" spans="1:15" x14ac:dyDescent="0.2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1631</v>
      </c>
      <c r="L1" t="s">
        <v>7</v>
      </c>
      <c r="M1" s="5" t="s">
        <v>1632</v>
      </c>
      <c r="N1" s="5" t="s">
        <v>1634</v>
      </c>
      <c r="O1" s="5" t="s">
        <v>1633</v>
      </c>
    </row>
    <row r="2" spans="1:15" hidden="1" x14ac:dyDescent="0.2">
      <c r="A2">
        <v>4563</v>
      </c>
      <c r="B2" t="s">
        <v>31</v>
      </c>
      <c r="C2" t="s">
        <v>639</v>
      </c>
      <c r="D2" t="s">
        <v>771</v>
      </c>
      <c r="E2" t="s">
        <v>338</v>
      </c>
      <c r="F2" t="s">
        <v>644</v>
      </c>
      <c r="G2">
        <v>13</v>
      </c>
      <c r="H2" t="s">
        <v>263</v>
      </c>
      <c r="I2" t="s">
        <v>263</v>
      </c>
      <c r="J2" t="s">
        <v>627</v>
      </c>
      <c r="K2" t="str">
        <f>INDEX(PUNT_SeasonAVG!I:I,MATCH($B2,PUNT_SeasonAVG!$I:$I,0))</f>
        <v>James Harden</v>
      </c>
      <c r="L2" t="str">
        <f>INDEX(PUNT_SeasonAVG!K:K,MATCH($B2,PUNT_SeasonAVG!$I:$I,0))</f>
        <v>HOU</v>
      </c>
      <c r="M2" s="5">
        <f>INDEX(PUNT_SeasonAVG!B:B,MATCH($B2,PUNT_SeasonAVG!$I:$I,0))</f>
        <v>1</v>
      </c>
      <c r="N2" s="5">
        <f>INDEX(PUNT_L10gamesAVG!B:B,MATCH($B2,PUNT_L10gamesAVG!$I:$I,0))</f>
        <v>1</v>
      </c>
      <c r="O2" s="5">
        <f>INDEX(PUNT_L5gamesAVG!B:B,MATCH($B2,PUNT_L5gamesAVG!$I:$I,0))</f>
        <v>1</v>
      </c>
    </row>
    <row r="3" spans="1:15" hidden="1" x14ac:dyDescent="0.2">
      <c r="A3">
        <v>6014</v>
      </c>
      <c r="B3" t="s">
        <v>38</v>
      </c>
      <c r="C3" t="s">
        <v>656</v>
      </c>
      <c r="D3" t="s">
        <v>1208</v>
      </c>
      <c r="E3" t="s">
        <v>321</v>
      </c>
      <c r="F3" t="s">
        <v>678</v>
      </c>
      <c r="G3">
        <v>77</v>
      </c>
      <c r="H3" t="s">
        <v>636</v>
      </c>
      <c r="I3" t="s">
        <v>263</v>
      </c>
      <c r="J3" t="s">
        <v>627</v>
      </c>
      <c r="K3" t="str">
        <f>INDEX(PUNT_SeasonAVG!I:I,MATCH($B3,PUNT_SeasonAVG!$I:$I,0))</f>
        <v>Luka Doncic</v>
      </c>
      <c r="L3" t="str">
        <f>INDEX(PUNT_SeasonAVG!K:K,MATCH($B3,PUNT_SeasonAVG!$I:$I,0))</f>
        <v>DAL</v>
      </c>
      <c r="M3" s="5">
        <f>INDEX(PUNT_SeasonAVG!B:B,MATCH($B3,PUNT_SeasonAVG!$I:$I,0))</f>
        <v>2</v>
      </c>
      <c r="N3" s="5">
        <f>INDEX(PUNT_L10gamesAVG!B:B,MATCH($B3,PUNT_L10gamesAVG!$I:$I,0))</f>
        <v>2</v>
      </c>
      <c r="O3" s="5">
        <f>INDEX(PUNT_L5gamesAVG!B:B,MATCH($B3,PUNT_L5gamesAVG!$I:$I,0))</f>
        <v>2</v>
      </c>
    </row>
    <row r="4" spans="1:15" hidden="1" x14ac:dyDescent="0.2">
      <c r="A4">
        <v>4896</v>
      </c>
      <c r="B4" t="s">
        <v>40</v>
      </c>
      <c r="C4" t="s">
        <v>664</v>
      </c>
      <c r="D4" t="s">
        <v>831</v>
      </c>
      <c r="E4" t="s">
        <v>708</v>
      </c>
      <c r="F4" t="s">
        <v>35</v>
      </c>
      <c r="G4">
        <v>2</v>
      </c>
      <c r="H4" t="s">
        <v>636</v>
      </c>
      <c r="I4" t="s">
        <v>263</v>
      </c>
      <c r="J4" t="s">
        <v>627</v>
      </c>
      <c r="K4" t="str">
        <f>INDEX(PUNT_SeasonAVG!I:I,MATCH($B4,PUNT_SeasonAVG!$I:$I,0))</f>
        <v>Kawhi Leonard</v>
      </c>
      <c r="L4" t="str">
        <f>INDEX(PUNT_SeasonAVG!K:K,MATCH($B4,PUNT_SeasonAVG!$I:$I,0))</f>
        <v>LAC</v>
      </c>
      <c r="M4" s="5">
        <f>INDEX(PUNT_SeasonAVG!B:B,MATCH($B4,PUNT_SeasonAVG!$I:$I,0))</f>
        <v>3</v>
      </c>
      <c r="N4" s="5">
        <f>INDEX(PUNT_L10gamesAVG!B:B,MATCH($B4,PUNT_L10gamesAVG!$I:$I,0))</f>
        <v>4</v>
      </c>
      <c r="O4" s="5">
        <f>INDEX(PUNT_L5gamesAVG!B:B,MATCH($B4,PUNT_L5gamesAVG!$I:$I,0))</f>
        <v>5</v>
      </c>
    </row>
    <row r="5" spans="1:15" hidden="1" x14ac:dyDescent="0.2">
      <c r="A5">
        <v>5012</v>
      </c>
      <c r="B5" t="s">
        <v>36</v>
      </c>
      <c r="C5" t="s">
        <v>670</v>
      </c>
      <c r="D5" t="s">
        <v>855</v>
      </c>
      <c r="E5" t="s">
        <v>333</v>
      </c>
      <c r="F5" t="s">
        <v>648</v>
      </c>
      <c r="G5">
        <v>0</v>
      </c>
      <c r="H5" t="s">
        <v>263</v>
      </c>
      <c r="I5" t="s">
        <v>263</v>
      </c>
      <c r="J5" t="s">
        <v>627</v>
      </c>
      <c r="K5" t="str">
        <f>INDEX(PUNT_SeasonAVG!I:I,MATCH($B5,PUNT_SeasonAVG!$I:$I,0))</f>
        <v>Damian Lillard</v>
      </c>
      <c r="L5" t="str">
        <f>INDEX(PUNT_SeasonAVG!K:K,MATCH($B5,PUNT_SeasonAVG!$I:$I,0))</f>
        <v>POR</v>
      </c>
      <c r="M5" s="5">
        <f>INDEX(PUNT_SeasonAVG!B:B,MATCH($B5,PUNT_SeasonAVG!$I:$I,0))</f>
        <v>4</v>
      </c>
      <c r="N5" s="5">
        <f>INDEX(PUNT_L10gamesAVG!B:B,MATCH($B5,PUNT_L10gamesAVG!$I:$I,0))</f>
        <v>3</v>
      </c>
      <c r="O5" s="5">
        <f>INDEX(PUNT_L5gamesAVG!B:B,MATCH($B5,PUNT_L5gamesAVG!$I:$I,0))</f>
        <v>10</v>
      </c>
    </row>
    <row r="6" spans="1:15" hidden="1" x14ac:dyDescent="0.2">
      <c r="A6">
        <v>5007</v>
      </c>
      <c r="B6" t="s">
        <v>41</v>
      </c>
      <c r="C6" t="s">
        <v>682</v>
      </c>
      <c r="D6" t="s">
        <v>806</v>
      </c>
      <c r="E6" t="s">
        <v>301</v>
      </c>
      <c r="F6" t="s">
        <v>42</v>
      </c>
      <c r="G6">
        <v>3</v>
      </c>
      <c r="H6" t="s">
        <v>649</v>
      </c>
      <c r="I6" t="s">
        <v>264</v>
      </c>
      <c r="J6" t="s">
        <v>627</v>
      </c>
      <c r="K6" t="str">
        <f>INDEX(PUNT_SeasonAVG!I:I,MATCH($B6,PUNT_SeasonAVG!$I:$I,0))</f>
        <v>Anthony Davis</v>
      </c>
      <c r="L6" t="str">
        <f>INDEX(PUNT_SeasonAVG!K:K,MATCH($B6,PUNT_SeasonAVG!$I:$I,0))</f>
        <v>LAL</v>
      </c>
      <c r="M6" s="5">
        <f>INDEX(PUNT_SeasonAVG!B:B,MATCH($B6,PUNT_SeasonAVG!$I:$I,0))</f>
        <v>5</v>
      </c>
      <c r="N6" s="5">
        <f>INDEX(PUNT_L10gamesAVG!B:B,MATCH($B6,PUNT_L10gamesAVG!$I:$I,0))</f>
        <v>5</v>
      </c>
      <c r="O6" s="5">
        <f>INDEX(PUNT_L5gamesAVG!B:B,MATCH($B6,PUNT_L5gamesAVG!$I:$I,0))</f>
        <v>7</v>
      </c>
    </row>
    <row r="7" spans="1:15" hidden="1" x14ac:dyDescent="0.2">
      <c r="A7">
        <v>5432</v>
      </c>
      <c r="B7" t="s">
        <v>43</v>
      </c>
      <c r="C7" t="s">
        <v>664</v>
      </c>
      <c r="D7" t="s">
        <v>967</v>
      </c>
      <c r="E7" t="s">
        <v>313</v>
      </c>
      <c r="F7" t="s">
        <v>761</v>
      </c>
      <c r="G7">
        <v>32</v>
      </c>
      <c r="H7" t="s">
        <v>45</v>
      </c>
      <c r="I7" t="s">
        <v>45</v>
      </c>
      <c r="J7" t="s">
        <v>627</v>
      </c>
      <c r="K7" t="str">
        <f>INDEX(PUNT_SeasonAVG!I:I,MATCH($B7,PUNT_SeasonAVG!$I:$I,0))</f>
        <v>Karl-Anthony Towns</v>
      </c>
      <c r="L7" t="str">
        <f>INDEX(PUNT_SeasonAVG!K:K,MATCH($B7,PUNT_SeasonAVG!$I:$I,0))</f>
        <v>MIN</v>
      </c>
      <c r="M7" s="5">
        <f>INDEX(PUNT_SeasonAVG!B:B,MATCH($B7,PUNT_SeasonAVG!$I:$I,0))</f>
        <v>6</v>
      </c>
      <c r="N7" s="5">
        <f>INDEX(PUNT_L10gamesAVG!B:B,MATCH($B7,PUNT_L10gamesAVG!$I:$I,0))</f>
        <v>6</v>
      </c>
      <c r="O7" s="5">
        <f>INDEX(PUNT_L5gamesAVG!B:B,MATCH($B7,PUNT_L5gamesAVG!$I:$I,0))</f>
        <v>3</v>
      </c>
    </row>
    <row r="8" spans="1:15" hidden="1" x14ac:dyDescent="0.2">
      <c r="A8">
        <v>4840</v>
      </c>
      <c r="B8" t="s">
        <v>46</v>
      </c>
      <c r="C8" t="s">
        <v>664</v>
      </c>
      <c r="D8" t="s">
        <v>822</v>
      </c>
      <c r="E8" t="s">
        <v>312</v>
      </c>
      <c r="F8" t="s">
        <v>731</v>
      </c>
      <c r="G8">
        <v>11</v>
      </c>
      <c r="H8" t="s">
        <v>263</v>
      </c>
      <c r="I8" t="s">
        <v>263</v>
      </c>
      <c r="J8" t="s">
        <v>627</v>
      </c>
      <c r="K8" t="str">
        <f>INDEX(PUNT_SeasonAVG!I:I,MATCH($B8,PUNT_SeasonAVG!$I:$I,0))</f>
        <v>Kyrie Irving</v>
      </c>
      <c r="L8" t="str">
        <f>INDEX(PUNT_SeasonAVG!K:K,MATCH($B8,PUNT_SeasonAVG!$I:$I,0))</f>
        <v>BKN</v>
      </c>
      <c r="M8" s="5">
        <f>INDEX(PUNT_SeasonAVG!B:B,MATCH($B8,PUNT_SeasonAVG!$I:$I,0))</f>
        <v>7</v>
      </c>
      <c r="N8" s="5">
        <f>INDEX(PUNT_L10gamesAVG!B:B,MATCH($B8,PUNT_L10gamesAVG!$I:$I,0))</f>
        <v>9</v>
      </c>
      <c r="O8" s="5">
        <f>INDEX(PUNT_L5gamesAVG!B:B,MATCH($B8,PUNT_L5gamesAVG!$I:$I,0))</f>
        <v>16</v>
      </c>
    </row>
    <row r="9" spans="1:15" hidden="1" x14ac:dyDescent="0.2">
      <c r="A9">
        <v>4912</v>
      </c>
      <c r="B9" t="s">
        <v>53</v>
      </c>
      <c r="C9" t="s">
        <v>639</v>
      </c>
      <c r="D9" t="s">
        <v>841</v>
      </c>
      <c r="E9" t="s">
        <v>315</v>
      </c>
      <c r="F9" t="s">
        <v>669</v>
      </c>
      <c r="G9">
        <v>22</v>
      </c>
      <c r="H9" t="s">
        <v>636</v>
      </c>
      <c r="I9" t="s">
        <v>263</v>
      </c>
      <c r="J9" t="s">
        <v>627</v>
      </c>
      <c r="K9" t="str">
        <f>INDEX(PUNT_SeasonAVG!I:I,MATCH($B9,PUNT_SeasonAVG!$I:$I,0))</f>
        <v>Jimmy Butler</v>
      </c>
      <c r="L9" t="str">
        <f>INDEX(PUNT_SeasonAVG!K:K,MATCH($B9,PUNT_SeasonAVG!$I:$I,0))</f>
        <v>MIA</v>
      </c>
      <c r="M9" s="5">
        <f>INDEX(PUNT_SeasonAVG!B:B,MATCH($B9,PUNT_SeasonAVG!$I:$I,0))</f>
        <v>8</v>
      </c>
      <c r="N9" s="5">
        <f>INDEX(PUNT_L10gamesAVG!B:B,MATCH($B9,PUNT_L10gamesAVG!$I:$I,0))</f>
        <v>7</v>
      </c>
      <c r="O9" s="5">
        <f>INDEX(PUNT_L5gamesAVG!B:B,MATCH($B9,PUNT_L5gamesAVG!$I:$I,0))</f>
        <v>4</v>
      </c>
    </row>
    <row r="10" spans="1:15" hidden="1" x14ac:dyDescent="0.2">
      <c r="A10">
        <v>4725</v>
      </c>
      <c r="B10" t="s">
        <v>34</v>
      </c>
      <c r="C10" t="s">
        <v>646</v>
      </c>
      <c r="D10" t="s">
        <v>805</v>
      </c>
      <c r="E10" t="s">
        <v>708</v>
      </c>
      <c r="F10" t="s">
        <v>35</v>
      </c>
      <c r="G10">
        <v>13</v>
      </c>
      <c r="H10" t="s">
        <v>264</v>
      </c>
      <c r="I10" t="s">
        <v>264</v>
      </c>
      <c r="J10" t="s">
        <v>627</v>
      </c>
      <c r="K10" t="str">
        <f>INDEX(PUNT_SeasonAVG!I:I,MATCH($B10,PUNT_SeasonAVG!$I:$I,0))</f>
        <v>Paul George</v>
      </c>
      <c r="L10" t="str">
        <f>INDEX(PUNT_SeasonAVG!K:K,MATCH($B10,PUNT_SeasonAVG!$I:$I,0))</f>
        <v>LAC</v>
      </c>
      <c r="M10" s="5">
        <f>INDEX(PUNT_SeasonAVG!B:B,MATCH($B10,PUNT_SeasonAVG!$I:$I,0))</f>
        <v>9</v>
      </c>
      <c r="N10" s="5">
        <f>INDEX(PUNT_L10gamesAVG!B:B,MATCH($B10,PUNT_L10gamesAVG!$I:$I,0))</f>
        <v>8</v>
      </c>
      <c r="O10" s="5">
        <f>INDEX(PUNT_L5gamesAVG!B:B,MATCH($B10,PUNT_L5gamesAVG!$I:$I,0))</f>
        <v>9</v>
      </c>
    </row>
    <row r="11" spans="1:15" hidden="1" x14ac:dyDescent="0.2">
      <c r="A11">
        <v>6016</v>
      </c>
      <c r="B11" t="s">
        <v>51</v>
      </c>
      <c r="C11" t="s">
        <v>642</v>
      </c>
      <c r="D11" t="s">
        <v>739</v>
      </c>
      <c r="E11" t="s">
        <v>336</v>
      </c>
      <c r="F11" t="s">
        <v>635</v>
      </c>
      <c r="G11">
        <v>11</v>
      </c>
      <c r="H11" t="s">
        <v>263</v>
      </c>
      <c r="I11" t="s">
        <v>263</v>
      </c>
      <c r="J11" t="s">
        <v>627</v>
      </c>
      <c r="K11" t="str">
        <f>INDEX(PUNT_SeasonAVG!I:I,MATCH($B11,PUNT_SeasonAVG!$I:$I,0))</f>
        <v>Trae Young</v>
      </c>
      <c r="L11" t="str">
        <f>INDEX(PUNT_SeasonAVG!K:K,MATCH($B11,PUNT_SeasonAVG!$I:$I,0))</f>
        <v>ATL</v>
      </c>
      <c r="M11" s="5">
        <f>INDEX(PUNT_SeasonAVG!B:B,MATCH($B11,PUNT_SeasonAVG!$I:$I,0))</f>
        <v>10</v>
      </c>
      <c r="N11" s="5">
        <f>INDEX(PUNT_L10gamesAVG!B:B,MATCH($B11,PUNT_L10gamesAVG!$I:$I,0))</f>
        <v>12</v>
      </c>
      <c r="O11" s="5">
        <f>INDEX(PUNT_L5gamesAVG!B:B,MATCH($B11,PUNT_L5gamesAVG!$I:$I,0))</f>
        <v>13</v>
      </c>
    </row>
    <row r="12" spans="1:15" hidden="1" x14ac:dyDescent="0.2">
      <c r="A12">
        <v>3704</v>
      </c>
      <c r="B12" t="s">
        <v>61</v>
      </c>
      <c r="C12" t="s">
        <v>656</v>
      </c>
      <c r="D12" t="s">
        <v>657</v>
      </c>
      <c r="E12" t="s">
        <v>301</v>
      </c>
      <c r="F12" t="s">
        <v>42</v>
      </c>
      <c r="G12">
        <v>23</v>
      </c>
      <c r="H12" t="s">
        <v>264</v>
      </c>
      <c r="I12" t="s">
        <v>264</v>
      </c>
      <c r="J12" t="s">
        <v>627</v>
      </c>
      <c r="K12" t="str">
        <f>INDEX(PUNT_SeasonAVG!I:I,MATCH($B12,PUNT_SeasonAVG!$I:$I,0))</f>
        <v>LeBron James</v>
      </c>
      <c r="L12" t="str">
        <f>INDEX(PUNT_SeasonAVG!K:K,MATCH($B12,PUNT_SeasonAVG!$I:$I,0))</f>
        <v>LAL</v>
      </c>
      <c r="M12" s="5">
        <f>INDEX(PUNT_SeasonAVG!B:B,MATCH($B12,PUNT_SeasonAVG!$I:$I,0))</f>
        <v>11</v>
      </c>
      <c r="N12" s="5">
        <f>INDEX(PUNT_L10gamesAVG!B:B,MATCH($B12,PUNT_L10gamesAVG!$I:$I,0))</f>
        <v>11</v>
      </c>
      <c r="O12" s="5">
        <f>INDEX(PUNT_L5gamesAVG!B:B,MATCH($B12,PUNT_L5gamesAVG!$I:$I,0))</f>
        <v>19</v>
      </c>
    </row>
    <row r="13" spans="1:15" hidden="1" x14ac:dyDescent="0.2">
      <c r="A13">
        <v>4612</v>
      </c>
      <c r="B13" t="s">
        <v>59</v>
      </c>
      <c r="C13" t="s">
        <v>673</v>
      </c>
      <c r="D13" t="s">
        <v>773</v>
      </c>
      <c r="E13" t="s">
        <v>341</v>
      </c>
      <c r="F13" t="s">
        <v>675</v>
      </c>
      <c r="G13">
        <v>30</v>
      </c>
      <c r="H13" t="s">
        <v>263</v>
      </c>
      <c r="I13" t="s">
        <v>263</v>
      </c>
      <c r="J13" t="s">
        <v>627</v>
      </c>
      <c r="K13" t="str">
        <f>INDEX(PUNT_SeasonAVG!I:I,MATCH($B13,PUNT_SeasonAVG!$I:$I,0))</f>
        <v>Stephen Curry</v>
      </c>
      <c r="L13" t="str">
        <f>INDEX(PUNT_SeasonAVG!K:K,MATCH($B13,PUNT_SeasonAVG!$I:$I,0))</f>
        <v>GSW</v>
      </c>
      <c r="M13" s="5">
        <f>INDEX(PUNT_SeasonAVG!B:B,MATCH($B13,PUNT_SeasonAVG!$I:$I,0))</f>
        <v>12</v>
      </c>
      <c r="N13" s="5">
        <f>INDEX(PUNT_L10gamesAVG!B:B,MATCH($B13,PUNT_L10gamesAVG!$I:$I,0))</f>
        <v>14</v>
      </c>
      <c r="O13" s="5">
        <f>INDEX(PUNT_L5gamesAVG!B:B,MATCH($B13,PUNT_L5gamesAVG!$I:$I,0))</f>
        <v>17</v>
      </c>
    </row>
    <row r="14" spans="1:15" hidden="1" x14ac:dyDescent="0.2">
      <c r="A14">
        <v>5015</v>
      </c>
      <c r="B14" t="s">
        <v>55</v>
      </c>
      <c r="C14" t="s">
        <v>682</v>
      </c>
      <c r="D14" t="s">
        <v>858</v>
      </c>
      <c r="E14" t="s">
        <v>307</v>
      </c>
      <c r="F14" t="s">
        <v>652</v>
      </c>
      <c r="G14">
        <v>0</v>
      </c>
      <c r="H14" t="s">
        <v>649</v>
      </c>
      <c r="I14" t="s">
        <v>264</v>
      </c>
      <c r="J14" t="s">
        <v>627</v>
      </c>
      <c r="K14" t="str">
        <f>INDEX(PUNT_SeasonAVG!I:I,MATCH($B14,PUNT_SeasonAVG!$I:$I,0))</f>
        <v>Andre Drummond</v>
      </c>
      <c r="L14" t="str">
        <f>INDEX(PUNT_SeasonAVG!K:K,MATCH($B14,PUNT_SeasonAVG!$I:$I,0))</f>
        <v>DET</v>
      </c>
      <c r="M14" s="5">
        <f>INDEX(PUNT_SeasonAVG!B:B,MATCH($B14,PUNT_SeasonAVG!$I:$I,0))</f>
        <v>13</v>
      </c>
      <c r="N14" s="5">
        <f>INDEX(PUNT_L10gamesAVG!B:B,MATCH($B14,PUNT_L10gamesAVG!$I:$I,0))</f>
        <v>10</v>
      </c>
      <c r="O14" s="5">
        <f>INDEX(PUNT_L5gamesAVG!B:B,MATCH($B14,PUNT_L5gamesAVG!$I:$I,0))</f>
        <v>26</v>
      </c>
    </row>
    <row r="15" spans="1:15" hidden="1" x14ac:dyDescent="0.2">
      <c r="A15">
        <v>4152</v>
      </c>
      <c r="B15" t="s">
        <v>62</v>
      </c>
      <c r="C15" t="s">
        <v>664</v>
      </c>
      <c r="D15" t="s">
        <v>723</v>
      </c>
      <c r="E15" t="s">
        <v>297</v>
      </c>
      <c r="F15" t="s">
        <v>724</v>
      </c>
      <c r="G15">
        <v>7</v>
      </c>
      <c r="H15" t="s">
        <v>263</v>
      </c>
      <c r="I15" t="s">
        <v>263</v>
      </c>
      <c r="J15" t="s">
        <v>627</v>
      </c>
      <c r="K15" t="str">
        <f>INDEX(PUNT_SeasonAVG!I:I,MATCH($B15,PUNT_SeasonAVG!$I:$I,0))</f>
        <v>Kyle Lowry</v>
      </c>
      <c r="L15" t="str">
        <f>INDEX(PUNT_SeasonAVG!K:K,MATCH($B15,PUNT_SeasonAVG!$I:$I,0))</f>
        <v>TOR</v>
      </c>
      <c r="M15" s="5">
        <f>INDEX(PUNT_SeasonAVG!B:B,MATCH($B15,PUNT_SeasonAVG!$I:$I,0))</f>
        <v>14</v>
      </c>
      <c r="N15" s="5">
        <f>INDEX(PUNT_L10gamesAVG!B:B,MATCH($B15,PUNT_L10gamesAVG!$I:$I,0))</f>
        <v>17</v>
      </c>
      <c r="O15" s="5">
        <f>INDEX(PUNT_L5gamesAVG!B:B,MATCH($B15,PUNT_L5gamesAVG!$I:$I,0))</f>
        <v>22</v>
      </c>
    </row>
    <row r="16" spans="1:15" hidden="1" x14ac:dyDescent="0.2">
      <c r="A16">
        <v>5009</v>
      </c>
      <c r="B16" t="s">
        <v>64</v>
      </c>
      <c r="C16" t="s">
        <v>757</v>
      </c>
      <c r="D16" t="s">
        <v>852</v>
      </c>
      <c r="E16" t="s">
        <v>322</v>
      </c>
      <c r="F16" t="s">
        <v>704</v>
      </c>
      <c r="G16">
        <v>3</v>
      </c>
      <c r="H16" t="s">
        <v>263</v>
      </c>
      <c r="I16" t="s">
        <v>263</v>
      </c>
      <c r="J16" t="s">
        <v>627</v>
      </c>
      <c r="K16" t="str">
        <f>INDEX(PUNT_SeasonAVG!I:I,MATCH($B16,PUNT_SeasonAVG!$I:$I,0))</f>
        <v>Bradley Beal</v>
      </c>
      <c r="L16" t="str">
        <f>INDEX(PUNT_SeasonAVG!K:K,MATCH($B16,PUNT_SeasonAVG!$I:$I,0))</f>
        <v>WAS</v>
      </c>
      <c r="M16" s="5">
        <f>INDEX(PUNT_SeasonAVG!B:B,MATCH($B16,PUNT_SeasonAVG!$I:$I,0))</f>
        <v>15</v>
      </c>
      <c r="N16" s="5">
        <f>INDEX(PUNT_L10gamesAVG!B:B,MATCH($B16,PUNT_L10gamesAVG!$I:$I,0))</f>
        <v>13</v>
      </c>
      <c r="O16" s="5">
        <f>INDEX(PUNT_L5gamesAVG!B:B,MATCH($B16,PUNT_L5gamesAVG!$I:$I,0))</f>
        <v>11</v>
      </c>
    </row>
    <row r="17" spans="1:15" hidden="1" x14ac:dyDescent="0.2">
      <c r="A17">
        <v>4890</v>
      </c>
      <c r="B17" t="s">
        <v>49</v>
      </c>
      <c r="C17" t="s">
        <v>664</v>
      </c>
      <c r="D17" t="s">
        <v>827</v>
      </c>
      <c r="E17" t="s">
        <v>319</v>
      </c>
      <c r="F17" t="s">
        <v>804</v>
      </c>
      <c r="G17">
        <v>8</v>
      </c>
      <c r="H17" t="s">
        <v>263</v>
      </c>
      <c r="I17" t="s">
        <v>263</v>
      </c>
      <c r="J17" t="s">
        <v>627</v>
      </c>
      <c r="K17" t="str">
        <f>INDEX(PUNT_SeasonAVG!I:I,MATCH($B17,PUNT_SeasonAVG!$I:$I,0))</f>
        <v>Kemba Walker</v>
      </c>
      <c r="L17" t="str">
        <f>INDEX(PUNT_SeasonAVG!K:K,MATCH($B17,PUNT_SeasonAVG!$I:$I,0))</f>
        <v>BOS</v>
      </c>
      <c r="M17" s="5">
        <f>INDEX(PUNT_SeasonAVG!B:B,MATCH($B17,PUNT_SeasonAVG!$I:$I,0))</f>
        <v>16</v>
      </c>
      <c r="N17" s="5">
        <f>INDEX(PUNT_L10gamesAVG!B:B,MATCH($B17,PUNT_L10gamesAVG!$I:$I,0))</f>
        <v>18</v>
      </c>
      <c r="O17" s="5">
        <f>INDEX(PUNT_L5gamesAVG!B:B,MATCH($B17,PUNT_L5gamesAVG!$I:$I,0))</f>
        <v>42</v>
      </c>
    </row>
    <row r="18" spans="1:15" hidden="1" x14ac:dyDescent="0.2">
      <c r="A18">
        <v>5727</v>
      </c>
      <c r="B18" t="s">
        <v>68</v>
      </c>
      <c r="C18" t="s">
        <v>264</v>
      </c>
      <c r="D18" t="s">
        <v>1083</v>
      </c>
      <c r="E18" t="s">
        <v>297</v>
      </c>
      <c r="F18" t="s">
        <v>724</v>
      </c>
      <c r="G18">
        <v>23</v>
      </c>
      <c r="H18" t="s">
        <v>263</v>
      </c>
      <c r="I18" t="s">
        <v>263</v>
      </c>
      <c r="J18" t="s">
        <v>627</v>
      </c>
      <c r="K18" t="str">
        <f>INDEX(PUNT_SeasonAVG!I:I,MATCH($B18,PUNT_SeasonAVG!$I:$I,0))</f>
        <v>Fred VanVleet</v>
      </c>
      <c r="L18" t="str">
        <f>INDEX(PUNT_SeasonAVG!K:K,MATCH($B18,PUNT_SeasonAVG!$I:$I,0))</f>
        <v>TOR</v>
      </c>
      <c r="M18" s="5">
        <f>INDEX(PUNT_SeasonAVG!B:B,MATCH($B18,PUNT_SeasonAVG!$I:$I,0))</f>
        <v>17</v>
      </c>
      <c r="N18" s="5">
        <f>INDEX(PUNT_L10gamesAVG!B:B,MATCH($B18,PUNT_L10gamesAVG!$I:$I,0))</f>
        <v>19</v>
      </c>
      <c r="O18" s="5">
        <f>INDEX(PUNT_L5gamesAVG!B:B,MATCH($B18,PUNT_L5gamesAVG!$I:$I,0))</f>
        <v>14</v>
      </c>
    </row>
    <row r="19" spans="1:15" hidden="1" x14ac:dyDescent="0.2">
      <c r="A19">
        <v>5958</v>
      </c>
      <c r="B19" t="s">
        <v>69</v>
      </c>
      <c r="C19" t="s">
        <v>670</v>
      </c>
      <c r="D19" t="s">
        <v>1206</v>
      </c>
      <c r="E19" t="s">
        <v>330</v>
      </c>
      <c r="F19" t="s">
        <v>641</v>
      </c>
      <c r="G19">
        <v>22</v>
      </c>
      <c r="H19" t="s">
        <v>45</v>
      </c>
      <c r="I19" t="s">
        <v>45</v>
      </c>
      <c r="J19" t="s">
        <v>627</v>
      </c>
      <c r="K19" t="str">
        <f>INDEX(PUNT_SeasonAVG!I:I,MATCH($B19,PUNT_SeasonAVG!$I:$I,0))</f>
        <v>Deandre Ayton</v>
      </c>
      <c r="L19" t="str">
        <f>INDEX(PUNT_SeasonAVG!K:K,MATCH($B19,PUNT_SeasonAVG!$I:$I,0))</f>
        <v>PHO</v>
      </c>
      <c r="M19" s="5">
        <f>INDEX(PUNT_SeasonAVG!B:B,MATCH($B19,PUNT_SeasonAVG!$I:$I,0))</f>
        <v>18</v>
      </c>
      <c r="N19" s="5">
        <f>INDEX(PUNT_L10gamesAVG!B:B,MATCH($B19,PUNT_L10gamesAVG!$I:$I,0))</f>
        <v>20</v>
      </c>
      <c r="O19" s="5">
        <f>INDEX(PUNT_L5gamesAVG!B:B,MATCH($B19,PUNT_L5gamesAVG!$I:$I,0))</f>
        <v>20</v>
      </c>
    </row>
    <row r="20" spans="1:15" hidden="1" x14ac:dyDescent="0.2">
      <c r="A20">
        <v>4622</v>
      </c>
      <c r="B20" t="s">
        <v>73</v>
      </c>
      <c r="C20" t="s">
        <v>639</v>
      </c>
      <c r="D20" t="s">
        <v>775</v>
      </c>
      <c r="E20" t="s">
        <v>298</v>
      </c>
      <c r="F20" t="s">
        <v>720</v>
      </c>
      <c r="G20">
        <v>11</v>
      </c>
      <c r="H20" t="s">
        <v>263</v>
      </c>
      <c r="I20" t="s">
        <v>263</v>
      </c>
      <c r="J20" t="s">
        <v>627</v>
      </c>
      <c r="K20" t="str">
        <f>INDEX(PUNT_SeasonAVG!I:I,MATCH($B20,PUNT_SeasonAVG!$I:$I,0))</f>
        <v>Jrue Holiday</v>
      </c>
      <c r="L20" t="str">
        <f>INDEX(PUNT_SeasonAVG!K:K,MATCH($B20,PUNT_SeasonAVG!$I:$I,0))</f>
        <v>NOR</v>
      </c>
      <c r="M20" s="5">
        <f>INDEX(PUNT_SeasonAVG!B:B,MATCH($B20,PUNT_SeasonAVG!$I:$I,0))</f>
        <v>19</v>
      </c>
      <c r="N20" s="5">
        <f>INDEX(PUNT_L10gamesAVG!B:B,MATCH($B20,PUNT_L10gamesAVG!$I:$I,0))</f>
        <v>15</v>
      </c>
      <c r="O20" s="5">
        <f>INDEX(PUNT_L5gamesAVG!B:B,MATCH($B20,PUNT_L5gamesAVG!$I:$I,0))</f>
        <v>12</v>
      </c>
    </row>
    <row r="21" spans="1:15" hidden="1" x14ac:dyDescent="0.2">
      <c r="A21">
        <v>4391</v>
      </c>
      <c r="B21" t="s">
        <v>66</v>
      </c>
      <c r="C21" t="s">
        <v>664</v>
      </c>
      <c r="D21" t="s">
        <v>752</v>
      </c>
      <c r="E21" t="s">
        <v>310</v>
      </c>
      <c r="F21" t="s">
        <v>687</v>
      </c>
      <c r="G21">
        <v>0</v>
      </c>
      <c r="H21" t="s">
        <v>649</v>
      </c>
      <c r="I21" t="s">
        <v>264</v>
      </c>
      <c r="J21" t="s">
        <v>627</v>
      </c>
      <c r="K21" t="str">
        <f>INDEX(PUNT_SeasonAVG!I:I,MATCH($B21,PUNT_SeasonAVG!$I:$I,0))</f>
        <v>Kevin Love</v>
      </c>
      <c r="L21" t="str">
        <f>INDEX(PUNT_SeasonAVG!K:K,MATCH($B21,PUNT_SeasonAVG!$I:$I,0))</f>
        <v>CLE</v>
      </c>
      <c r="M21" s="5">
        <f>INDEX(PUNT_SeasonAVG!B:B,MATCH($B21,PUNT_SeasonAVG!$I:$I,0))</f>
        <v>20</v>
      </c>
      <c r="N21" s="5">
        <f>INDEX(PUNT_L10gamesAVG!B:B,MATCH($B21,PUNT_L10gamesAVG!$I:$I,0))</f>
        <v>24</v>
      </c>
      <c r="O21" s="5">
        <f>INDEX(PUNT_L5gamesAVG!B:B,MATCH($B21,PUNT_L5gamesAVG!$I:$I,0))</f>
        <v>33</v>
      </c>
    </row>
    <row r="22" spans="1:15" hidden="1" x14ac:dyDescent="0.2">
      <c r="A22">
        <v>5294</v>
      </c>
      <c r="B22" t="s">
        <v>57</v>
      </c>
      <c r="C22" t="s">
        <v>639</v>
      </c>
      <c r="D22" t="s">
        <v>925</v>
      </c>
      <c r="E22" t="s">
        <v>318</v>
      </c>
      <c r="F22" t="s">
        <v>710</v>
      </c>
      <c r="G22">
        <v>21</v>
      </c>
      <c r="H22" t="s">
        <v>649</v>
      </c>
      <c r="I22" t="s">
        <v>264</v>
      </c>
      <c r="J22" t="s">
        <v>627</v>
      </c>
      <c r="K22" t="str">
        <f>INDEX(PUNT_SeasonAVG!I:I,MATCH($B22,PUNT_SeasonAVG!$I:$I,0))</f>
        <v>Joel Embiid</v>
      </c>
      <c r="L22" t="str">
        <f>INDEX(PUNT_SeasonAVG!K:K,MATCH($B22,PUNT_SeasonAVG!$I:$I,0))</f>
        <v>PHI</v>
      </c>
      <c r="M22" s="5">
        <f>INDEX(PUNT_SeasonAVG!B:B,MATCH($B22,PUNT_SeasonAVG!$I:$I,0))</f>
        <v>21</v>
      </c>
      <c r="N22" s="5">
        <f>INDEX(PUNT_L10gamesAVG!B:B,MATCH($B22,PUNT_L10gamesAVG!$I:$I,0))</f>
        <v>22</v>
      </c>
      <c r="O22" s="5">
        <f>INDEX(PUNT_L5gamesAVG!B:B,MATCH($B22,PUNT_L5gamesAVG!$I:$I,0))</f>
        <v>34</v>
      </c>
    </row>
    <row r="23" spans="1:15" hidden="1" x14ac:dyDescent="0.2">
      <c r="A23">
        <v>5667</v>
      </c>
      <c r="B23" t="s">
        <v>75</v>
      </c>
      <c r="C23" t="s">
        <v>692</v>
      </c>
      <c r="D23" t="s">
        <v>1048</v>
      </c>
      <c r="E23" t="s">
        <v>306</v>
      </c>
      <c r="F23" t="s">
        <v>812</v>
      </c>
      <c r="G23">
        <v>7</v>
      </c>
      <c r="H23" t="s">
        <v>263</v>
      </c>
      <c r="I23" t="s">
        <v>263</v>
      </c>
      <c r="J23" t="s">
        <v>627</v>
      </c>
      <c r="K23" t="str">
        <f>INDEX(PUNT_SeasonAVG!I:I,MATCH($B23,PUNT_SeasonAVG!$I:$I,0))</f>
        <v>Malcolm Brogdon</v>
      </c>
      <c r="L23" t="str">
        <f>INDEX(PUNT_SeasonAVG!K:K,MATCH($B23,PUNT_SeasonAVG!$I:$I,0))</f>
        <v>IND</v>
      </c>
      <c r="M23" s="5">
        <f>INDEX(PUNT_SeasonAVG!B:B,MATCH($B23,PUNT_SeasonAVG!$I:$I,0))</f>
        <v>22</v>
      </c>
      <c r="N23" s="5">
        <f>INDEX(PUNT_L10gamesAVG!B:B,MATCH($B23,PUNT_L10gamesAVG!$I:$I,0))</f>
        <v>29</v>
      </c>
      <c r="O23" s="5">
        <f>INDEX(PUNT_L5gamesAVG!B:B,MATCH($B23,PUNT_L5gamesAVG!$I:$I,0))</f>
        <v>98</v>
      </c>
    </row>
    <row r="24" spans="1:15" hidden="1" x14ac:dyDescent="0.2">
      <c r="A24">
        <v>5658</v>
      </c>
      <c r="B24" t="s">
        <v>77</v>
      </c>
      <c r="C24" t="s">
        <v>646</v>
      </c>
      <c r="D24" t="s">
        <v>1041</v>
      </c>
      <c r="E24" t="s">
        <v>297</v>
      </c>
      <c r="F24" t="s">
        <v>724</v>
      </c>
      <c r="G24">
        <v>43</v>
      </c>
      <c r="H24" t="s">
        <v>264</v>
      </c>
      <c r="I24" t="s">
        <v>264</v>
      </c>
      <c r="J24" t="s">
        <v>627</v>
      </c>
      <c r="K24" t="str">
        <f>INDEX(PUNT_SeasonAVG!I:I,MATCH($B24,PUNT_SeasonAVG!$I:$I,0))</f>
        <v>Pascal Siakam</v>
      </c>
      <c r="L24" t="str">
        <f>INDEX(PUNT_SeasonAVG!K:K,MATCH($B24,PUNT_SeasonAVG!$I:$I,0))</f>
        <v>TOR</v>
      </c>
      <c r="M24" s="5">
        <f>INDEX(PUNT_SeasonAVG!B:B,MATCH($B24,PUNT_SeasonAVG!$I:$I,0))</f>
        <v>23</v>
      </c>
      <c r="N24" s="5">
        <f>INDEX(PUNT_L10gamesAVG!B:B,MATCH($B24,PUNT_L10gamesAVG!$I:$I,0))</f>
        <v>26</v>
      </c>
      <c r="O24" s="5">
        <f>INDEX(PUNT_L5gamesAVG!B:B,MATCH($B24,PUNT_L5gamesAVG!$I:$I,0))</f>
        <v>53</v>
      </c>
    </row>
    <row r="25" spans="1:15" hidden="1" x14ac:dyDescent="0.2">
      <c r="A25">
        <v>5185</v>
      </c>
      <c r="B25" t="s">
        <v>71</v>
      </c>
      <c r="C25" t="s">
        <v>263</v>
      </c>
      <c r="D25" t="s">
        <v>897</v>
      </c>
      <c r="E25" t="s">
        <v>339</v>
      </c>
      <c r="F25" t="s">
        <v>666</v>
      </c>
      <c r="G25">
        <v>34</v>
      </c>
      <c r="H25" t="s">
        <v>264</v>
      </c>
      <c r="I25" t="s">
        <v>264</v>
      </c>
      <c r="J25" t="s">
        <v>627</v>
      </c>
      <c r="K25" t="str">
        <f>INDEX(PUNT_SeasonAVG!I:I,MATCH($B25,PUNT_SeasonAVG!$I:$I,0))</f>
        <v>Giannis Antetokounmpo</v>
      </c>
      <c r="L25" t="str">
        <f>INDEX(PUNT_SeasonAVG!K:K,MATCH($B25,PUNT_SeasonAVG!$I:$I,0))</f>
        <v>MIL</v>
      </c>
      <c r="M25" s="5">
        <f>INDEX(PUNT_SeasonAVG!B:B,MATCH($B25,PUNT_SeasonAVG!$I:$I,0))</f>
        <v>24</v>
      </c>
      <c r="N25" s="5">
        <f>INDEX(PUNT_L10gamesAVG!B:B,MATCH($B25,PUNT_L10gamesAVG!$I:$I,0))</f>
        <v>23</v>
      </c>
      <c r="O25" s="5">
        <f>INDEX(PUNT_L5gamesAVG!B:B,MATCH($B25,PUNT_L5gamesAVG!$I:$I,0))</f>
        <v>49</v>
      </c>
    </row>
    <row r="26" spans="1:15" hidden="1" x14ac:dyDescent="0.2">
      <c r="A26">
        <v>5768</v>
      </c>
      <c r="B26" t="s">
        <v>78</v>
      </c>
      <c r="C26" t="s">
        <v>639</v>
      </c>
      <c r="D26" t="s">
        <v>1105</v>
      </c>
      <c r="E26" t="s">
        <v>309</v>
      </c>
      <c r="F26" t="s">
        <v>756</v>
      </c>
      <c r="G26">
        <v>1</v>
      </c>
      <c r="H26" t="s">
        <v>264</v>
      </c>
      <c r="I26" t="s">
        <v>264</v>
      </c>
      <c r="J26" t="s">
        <v>627</v>
      </c>
      <c r="K26" t="str">
        <f>INDEX(PUNT_SeasonAVG!I:I,MATCH($B26,PUNT_SeasonAVG!$I:$I,0))</f>
        <v>Jonathan Isaac</v>
      </c>
      <c r="L26" t="str">
        <f>INDEX(PUNT_SeasonAVG!K:K,MATCH($B26,PUNT_SeasonAVG!$I:$I,0))</f>
        <v>ORL</v>
      </c>
      <c r="M26" s="5">
        <f>INDEX(PUNT_SeasonAVG!B:B,MATCH($B26,PUNT_SeasonAVG!$I:$I,0))</f>
        <v>25</v>
      </c>
      <c r="N26" s="5">
        <f>INDEX(PUNT_L10gamesAVG!B:B,MATCH($B26,PUNT_L10gamesAVG!$I:$I,0))</f>
        <v>21</v>
      </c>
      <c r="O26" s="5">
        <f>INDEX(PUNT_L5gamesAVG!B:B,MATCH($B26,PUNT_L5gamesAVG!$I:$I,0))</f>
        <v>24</v>
      </c>
    </row>
    <row r="27" spans="1:15" hidden="1" x14ac:dyDescent="0.2">
      <c r="A27">
        <v>5473</v>
      </c>
      <c r="B27" t="s">
        <v>83</v>
      </c>
      <c r="C27" t="s">
        <v>670</v>
      </c>
      <c r="D27" t="s">
        <v>811</v>
      </c>
      <c r="E27" t="s">
        <v>330</v>
      </c>
      <c r="F27" t="s">
        <v>641</v>
      </c>
      <c r="G27">
        <v>1</v>
      </c>
      <c r="H27" t="s">
        <v>263</v>
      </c>
      <c r="I27" t="s">
        <v>263</v>
      </c>
      <c r="J27" t="s">
        <v>627</v>
      </c>
      <c r="K27" t="str">
        <f>INDEX(PUNT_SeasonAVG!I:I,MATCH($B27,PUNT_SeasonAVG!$I:$I,0))</f>
        <v>Devin Booker</v>
      </c>
      <c r="L27" t="str">
        <f>INDEX(PUNT_SeasonAVG!K:K,MATCH($B27,PUNT_SeasonAVG!$I:$I,0))</f>
        <v>PHO</v>
      </c>
      <c r="M27" s="5">
        <f>INDEX(PUNT_SeasonAVG!B:B,MATCH($B27,PUNT_SeasonAVG!$I:$I,0))</f>
        <v>26</v>
      </c>
      <c r="N27" s="5">
        <f>INDEX(PUNT_L10gamesAVG!B:B,MATCH($B27,PUNT_L10gamesAVG!$I:$I,0))</f>
        <v>25</v>
      </c>
      <c r="O27" s="5">
        <f>INDEX(PUNT_L5gamesAVG!B:B,MATCH($B27,PUNT_L5gamesAVG!$I:$I,0))</f>
        <v>23</v>
      </c>
    </row>
    <row r="28" spans="1:15" hidden="1" x14ac:dyDescent="0.2">
      <c r="A28">
        <v>5765</v>
      </c>
      <c r="B28" t="s">
        <v>80</v>
      </c>
      <c r="C28" t="s">
        <v>639</v>
      </c>
      <c r="D28" t="s">
        <v>1102</v>
      </c>
      <c r="E28" t="s">
        <v>319</v>
      </c>
      <c r="F28" t="s">
        <v>804</v>
      </c>
      <c r="G28">
        <v>0</v>
      </c>
      <c r="H28" t="s">
        <v>264</v>
      </c>
      <c r="I28" t="s">
        <v>264</v>
      </c>
      <c r="J28" t="s">
        <v>627</v>
      </c>
      <c r="K28" t="str">
        <f>INDEX(PUNT_SeasonAVG!I:I,MATCH($B28,PUNT_SeasonAVG!$I:$I,0))</f>
        <v>Jayson Tatum</v>
      </c>
      <c r="L28" t="str">
        <f>INDEX(PUNT_SeasonAVG!K:K,MATCH($B28,PUNT_SeasonAVG!$I:$I,0))</f>
        <v>BOS</v>
      </c>
      <c r="M28" s="5">
        <f>INDEX(PUNT_SeasonAVG!B:B,MATCH($B28,PUNT_SeasonAVG!$I:$I,0))</f>
        <v>27</v>
      </c>
      <c r="N28" s="5">
        <f>INDEX(PUNT_L10gamesAVG!B:B,MATCH($B28,PUNT_L10gamesAVG!$I:$I,0))</f>
        <v>35</v>
      </c>
      <c r="O28" s="5">
        <f>INDEX(PUNT_L5gamesAVG!B:B,MATCH($B28,PUNT_L5gamesAVG!$I:$I,0))</f>
        <v>31</v>
      </c>
    </row>
    <row r="29" spans="1:15" hidden="1" x14ac:dyDescent="0.2">
      <c r="A29">
        <v>3930</v>
      </c>
      <c r="B29" t="s">
        <v>94</v>
      </c>
      <c r="C29" t="s">
        <v>45</v>
      </c>
      <c r="D29" t="s">
        <v>695</v>
      </c>
      <c r="E29" t="s">
        <v>328</v>
      </c>
      <c r="F29" t="s">
        <v>95</v>
      </c>
      <c r="G29">
        <v>3</v>
      </c>
      <c r="H29" t="s">
        <v>263</v>
      </c>
      <c r="I29" t="s">
        <v>263</v>
      </c>
      <c r="J29" t="s">
        <v>627</v>
      </c>
      <c r="K29" t="str">
        <f>INDEX(PUNT_SeasonAVG!I:I,MATCH($B29,PUNT_SeasonAVG!$I:$I,0))</f>
        <v>Chris Paul</v>
      </c>
      <c r="L29" t="str">
        <f>INDEX(PUNT_SeasonAVG!K:K,MATCH($B29,PUNT_SeasonAVG!$I:$I,0))</f>
        <v>OKC</v>
      </c>
      <c r="M29" s="5">
        <f>INDEX(PUNT_SeasonAVG!B:B,MATCH($B29,PUNT_SeasonAVG!$I:$I,0))</f>
        <v>28</v>
      </c>
      <c r="N29" s="5">
        <f>INDEX(PUNT_L10gamesAVG!B:B,MATCH($B29,PUNT_L10gamesAVG!$I:$I,0))</f>
        <v>16</v>
      </c>
      <c r="O29" s="5">
        <f>INDEX(PUNT_L5gamesAVG!B:B,MATCH($B29,PUNT_L5gamesAVG!$I:$I,0))</f>
        <v>18</v>
      </c>
    </row>
    <row r="30" spans="1:15" hidden="1" x14ac:dyDescent="0.2">
      <c r="A30">
        <v>4390</v>
      </c>
      <c r="B30" t="s">
        <v>84</v>
      </c>
      <c r="C30" t="s">
        <v>697</v>
      </c>
      <c r="D30" t="s">
        <v>751</v>
      </c>
      <c r="E30" t="s">
        <v>338</v>
      </c>
      <c r="F30" t="s">
        <v>644</v>
      </c>
      <c r="G30">
        <v>0</v>
      </c>
      <c r="H30" t="s">
        <v>263</v>
      </c>
      <c r="I30" t="s">
        <v>263</v>
      </c>
      <c r="J30" t="s">
        <v>627</v>
      </c>
      <c r="K30" t="str">
        <f>INDEX(PUNT_SeasonAVG!I:I,MATCH($B30,PUNT_SeasonAVG!$I:$I,0))</f>
        <v>Russell Westbrook</v>
      </c>
      <c r="L30" t="str">
        <f>INDEX(PUNT_SeasonAVG!K:K,MATCH($B30,PUNT_SeasonAVG!$I:$I,0))</f>
        <v>HOU</v>
      </c>
      <c r="M30" s="5">
        <f>INDEX(PUNT_SeasonAVG!B:B,MATCH($B30,PUNT_SeasonAVG!$I:$I,0))</f>
        <v>29</v>
      </c>
      <c r="N30" s="5">
        <f>INDEX(PUNT_L10gamesAVG!B:B,MATCH($B30,PUNT_L10gamesAVG!$I:$I,0))</f>
        <v>44</v>
      </c>
      <c r="O30" s="5">
        <f>INDEX(PUNT_L5gamesAVG!B:B,MATCH($B30,PUNT_L5gamesAVG!$I:$I,0))</f>
        <v>32</v>
      </c>
    </row>
    <row r="31" spans="1:15" hidden="1" x14ac:dyDescent="0.2">
      <c r="A31">
        <v>5601</v>
      </c>
      <c r="B31" t="s">
        <v>90</v>
      </c>
      <c r="C31" t="s">
        <v>757</v>
      </c>
      <c r="D31" t="s">
        <v>1017</v>
      </c>
      <c r="E31" t="s">
        <v>298</v>
      </c>
      <c r="F31" t="s">
        <v>720</v>
      </c>
      <c r="G31">
        <v>14</v>
      </c>
      <c r="H31" t="s">
        <v>636</v>
      </c>
      <c r="I31" t="s">
        <v>263</v>
      </c>
      <c r="J31" t="s">
        <v>627</v>
      </c>
      <c r="K31" t="str">
        <f>INDEX(PUNT_SeasonAVG!I:I,MATCH($B31,PUNT_SeasonAVG!$I:$I,0))</f>
        <v>Brandon Ingram</v>
      </c>
      <c r="L31" t="str">
        <f>INDEX(PUNT_SeasonAVG!K:K,MATCH($B31,PUNT_SeasonAVG!$I:$I,0))</f>
        <v>NOR</v>
      </c>
      <c r="M31" s="5">
        <f>INDEX(PUNT_SeasonAVG!B:B,MATCH($B31,PUNT_SeasonAVG!$I:$I,0))</f>
        <v>30</v>
      </c>
      <c r="N31" s="5">
        <f>INDEX(PUNT_L10gamesAVG!B:B,MATCH($B31,PUNT_L10gamesAVG!$I:$I,0))</f>
        <v>31</v>
      </c>
      <c r="O31" s="5">
        <f>INDEX(PUNT_L5gamesAVG!B:B,MATCH($B31,PUNT_L5gamesAVG!$I:$I,0))</f>
        <v>65</v>
      </c>
    </row>
    <row r="32" spans="1:15" hidden="1" x14ac:dyDescent="0.2">
      <c r="A32">
        <v>5826</v>
      </c>
      <c r="B32" t="s">
        <v>81</v>
      </c>
      <c r="C32" t="s">
        <v>670</v>
      </c>
      <c r="D32" t="s">
        <v>1112</v>
      </c>
      <c r="E32" t="s">
        <v>327</v>
      </c>
      <c r="F32" t="s">
        <v>734</v>
      </c>
      <c r="G32">
        <v>45</v>
      </c>
      <c r="H32" t="s">
        <v>263</v>
      </c>
      <c r="I32" t="s">
        <v>263</v>
      </c>
      <c r="J32" t="s">
        <v>627</v>
      </c>
      <c r="K32" t="str">
        <f>INDEX(PUNT_SeasonAVG!I:I,MATCH($B32,PUNT_SeasonAVG!$I:$I,0))</f>
        <v>Donovan Mitchell</v>
      </c>
      <c r="L32" t="str">
        <f>INDEX(PUNT_SeasonAVG!K:K,MATCH($B32,PUNT_SeasonAVG!$I:$I,0))</f>
        <v>UTA</v>
      </c>
      <c r="M32" s="5">
        <f>INDEX(PUNT_SeasonAVG!B:B,MATCH($B32,PUNT_SeasonAVG!$I:$I,0))</f>
        <v>31</v>
      </c>
      <c r="N32" s="5">
        <f>INDEX(PUNT_L10gamesAVG!B:B,MATCH($B32,PUNT_L10gamesAVG!$I:$I,0))</f>
        <v>27</v>
      </c>
      <c r="O32" s="5">
        <f>INDEX(PUNT_L5gamesAVG!B:B,MATCH($B32,PUNT_L5gamesAVG!$I:$I,0))</f>
        <v>21</v>
      </c>
    </row>
    <row r="33" spans="1:15" hidden="1" x14ac:dyDescent="0.2">
      <c r="A33">
        <v>5638</v>
      </c>
      <c r="B33" t="s">
        <v>124</v>
      </c>
      <c r="C33" t="s">
        <v>639</v>
      </c>
      <c r="D33" t="s">
        <v>1022</v>
      </c>
      <c r="E33" t="s">
        <v>334</v>
      </c>
      <c r="F33" t="s">
        <v>727</v>
      </c>
      <c r="G33">
        <v>27</v>
      </c>
      <c r="H33" t="s">
        <v>263</v>
      </c>
      <c r="I33" t="s">
        <v>263</v>
      </c>
      <c r="J33" t="s">
        <v>627</v>
      </c>
      <c r="K33" t="str">
        <f>INDEX(PUNT_SeasonAVG!I:I,MATCH($B33,PUNT_SeasonAVG!$I:$I,0))</f>
        <v>Jamal Murray</v>
      </c>
      <c r="L33" t="str">
        <f>INDEX(PUNT_SeasonAVG!K:K,MATCH($B33,PUNT_SeasonAVG!$I:$I,0))</f>
        <v>DEN</v>
      </c>
      <c r="M33" s="5">
        <f>INDEX(PUNT_SeasonAVG!B:B,MATCH($B33,PUNT_SeasonAVG!$I:$I,0))</f>
        <v>32</v>
      </c>
      <c r="N33" s="5">
        <f>INDEX(PUNT_L10gamesAVG!B:B,MATCH($B33,PUNT_L10gamesAVG!$I:$I,0))</f>
        <v>28</v>
      </c>
      <c r="O33" s="5">
        <f>INDEX(PUNT_L5gamesAVG!B:B,MATCH($B33,PUNT_L5gamesAVG!$I:$I,0))</f>
        <v>15</v>
      </c>
    </row>
    <row r="34" spans="1:15" hidden="1" x14ac:dyDescent="0.2">
      <c r="A34">
        <v>4897</v>
      </c>
      <c r="B34" t="s">
        <v>93</v>
      </c>
      <c r="C34" t="s">
        <v>654</v>
      </c>
      <c r="D34" t="s">
        <v>832</v>
      </c>
      <c r="E34" t="s">
        <v>309</v>
      </c>
      <c r="F34" t="s">
        <v>756</v>
      </c>
      <c r="G34">
        <v>9</v>
      </c>
      <c r="H34" t="s">
        <v>649</v>
      </c>
      <c r="I34" t="s">
        <v>264</v>
      </c>
      <c r="J34" t="s">
        <v>627</v>
      </c>
      <c r="K34" t="str">
        <f>INDEX(PUNT_SeasonAVG!I:I,MATCH($B34,PUNT_SeasonAVG!$I:$I,0))</f>
        <v>Nikola Vucevic</v>
      </c>
      <c r="L34" t="str">
        <f>INDEX(PUNT_SeasonAVG!K:K,MATCH($B34,PUNT_SeasonAVG!$I:$I,0))</f>
        <v>ORL</v>
      </c>
      <c r="M34" s="5">
        <f>INDEX(PUNT_SeasonAVG!B:B,MATCH($B34,PUNT_SeasonAVG!$I:$I,0))</f>
        <v>33</v>
      </c>
      <c r="N34" s="5">
        <f>INDEX(PUNT_L10gamesAVG!B:B,MATCH($B34,PUNT_L10gamesAVG!$I:$I,0))</f>
        <v>30</v>
      </c>
      <c r="O34" s="5">
        <f>INDEX(PUNT_L5gamesAVG!B:B,MATCH($B34,PUNT_L5gamesAVG!$I:$I,0))</f>
        <v>35</v>
      </c>
    </row>
    <row r="35" spans="1:15" hidden="1" x14ac:dyDescent="0.2">
      <c r="A35">
        <v>5433</v>
      </c>
      <c r="B35" t="s">
        <v>91</v>
      </c>
      <c r="C35" t="s">
        <v>670</v>
      </c>
      <c r="D35" t="s">
        <v>968</v>
      </c>
      <c r="E35" t="s">
        <v>341</v>
      </c>
      <c r="F35" t="s">
        <v>675</v>
      </c>
      <c r="G35">
        <v>0</v>
      </c>
      <c r="H35" t="s">
        <v>263</v>
      </c>
      <c r="I35" t="s">
        <v>263</v>
      </c>
      <c r="J35" t="s">
        <v>627</v>
      </c>
      <c r="K35" t="str">
        <f>INDEX(PUNT_SeasonAVG!I:I,MATCH($B35,PUNT_SeasonAVG!$I:$I,0))</f>
        <v>D'Angelo Russell</v>
      </c>
      <c r="L35" t="str">
        <f>INDEX(PUNT_SeasonAVG!K:K,MATCH($B35,PUNT_SeasonAVG!$I:$I,0))</f>
        <v>GSW</v>
      </c>
      <c r="M35" s="5">
        <f>INDEX(PUNT_SeasonAVG!B:B,MATCH($B35,PUNT_SeasonAVG!$I:$I,0))</f>
        <v>34</v>
      </c>
      <c r="N35" s="5">
        <f>INDEX(PUNT_L10gamesAVG!B:B,MATCH($B35,PUNT_L10gamesAVG!$I:$I,0))</f>
        <v>37</v>
      </c>
      <c r="O35" s="5">
        <f>INDEX(PUNT_L5gamesAVG!B:B,MATCH($B35,PUNT_L5gamesAVG!$I:$I,0))</f>
        <v>8</v>
      </c>
    </row>
    <row r="36" spans="1:15" hidden="1" x14ac:dyDescent="0.2">
      <c r="A36">
        <v>5832</v>
      </c>
      <c r="B36" t="s">
        <v>92</v>
      </c>
      <c r="C36" t="s">
        <v>639</v>
      </c>
      <c r="D36" t="s">
        <v>1109</v>
      </c>
      <c r="E36" t="s">
        <v>336</v>
      </c>
      <c r="F36" t="s">
        <v>635</v>
      </c>
      <c r="G36">
        <v>20</v>
      </c>
      <c r="H36" t="s">
        <v>649</v>
      </c>
      <c r="I36" t="s">
        <v>264</v>
      </c>
      <c r="J36" t="s">
        <v>627</v>
      </c>
      <c r="K36" t="str">
        <f>INDEX(PUNT_SeasonAVG!I:I,MATCH($B36,PUNT_SeasonAVG!$I:$I,0))</f>
        <v>John Collins</v>
      </c>
      <c r="L36" t="str">
        <f>INDEX(PUNT_SeasonAVG!K:K,MATCH($B36,PUNT_SeasonAVG!$I:$I,0))</f>
        <v>ATL</v>
      </c>
      <c r="M36" s="5">
        <f>INDEX(PUNT_SeasonAVG!B:B,MATCH($B36,PUNT_SeasonAVG!$I:$I,0))</f>
        <v>35</v>
      </c>
      <c r="N36" s="5">
        <f>INDEX(PUNT_L10gamesAVG!B:B,MATCH($B36,PUNT_L10gamesAVG!$I:$I,0))</f>
        <v>39</v>
      </c>
      <c r="O36" s="5">
        <f>INDEX(PUNT_L5gamesAVG!B:B,MATCH($B36,PUNT_L5gamesAVG!$I:$I,0))</f>
        <v>45</v>
      </c>
    </row>
    <row r="37" spans="1:15" hidden="1" x14ac:dyDescent="0.2">
      <c r="A37">
        <v>5642</v>
      </c>
      <c r="B37" t="s">
        <v>98</v>
      </c>
      <c r="C37" t="s">
        <v>670</v>
      </c>
      <c r="D37" t="s">
        <v>1026</v>
      </c>
      <c r="E37" t="s">
        <v>306</v>
      </c>
      <c r="F37" t="s">
        <v>812</v>
      </c>
      <c r="G37">
        <v>11</v>
      </c>
      <c r="H37" t="s">
        <v>649</v>
      </c>
      <c r="I37" t="s">
        <v>264</v>
      </c>
      <c r="J37" t="s">
        <v>627</v>
      </c>
      <c r="K37" t="str">
        <f>INDEX(PUNT_SeasonAVG!I:I,MATCH($B37,PUNT_SeasonAVG!$I:$I,0))</f>
        <v>Domantas Sabonis</v>
      </c>
      <c r="L37" t="str">
        <f>INDEX(PUNT_SeasonAVG!K:K,MATCH($B37,PUNT_SeasonAVG!$I:$I,0))</f>
        <v>IND</v>
      </c>
      <c r="M37" s="5">
        <f>INDEX(PUNT_SeasonAVG!B:B,MATCH($B37,PUNT_SeasonAVG!$I:$I,0))</f>
        <v>36</v>
      </c>
      <c r="N37" s="5">
        <f>INDEX(PUNT_L10gamesAVG!B:B,MATCH($B37,PUNT_L10gamesAVG!$I:$I,0))</f>
        <v>36</v>
      </c>
      <c r="O37" s="5">
        <f>INDEX(PUNT_L5gamesAVG!B:B,MATCH($B37,PUNT_L5gamesAVG!$I:$I,0))</f>
        <v>55</v>
      </c>
    </row>
    <row r="38" spans="1:15" hidden="1" x14ac:dyDescent="0.2">
      <c r="A38">
        <v>5352</v>
      </c>
      <c r="B38" t="s">
        <v>86</v>
      </c>
      <c r="C38" t="s">
        <v>654</v>
      </c>
      <c r="D38" t="s">
        <v>947</v>
      </c>
      <c r="E38" t="s">
        <v>334</v>
      </c>
      <c r="F38" t="s">
        <v>727</v>
      </c>
      <c r="G38">
        <v>15</v>
      </c>
      <c r="H38" t="s">
        <v>649</v>
      </c>
      <c r="I38" t="s">
        <v>264</v>
      </c>
      <c r="J38" t="s">
        <v>627</v>
      </c>
      <c r="K38" t="str">
        <f>INDEX(PUNT_SeasonAVG!I:I,MATCH($B38,PUNT_SeasonAVG!$I:$I,0))</f>
        <v>Nikola Jokic</v>
      </c>
      <c r="L38" t="str">
        <f>INDEX(PUNT_SeasonAVG!K:K,MATCH($B38,PUNT_SeasonAVG!$I:$I,0))</f>
        <v>DEN</v>
      </c>
      <c r="M38" s="5">
        <f>INDEX(PUNT_SeasonAVG!B:B,MATCH($B38,PUNT_SeasonAVG!$I:$I,0))</f>
        <v>37</v>
      </c>
      <c r="N38" s="5">
        <f>INDEX(PUNT_L10gamesAVG!B:B,MATCH($B38,PUNT_L10gamesAVG!$I:$I,0))</f>
        <v>45</v>
      </c>
      <c r="O38" s="5">
        <f>INDEX(PUNT_L5gamesAVG!B:B,MATCH($B38,PUNT_L5gamesAVG!$I:$I,0))</f>
        <v>70</v>
      </c>
    </row>
    <row r="39" spans="1:15" hidden="1" x14ac:dyDescent="0.2">
      <c r="A39">
        <v>4895</v>
      </c>
      <c r="B39" t="s">
        <v>107</v>
      </c>
      <c r="C39" t="s">
        <v>692</v>
      </c>
      <c r="D39" t="s">
        <v>830</v>
      </c>
      <c r="E39" t="s">
        <v>325</v>
      </c>
      <c r="F39" t="s">
        <v>781</v>
      </c>
      <c r="G39">
        <v>13</v>
      </c>
      <c r="H39" t="s">
        <v>264</v>
      </c>
      <c r="I39" t="s">
        <v>264</v>
      </c>
      <c r="J39" t="s">
        <v>627</v>
      </c>
      <c r="K39" t="str">
        <f>INDEX(PUNT_SeasonAVG!I:I,MATCH($B39,PUNT_SeasonAVG!$I:$I,0))</f>
        <v>Marcus Morris</v>
      </c>
      <c r="L39" t="str">
        <f>INDEX(PUNT_SeasonAVG!K:K,MATCH($B39,PUNT_SeasonAVG!$I:$I,0))</f>
        <v>NYK</v>
      </c>
      <c r="M39" s="5">
        <f>INDEX(PUNT_SeasonAVG!B:B,MATCH($B39,PUNT_SeasonAVG!$I:$I,0))</f>
        <v>38</v>
      </c>
      <c r="N39" s="5">
        <f>INDEX(PUNT_L10gamesAVG!B:B,MATCH($B39,PUNT_L10gamesAVG!$I:$I,0))</f>
        <v>32</v>
      </c>
      <c r="O39" s="5">
        <f>INDEX(PUNT_L5gamesAVG!B:B,MATCH($B39,PUNT_L5gamesAVG!$I:$I,0))</f>
        <v>27</v>
      </c>
    </row>
    <row r="40" spans="1:15" hidden="1" x14ac:dyDescent="0.2">
      <c r="A40">
        <v>5637</v>
      </c>
      <c r="B40" t="s">
        <v>120</v>
      </c>
      <c r="C40" t="s">
        <v>757</v>
      </c>
      <c r="D40" t="s">
        <v>1021</v>
      </c>
      <c r="E40" t="s">
        <v>331</v>
      </c>
      <c r="F40" t="s">
        <v>689</v>
      </c>
      <c r="G40">
        <v>24</v>
      </c>
      <c r="H40" t="s">
        <v>263</v>
      </c>
      <c r="I40" t="s">
        <v>263</v>
      </c>
      <c r="J40" t="s">
        <v>627</v>
      </c>
      <c r="K40" t="str">
        <f>INDEX(PUNT_SeasonAVG!I:I,MATCH($B40,PUNT_SeasonAVG!$I:$I,0))</f>
        <v>Buddy Hield</v>
      </c>
      <c r="L40" t="str">
        <f>INDEX(PUNT_SeasonAVG!K:K,MATCH($B40,PUNT_SeasonAVG!$I:$I,0))</f>
        <v>SAC</v>
      </c>
      <c r="M40" s="5">
        <f>INDEX(PUNT_SeasonAVG!B:B,MATCH($B40,PUNT_SeasonAVG!$I:$I,0))</f>
        <v>39</v>
      </c>
      <c r="N40" s="5">
        <f>INDEX(PUNT_L10gamesAVG!B:B,MATCH($B40,PUNT_L10gamesAVG!$I:$I,0))</f>
        <v>34</v>
      </c>
      <c r="O40" s="5">
        <f>INDEX(PUNT_L5gamesAVG!B:B,MATCH($B40,PUNT_L5gamesAVG!$I:$I,0))</f>
        <v>25</v>
      </c>
    </row>
    <row r="41" spans="1:15" hidden="1" x14ac:dyDescent="0.2">
      <c r="A41">
        <v>4610</v>
      </c>
      <c r="B41" t="s">
        <v>85</v>
      </c>
      <c r="C41" t="s">
        <v>697</v>
      </c>
      <c r="D41" t="s">
        <v>772</v>
      </c>
      <c r="E41" t="s">
        <v>330</v>
      </c>
      <c r="F41" t="s">
        <v>641</v>
      </c>
      <c r="G41">
        <v>11</v>
      </c>
      <c r="H41" t="s">
        <v>263</v>
      </c>
      <c r="I41" t="s">
        <v>263</v>
      </c>
      <c r="J41" t="s">
        <v>627</v>
      </c>
      <c r="K41" t="str">
        <f>INDEX(PUNT_SeasonAVG!I:I,MATCH($B41,PUNT_SeasonAVG!$I:$I,0))</f>
        <v>Ricky Rubio</v>
      </c>
      <c r="L41" t="str">
        <f>INDEX(PUNT_SeasonAVG!K:K,MATCH($B41,PUNT_SeasonAVG!$I:$I,0))</f>
        <v>PHO</v>
      </c>
      <c r="M41" s="5">
        <f>INDEX(PUNT_SeasonAVG!B:B,MATCH($B41,PUNT_SeasonAVG!$I:$I,0))</f>
        <v>40</v>
      </c>
      <c r="N41" s="5">
        <f>INDEX(PUNT_L10gamesAVG!B:B,MATCH($B41,PUNT_L10gamesAVG!$I:$I,0))</f>
        <v>50</v>
      </c>
      <c r="O41" s="5">
        <f>INDEX(PUNT_L5gamesAVG!B:B,MATCH($B41,PUNT_L5gamesAVG!$I:$I,0))</f>
        <v>90</v>
      </c>
    </row>
    <row r="42" spans="1:15" hidden="1" x14ac:dyDescent="0.2">
      <c r="A42">
        <v>6045</v>
      </c>
      <c r="B42" t="s">
        <v>96</v>
      </c>
      <c r="C42" t="s">
        <v>670</v>
      </c>
      <c r="D42" t="s">
        <v>1006</v>
      </c>
      <c r="E42" t="s">
        <v>303</v>
      </c>
      <c r="F42" t="s">
        <v>694</v>
      </c>
      <c r="G42">
        <v>4</v>
      </c>
      <c r="H42" t="s">
        <v>263</v>
      </c>
      <c r="I42" t="s">
        <v>263</v>
      </c>
      <c r="J42" t="s">
        <v>627</v>
      </c>
      <c r="K42" t="str">
        <f>INDEX(PUNT_SeasonAVG!I:I,MATCH($B42,PUNT_SeasonAVG!$I:$I,0))</f>
        <v>Devonte' Graham</v>
      </c>
      <c r="L42" t="str">
        <f>INDEX(PUNT_SeasonAVG!K:K,MATCH($B42,PUNT_SeasonAVG!$I:$I,0))</f>
        <v>CHA</v>
      </c>
      <c r="M42" s="5">
        <f>INDEX(PUNT_SeasonAVG!B:B,MATCH($B42,PUNT_SeasonAVG!$I:$I,0))</f>
        <v>41</v>
      </c>
      <c r="N42" s="5">
        <f>INDEX(PUNT_L10gamesAVG!B:B,MATCH($B42,PUNT_L10gamesAVG!$I:$I,0))</f>
        <v>40</v>
      </c>
      <c r="O42" s="5">
        <f>INDEX(PUNT_L5gamesAVG!B:B,MATCH($B42,PUNT_L5gamesAVG!$I:$I,0))</f>
        <v>61</v>
      </c>
    </row>
    <row r="43" spans="1:15" hidden="1" x14ac:dyDescent="0.2">
      <c r="A43">
        <v>5324</v>
      </c>
      <c r="B43" t="s">
        <v>88</v>
      </c>
      <c r="C43" t="s">
        <v>662</v>
      </c>
      <c r="D43" t="s">
        <v>934</v>
      </c>
      <c r="E43" t="s">
        <v>304</v>
      </c>
      <c r="F43" t="s">
        <v>660</v>
      </c>
      <c r="G43">
        <v>8</v>
      </c>
      <c r="H43" t="s">
        <v>263</v>
      </c>
      <c r="I43" t="s">
        <v>263</v>
      </c>
      <c r="J43" t="s">
        <v>627</v>
      </c>
      <c r="K43" t="str">
        <f>INDEX(PUNT_SeasonAVG!I:I,MATCH($B43,PUNT_SeasonAVG!$I:$I,0))</f>
        <v>Zach LaVine</v>
      </c>
      <c r="L43" t="str">
        <f>INDEX(PUNT_SeasonAVG!K:K,MATCH($B43,PUNT_SeasonAVG!$I:$I,0))</f>
        <v>CHI</v>
      </c>
      <c r="M43" s="5">
        <f>INDEX(PUNT_SeasonAVG!B:B,MATCH($B43,PUNT_SeasonAVG!$I:$I,0))</f>
        <v>42</v>
      </c>
      <c r="N43" s="5">
        <f>INDEX(PUNT_L10gamesAVG!B:B,MATCH($B43,PUNT_L10gamesAVG!$I:$I,0))</f>
        <v>46</v>
      </c>
      <c r="O43" s="5">
        <f>INDEX(PUNT_L5gamesAVG!B:B,MATCH($B43,PUNT_L5gamesAVG!$I:$I,0))</f>
        <v>54</v>
      </c>
    </row>
    <row r="44" spans="1:15" hidden="1" x14ac:dyDescent="0.2">
      <c r="A44">
        <v>5464</v>
      </c>
      <c r="B44" t="s">
        <v>99</v>
      </c>
      <c r="C44" t="s">
        <v>664</v>
      </c>
      <c r="D44" t="s">
        <v>970</v>
      </c>
      <c r="E44" t="s">
        <v>321</v>
      </c>
      <c r="F44" t="s">
        <v>678</v>
      </c>
      <c r="G44">
        <v>6</v>
      </c>
      <c r="H44" t="s">
        <v>649</v>
      </c>
      <c r="I44" t="s">
        <v>264</v>
      </c>
      <c r="J44" t="s">
        <v>627</v>
      </c>
      <c r="K44" t="str">
        <f>INDEX(PUNT_SeasonAVG!I:I,MATCH($B44,PUNT_SeasonAVG!$I:$I,0))</f>
        <v>Kristaps Porzingis</v>
      </c>
      <c r="L44" t="str">
        <f>INDEX(PUNT_SeasonAVG!K:K,MATCH($B44,PUNT_SeasonAVG!$I:$I,0))</f>
        <v>DAL</v>
      </c>
      <c r="M44" s="5">
        <f>INDEX(PUNT_SeasonAVG!B:B,MATCH($B44,PUNT_SeasonAVG!$I:$I,0))</f>
        <v>43</v>
      </c>
      <c r="N44" s="5">
        <f>INDEX(PUNT_L10gamesAVG!B:B,MATCH($B44,PUNT_L10gamesAVG!$I:$I,0))</f>
        <v>55</v>
      </c>
      <c r="O44" s="5">
        <f>INDEX(PUNT_L5gamesAVG!B:B,MATCH($B44,PUNT_L5gamesAVG!$I:$I,0))</f>
        <v>73</v>
      </c>
    </row>
    <row r="45" spans="1:15" hidden="1" x14ac:dyDescent="0.2">
      <c r="A45">
        <v>5018</v>
      </c>
      <c r="B45" t="s">
        <v>102</v>
      </c>
      <c r="C45" t="s">
        <v>639</v>
      </c>
      <c r="D45" t="s">
        <v>860</v>
      </c>
      <c r="E45" t="s">
        <v>306</v>
      </c>
      <c r="F45" t="s">
        <v>812</v>
      </c>
      <c r="G45">
        <v>26</v>
      </c>
      <c r="H45" t="s">
        <v>636</v>
      </c>
      <c r="I45" t="s">
        <v>263</v>
      </c>
      <c r="J45" t="s">
        <v>627</v>
      </c>
      <c r="K45" t="str">
        <f>INDEX(PUNT_SeasonAVG!I:I,MATCH($B45,PUNT_SeasonAVG!$I:$I,0))</f>
        <v>Jeremy Lamb</v>
      </c>
      <c r="L45" t="str">
        <f>INDEX(PUNT_SeasonAVG!K:K,MATCH($B45,PUNT_SeasonAVG!$I:$I,0))</f>
        <v>IND</v>
      </c>
      <c r="M45" s="5">
        <f>INDEX(PUNT_SeasonAVG!B:B,MATCH($B45,PUNT_SeasonAVG!$I:$I,0))</f>
        <v>44</v>
      </c>
      <c r="N45" s="5">
        <f>INDEX(PUNT_L10gamesAVG!B:B,MATCH($B45,PUNT_L10gamesAVG!$I:$I,0))</f>
        <v>49</v>
      </c>
      <c r="O45" s="5">
        <f>INDEX(PUNT_L5gamesAVG!B:B,MATCH($B45,PUNT_L5gamesAVG!$I:$I,0))</f>
        <v>58</v>
      </c>
    </row>
    <row r="46" spans="1:15" hidden="1" x14ac:dyDescent="0.2">
      <c r="A46">
        <v>4472</v>
      </c>
      <c r="B46" t="s">
        <v>132</v>
      </c>
      <c r="C46" t="s">
        <v>757</v>
      </c>
      <c r="D46" t="s">
        <v>758</v>
      </c>
      <c r="E46" t="s">
        <v>339</v>
      </c>
      <c r="F46" t="s">
        <v>666</v>
      </c>
      <c r="G46">
        <v>11</v>
      </c>
      <c r="H46" t="s">
        <v>45</v>
      </c>
      <c r="I46" t="s">
        <v>45</v>
      </c>
      <c r="J46" t="s">
        <v>627</v>
      </c>
      <c r="K46" t="str">
        <f>INDEX(PUNT_SeasonAVG!I:I,MATCH($B46,PUNT_SeasonAVG!$I:$I,0))</f>
        <v>Brook Lopez</v>
      </c>
      <c r="L46" t="str">
        <f>INDEX(PUNT_SeasonAVG!K:K,MATCH($B46,PUNT_SeasonAVG!$I:$I,0))</f>
        <v>MIL</v>
      </c>
      <c r="M46" s="5">
        <f>INDEX(PUNT_SeasonAVG!B:B,MATCH($B46,PUNT_SeasonAVG!$I:$I,0))</f>
        <v>45</v>
      </c>
      <c r="N46" s="5">
        <f>INDEX(PUNT_L10gamesAVG!B:B,MATCH($B46,PUNT_L10gamesAVG!$I:$I,0))</f>
        <v>52</v>
      </c>
      <c r="O46" s="5">
        <f>INDEX(PUNT_L5gamesAVG!B:B,MATCH($B46,PUNT_L5gamesAVG!$I:$I,0))</f>
        <v>28</v>
      </c>
    </row>
    <row r="47" spans="1:15" hidden="1" x14ac:dyDescent="0.2">
      <c r="A47">
        <v>3971</v>
      </c>
      <c r="B47" t="s">
        <v>106</v>
      </c>
      <c r="C47" t="s">
        <v>656</v>
      </c>
      <c r="D47" t="s">
        <v>693</v>
      </c>
      <c r="E47" t="s">
        <v>708</v>
      </c>
      <c r="F47" t="s">
        <v>35</v>
      </c>
      <c r="G47">
        <v>23</v>
      </c>
      <c r="H47" t="s">
        <v>263</v>
      </c>
      <c r="I47" t="s">
        <v>263</v>
      </c>
      <c r="J47" t="s">
        <v>627</v>
      </c>
      <c r="K47" t="str">
        <f>INDEX(PUNT_SeasonAVG!I:I,MATCH($B47,PUNT_SeasonAVG!$I:$I,0))</f>
        <v>Lou Williams</v>
      </c>
      <c r="L47" t="str">
        <f>INDEX(PUNT_SeasonAVG!K:K,MATCH($B47,PUNT_SeasonAVG!$I:$I,0))</f>
        <v>LAC</v>
      </c>
      <c r="M47" s="5">
        <f>INDEX(PUNT_SeasonAVG!B:B,MATCH($B47,PUNT_SeasonAVG!$I:$I,0))</f>
        <v>46</v>
      </c>
      <c r="N47" s="5">
        <f>INDEX(PUNT_L10gamesAVG!B:B,MATCH($B47,PUNT_L10gamesAVG!$I:$I,0))</f>
        <v>42</v>
      </c>
      <c r="O47" s="5">
        <f>INDEX(PUNT_L5gamesAVG!B:B,MATCH($B47,PUNT_L5gamesAVG!$I:$I,0))</f>
        <v>36</v>
      </c>
    </row>
    <row r="48" spans="1:15" hidden="1" x14ac:dyDescent="0.2">
      <c r="A48">
        <v>5600</v>
      </c>
      <c r="B48" t="s">
        <v>111</v>
      </c>
      <c r="C48" t="s">
        <v>757</v>
      </c>
      <c r="D48" t="s">
        <v>1003</v>
      </c>
      <c r="E48" t="s">
        <v>318</v>
      </c>
      <c r="F48" t="s">
        <v>710</v>
      </c>
      <c r="G48">
        <v>25</v>
      </c>
      <c r="H48" t="s">
        <v>263</v>
      </c>
      <c r="I48" t="s">
        <v>263</v>
      </c>
      <c r="J48" t="s">
        <v>627</v>
      </c>
      <c r="K48" t="str">
        <f>INDEX(PUNT_SeasonAVG!I:I,MATCH($B48,PUNT_SeasonAVG!$I:$I,0))</f>
        <v>Ben Simmons</v>
      </c>
      <c r="L48" t="str">
        <f>INDEX(PUNT_SeasonAVG!K:K,MATCH($B48,PUNT_SeasonAVG!$I:$I,0))</f>
        <v>PHI</v>
      </c>
      <c r="M48" s="5">
        <f>INDEX(PUNT_SeasonAVG!B:B,MATCH($B48,PUNT_SeasonAVG!$I:$I,0))</f>
        <v>47</v>
      </c>
      <c r="N48" s="5">
        <f>INDEX(PUNT_L10gamesAVG!B:B,MATCH($B48,PUNT_L10gamesAVG!$I:$I,0))</f>
        <v>47</v>
      </c>
      <c r="O48" s="5">
        <f>INDEX(PUNT_L5gamesAVG!B:B,MATCH($B48,PUNT_L5gamesAVG!$I:$I,0))</f>
        <v>63</v>
      </c>
    </row>
    <row r="49" spans="1:15" hidden="1" x14ac:dyDescent="0.2">
      <c r="A49">
        <v>5292</v>
      </c>
      <c r="B49" t="s">
        <v>100</v>
      </c>
      <c r="C49" t="s">
        <v>682</v>
      </c>
      <c r="D49" t="s">
        <v>923</v>
      </c>
      <c r="E49" t="s">
        <v>313</v>
      </c>
      <c r="F49" t="s">
        <v>761</v>
      </c>
      <c r="G49">
        <v>22</v>
      </c>
      <c r="H49" t="s">
        <v>636</v>
      </c>
      <c r="I49" t="s">
        <v>263</v>
      </c>
      <c r="J49" t="s">
        <v>627</v>
      </c>
      <c r="K49" t="str">
        <f>INDEX(PUNT_SeasonAVG!I:I,MATCH($B49,PUNT_SeasonAVG!$I:$I,0))</f>
        <v>Andrew Wiggins</v>
      </c>
      <c r="L49" t="str">
        <f>INDEX(PUNT_SeasonAVG!K:K,MATCH($B49,PUNT_SeasonAVG!$I:$I,0))</f>
        <v>MIN</v>
      </c>
      <c r="M49" s="5">
        <f>INDEX(PUNT_SeasonAVG!B:B,MATCH($B49,PUNT_SeasonAVG!$I:$I,0))</f>
        <v>48</v>
      </c>
      <c r="N49" s="5">
        <f>INDEX(PUNT_L10gamesAVG!B:B,MATCH($B49,PUNT_L10gamesAVG!$I:$I,0))</f>
        <v>38</v>
      </c>
      <c r="O49" s="5">
        <f>INDEX(PUNT_L5gamesAVG!B:B,MATCH($B49,PUNT_L5gamesAVG!$I:$I,0))</f>
        <v>29</v>
      </c>
    </row>
    <row r="50" spans="1:15" hidden="1" x14ac:dyDescent="0.2">
      <c r="A50">
        <v>5338</v>
      </c>
      <c r="B50" t="s">
        <v>140</v>
      </c>
      <c r="C50" t="s">
        <v>757</v>
      </c>
      <c r="D50" t="s">
        <v>842</v>
      </c>
      <c r="E50" t="s">
        <v>331</v>
      </c>
      <c r="F50" t="s">
        <v>689</v>
      </c>
      <c r="G50">
        <v>8</v>
      </c>
      <c r="H50" t="s">
        <v>636</v>
      </c>
      <c r="I50" t="s">
        <v>263</v>
      </c>
      <c r="J50" t="s">
        <v>627</v>
      </c>
      <c r="K50" t="str">
        <f>INDEX(PUNT_SeasonAVG!I:I,MATCH($B50,PUNT_SeasonAVG!$I:$I,0))</f>
        <v>Bogdan Bogdanovic</v>
      </c>
      <c r="L50" t="str">
        <f>INDEX(PUNT_SeasonAVG!K:K,MATCH($B50,PUNT_SeasonAVG!$I:$I,0))</f>
        <v>SAC</v>
      </c>
      <c r="M50" s="5">
        <f>INDEX(PUNT_SeasonAVG!B:B,MATCH($B50,PUNT_SeasonAVG!$I:$I,0))</f>
        <v>49</v>
      </c>
      <c r="N50" s="5">
        <f>INDEX(PUNT_L10gamesAVG!B:B,MATCH($B50,PUNT_L10gamesAVG!$I:$I,0))</f>
        <v>33</v>
      </c>
      <c r="O50" s="5">
        <f>INDEX(PUNT_L5gamesAVG!B:B,MATCH($B50,PUNT_L5gamesAVG!$I:$I,0))</f>
        <v>6</v>
      </c>
    </row>
    <row r="51" spans="1:15" hidden="1" x14ac:dyDescent="0.2">
      <c r="A51">
        <v>4913</v>
      </c>
      <c r="B51" t="s">
        <v>119</v>
      </c>
      <c r="C51" t="s">
        <v>757</v>
      </c>
      <c r="D51" t="s">
        <v>842</v>
      </c>
      <c r="E51" t="s">
        <v>327</v>
      </c>
      <c r="F51" t="s">
        <v>734</v>
      </c>
      <c r="G51">
        <v>44</v>
      </c>
      <c r="H51" t="s">
        <v>636</v>
      </c>
      <c r="I51" t="s">
        <v>263</v>
      </c>
      <c r="J51" t="s">
        <v>627</v>
      </c>
      <c r="K51" t="str">
        <f>INDEX(PUNT_SeasonAVG!I:I,MATCH($B51,PUNT_SeasonAVG!$I:$I,0))</f>
        <v>Bojan Bogdanovic</v>
      </c>
      <c r="L51" t="str">
        <f>INDEX(PUNT_SeasonAVG!K:K,MATCH($B51,PUNT_SeasonAVG!$I:$I,0))</f>
        <v>UTA</v>
      </c>
      <c r="M51" s="5">
        <f>INDEX(PUNT_SeasonAVG!B:B,MATCH($B51,PUNT_SeasonAVG!$I:$I,0))</f>
        <v>50</v>
      </c>
      <c r="N51" s="5">
        <f>INDEX(PUNT_L10gamesAVG!B:B,MATCH($B51,PUNT_L10gamesAVG!$I:$I,0))</f>
        <v>73</v>
      </c>
      <c r="O51" s="5">
        <f>INDEX(PUNT_L5gamesAVG!B:B,MATCH($B51,PUNT_L5gamesAVG!$I:$I,0))</f>
        <v>112</v>
      </c>
    </row>
    <row r="52" spans="1:15" hidden="1" x14ac:dyDescent="0.2">
      <c r="A52">
        <v>4468</v>
      </c>
      <c r="B52" t="s">
        <v>104</v>
      </c>
      <c r="C52" t="s">
        <v>670</v>
      </c>
      <c r="D52" t="s">
        <v>753</v>
      </c>
      <c r="E52" t="s">
        <v>328</v>
      </c>
      <c r="F52" t="s">
        <v>95</v>
      </c>
      <c r="G52">
        <v>8</v>
      </c>
      <c r="H52" t="s">
        <v>264</v>
      </c>
      <c r="I52" t="s">
        <v>264</v>
      </c>
      <c r="J52" t="s">
        <v>627</v>
      </c>
      <c r="K52" t="str">
        <f>INDEX(PUNT_SeasonAVG!I:I,MATCH($B52,PUNT_SeasonAVG!$I:$I,0))</f>
        <v>Danilo Gallinari</v>
      </c>
      <c r="L52" t="str">
        <f>INDEX(PUNT_SeasonAVG!K:K,MATCH($B52,PUNT_SeasonAVG!$I:$I,0))</f>
        <v>OKC</v>
      </c>
      <c r="M52" s="5">
        <f>INDEX(PUNT_SeasonAVG!B:B,MATCH($B52,PUNT_SeasonAVG!$I:$I,0))</f>
        <v>51</v>
      </c>
      <c r="N52" s="5">
        <f>INDEX(PUNT_L10gamesAVG!B:B,MATCH($B52,PUNT_L10gamesAVG!$I:$I,0))</f>
        <v>53</v>
      </c>
      <c r="O52" s="5">
        <f>INDEX(PUNT_L5gamesAVG!B:B,MATCH($B52,PUNT_L5gamesAVG!$I:$I,0))</f>
        <v>62</v>
      </c>
    </row>
    <row r="53" spans="1:15" hidden="1" x14ac:dyDescent="0.2">
      <c r="A53">
        <v>5253</v>
      </c>
      <c r="B53" t="s">
        <v>109</v>
      </c>
      <c r="C53" t="s">
        <v>697</v>
      </c>
      <c r="D53" t="s">
        <v>915</v>
      </c>
      <c r="E53" t="s">
        <v>313</v>
      </c>
      <c r="F53" t="s">
        <v>761</v>
      </c>
      <c r="G53">
        <v>33</v>
      </c>
      <c r="H53" t="s">
        <v>264</v>
      </c>
      <c r="I53" t="s">
        <v>264</v>
      </c>
      <c r="J53" t="s">
        <v>627</v>
      </c>
      <c r="K53" t="str">
        <f>INDEX(PUNT_SeasonAVG!I:I,MATCH($B53,PUNT_SeasonAVG!$I:$I,0))</f>
        <v>Robert Covington</v>
      </c>
      <c r="L53" t="str">
        <f>INDEX(PUNT_SeasonAVG!K:K,MATCH($B53,PUNT_SeasonAVG!$I:$I,0))</f>
        <v>MIN</v>
      </c>
      <c r="M53" s="5">
        <f>INDEX(PUNT_SeasonAVG!B:B,MATCH($B53,PUNT_SeasonAVG!$I:$I,0))</f>
        <v>52</v>
      </c>
      <c r="N53" s="5">
        <f>INDEX(PUNT_L10gamesAVG!B:B,MATCH($B53,PUNT_L10gamesAVG!$I:$I,0))</f>
        <v>41</v>
      </c>
      <c r="O53" s="5">
        <f>INDEX(PUNT_L5gamesAVG!B:B,MATCH($B53,PUNT_L5gamesAVG!$I:$I,0))</f>
        <v>81</v>
      </c>
    </row>
    <row r="54" spans="1:15" hidden="1" x14ac:dyDescent="0.2">
      <c r="A54">
        <v>5317</v>
      </c>
      <c r="B54" t="s">
        <v>122</v>
      </c>
      <c r="C54" t="s">
        <v>692</v>
      </c>
      <c r="D54" t="s">
        <v>928</v>
      </c>
      <c r="E54" t="s">
        <v>319</v>
      </c>
      <c r="F54" t="s">
        <v>804</v>
      </c>
      <c r="G54">
        <v>36</v>
      </c>
      <c r="H54" t="s">
        <v>263</v>
      </c>
      <c r="I54" t="s">
        <v>263</v>
      </c>
      <c r="J54" t="s">
        <v>627</v>
      </c>
      <c r="K54" t="str">
        <f>INDEX(PUNT_SeasonAVG!I:I,MATCH($B54,PUNT_SeasonAVG!$I:$I,0))</f>
        <v>Marcus Smart</v>
      </c>
      <c r="L54" t="str">
        <f>INDEX(PUNT_SeasonAVG!K:K,MATCH($B54,PUNT_SeasonAVG!$I:$I,0))</f>
        <v>BOS</v>
      </c>
      <c r="M54" s="5">
        <f>INDEX(PUNT_SeasonAVG!B:B,MATCH($B54,PUNT_SeasonAVG!$I:$I,0))</f>
        <v>53</v>
      </c>
      <c r="N54" s="5">
        <f>INDEX(PUNT_L10gamesAVG!B:B,MATCH($B54,PUNT_L10gamesAVG!$I:$I,0))</f>
        <v>48</v>
      </c>
      <c r="O54" s="5">
        <f>INDEX(PUNT_L5gamesAVG!B:B,MATCH($B54,PUNT_L5gamesAVG!$I:$I,0))</f>
        <v>37</v>
      </c>
    </row>
    <row r="55" spans="1:15" hidden="1" x14ac:dyDescent="0.2">
      <c r="A55">
        <v>4901</v>
      </c>
      <c r="B55" t="s">
        <v>110</v>
      </c>
      <c r="C55" t="s">
        <v>642</v>
      </c>
      <c r="D55" t="s">
        <v>677</v>
      </c>
      <c r="E55" t="s">
        <v>318</v>
      </c>
      <c r="F55" t="s">
        <v>710</v>
      </c>
      <c r="G55">
        <v>12</v>
      </c>
      <c r="H55" t="s">
        <v>264</v>
      </c>
      <c r="I55" t="s">
        <v>264</v>
      </c>
      <c r="J55" t="s">
        <v>627</v>
      </c>
      <c r="K55" t="str">
        <f>INDEX(PUNT_SeasonAVG!I:I,MATCH($B55,PUNT_SeasonAVG!$I:$I,0))</f>
        <v>Tobias Harris</v>
      </c>
      <c r="L55" t="str">
        <f>INDEX(PUNT_SeasonAVG!K:K,MATCH($B55,PUNT_SeasonAVG!$I:$I,0))</f>
        <v>PHI</v>
      </c>
      <c r="M55" s="5">
        <f>INDEX(PUNT_SeasonAVG!B:B,MATCH($B55,PUNT_SeasonAVG!$I:$I,0))</f>
        <v>55</v>
      </c>
      <c r="N55" s="5">
        <f>INDEX(PUNT_L10gamesAVG!B:B,MATCH($B55,PUNT_L10gamesAVG!$I:$I,0))</f>
        <v>66</v>
      </c>
      <c r="O55" s="5">
        <f>INDEX(PUNT_L5gamesAVG!B:B,MATCH($B55,PUNT_L5gamesAVG!$I:$I,0))</f>
        <v>92</v>
      </c>
    </row>
    <row r="56" spans="1:15" hidden="1" x14ac:dyDescent="0.2">
      <c r="A56">
        <v>5764</v>
      </c>
      <c r="B56" t="s">
        <v>113</v>
      </c>
      <c r="C56" t="s">
        <v>656</v>
      </c>
      <c r="D56" t="s">
        <v>1101</v>
      </c>
      <c r="E56" t="s">
        <v>298</v>
      </c>
      <c r="F56" t="s">
        <v>720</v>
      </c>
      <c r="G56">
        <v>2</v>
      </c>
      <c r="H56" t="s">
        <v>263</v>
      </c>
      <c r="I56" t="s">
        <v>263</v>
      </c>
      <c r="J56" t="s">
        <v>627</v>
      </c>
      <c r="K56" t="str">
        <f>INDEX(PUNT_SeasonAVG!I:I,MATCH($B56,PUNT_SeasonAVG!$I:$I,0))</f>
        <v>Lonzo Ball</v>
      </c>
      <c r="L56" t="str">
        <f>INDEX(PUNT_SeasonAVG!K:K,MATCH($B56,PUNT_SeasonAVG!$I:$I,0))</f>
        <v>NOR</v>
      </c>
      <c r="M56" s="5">
        <f>INDEX(PUNT_SeasonAVG!B:B,MATCH($B56,PUNT_SeasonAVG!$I:$I,0))</f>
        <v>56</v>
      </c>
      <c r="N56" s="5">
        <f>INDEX(PUNT_L10gamesAVG!B:B,MATCH($B56,PUNT_L10gamesAVG!$I:$I,0))</f>
        <v>54</v>
      </c>
      <c r="O56" s="5">
        <f>INDEX(PUNT_L5gamesAVG!B:B,MATCH($B56,PUNT_L5gamesAVG!$I:$I,0))</f>
        <v>85</v>
      </c>
    </row>
    <row r="57" spans="1:15" hidden="1" x14ac:dyDescent="0.2">
      <c r="A57">
        <v>5476</v>
      </c>
      <c r="B57" t="s">
        <v>101</v>
      </c>
      <c r="C57" t="s">
        <v>642</v>
      </c>
      <c r="D57" t="s">
        <v>980</v>
      </c>
      <c r="E57" t="s">
        <v>303</v>
      </c>
      <c r="F57" t="s">
        <v>694</v>
      </c>
      <c r="G57">
        <v>3</v>
      </c>
      <c r="H57" t="s">
        <v>263</v>
      </c>
      <c r="I57" t="s">
        <v>263</v>
      </c>
      <c r="J57" t="s">
        <v>627</v>
      </c>
      <c r="K57" t="str">
        <f>INDEX(PUNT_SeasonAVG!I:I,MATCH($B57,PUNT_SeasonAVG!$I:$I,0))</f>
        <v>Terry Rozier</v>
      </c>
      <c r="L57" t="str">
        <f>INDEX(PUNT_SeasonAVG!K:K,MATCH($B57,PUNT_SeasonAVG!$I:$I,0))</f>
        <v>CHA</v>
      </c>
      <c r="M57" s="5">
        <f>INDEX(PUNT_SeasonAVG!B:B,MATCH($B57,PUNT_SeasonAVG!$I:$I,0))</f>
        <v>57</v>
      </c>
      <c r="N57" s="5">
        <f>INDEX(PUNT_L10gamesAVG!B:B,MATCH($B57,PUNT_L10gamesAVG!$I:$I,0))</f>
        <v>74</v>
      </c>
      <c r="O57" s="5">
        <f>INDEX(PUNT_L5gamesAVG!B:B,MATCH($B57,PUNT_L5gamesAVG!$I:$I,0))</f>
        <v>46</v>
      </c>
    </row>
    <row r="58" spans="1:15" hidden="1" x14ac:dyDescent="0.2">
      <c r="A58">
        <v>4130</v>
      </c>
      <c r="B58" t="s">
        <v>114</v>
      </c>
      <c r="C58" t="s">
        <v>656</v>
      </c>
      <c r="D58" t="s">
        <v>715</v>
      </c>
      <c r="E58" t="s">
        <v>324</v>
      </c>
      <c r="F58" t="s">
        <v>716</v>
      </c>
      <c r="G58">
        <v>12</v>
      </c>
      <c r="H58" t="s">
        <v>649</v>
      </c>
      <c r="I58" t="s">
        <v>264</v>
      </c>
      <c r="J58" t="s">
        <v>627</v>
      </c>
      <c r="K58" t="str">
        <f>INDEX(PUNT_SeasonAVG!I:I,MATCH($B58,PUNT_SeasonAVG!$I:$I,0))</f>
        <v>LaMarcus Aldridge</v>
      </c>
      <c r="L58" t="str">
        <f>INDEX(PUNT_SeasonAVG!K:K,MATCH($B58,PUNT_SeasonAVG!$I:$I,0))</f>
        <v>SAS</v>
      </c>
      <c r="M58" s="5">
        <f>INDEX(PUNT_SeasonAVG!B:B,MATCH($B58,PUNT_SeasonAVG!$I:$I,0))</f>
        <v>58</v>
      </c>
      <c r="N58" s="5">
        <f>INDEX(PUNT_L10gamesAVG!B:B,MATCH($B58,PUNT_L10gamesAVG!$I:$I,0))</f>
        <v>60</v>
      </c>
      <c r="O58" s="5">
        <f>INDEX(PUNT_L5gamesAVG!B:B,MATCH($B58,PUNT_L5gamesAVG!$I:$I,0))</f>
        <v>47</v>
      </c>
    </row>
    <row r="59" spans="1:15" hidden="1" x14ac:dyDescent="0.2">
      <c r="A59">
        <v>5073</v>
      </c>
      <c r="B59" t="s">
        <v>125</v>
      </c>
      <c r="C59" t="s">
        <v>664</v>
      </c>
      <c r="D59" t="s">
        <v>872</v>
      </c>
      <c r="E59" t="s">
        <v>339</v>
      </c>
      <c r="F59" t="s">
        <v>666</v>
      </c>
      <c r="G59">
        <v>22</v>
      </c>
      <c r="H59" t="s">
        <v>636</v>
      </c>
      <c r="I59" t="s">
        <v>263</v>
      </c>
      <c r="J59" t="s">
        <v>627</v>
      </c>
      <c r="K59" t="str">
        <f>INDEX(PUNT_SeasonAVG!I:I,MATCH($B59,PUNT_SeasonAVG!$I:$I,0))</f>
        <v>Khris Middleton</v>
      </c>
      <c r="L59" t="str">
        <f>INDEX(PUNT_SeasonAVG!K:K,MATCH($B59,PUNT_SeasonAVG!$I:$I,0))</f>
        <v>MIL</v>
      </c>
      <c r="M59" s="5">
        <f>INDEX(PUNT_SeasonAVG!B:B,MATCH($B59,PUNT_SeasonAVG!$I:$I,0))</f>
        <v>59</v>
      </c>
      <c r="N59" s="5">
        <f>INDEX(PUNT_L10gamesAVG!B:B,MATCH($B59,PUNT_L10gamesAVG!$I:$I,0))</f>
        <v>57</v>
      </c>
      <c r="O59" s="5">
        <f>INDEX(PUNT_L5gamesAVG!B:B,MATCH($B59,PUNT_L5gamesAVG!$I:$I,0))</f>
        <v>66</v>
      </c>
    </row>
    <row r="60" spans="1:15" hidden="1" x14ac:dyDescent="0.2">
      <c r="A60">
        <v>4724</v>
      </c>
      <c r="B60" t="s">
        <v>123</v>
      </c>
      <c r="C60" t="s">
        <v>263</v>
      </c>
      <c r="D60" t="s">
        <v>803</v>
      </c>
      <c r="E60" t="s">
        <v>319</v>
      </c>
      <c r="F60" t="s">
        <v>804</v>
      </c>
      <c r="G60">
        <v>20</v>
      </c>
      <c r="H60" t="s">
        <v>636</v>
      </c>
      <c r="I60" t="s">
        <v>263</v>
      </c>
      <c r="J60" t="s">
        <v>627</v>
      </c>
      <c r="K60" t="str">
        <f>INDEX(PUNT_SeasonAVG!I:I,MATCH($B60,PUNT_SeasonAVG!$I:$I,0))</f>
        <v>Gordon Hayward</v>
      </c>
      <c r="L60" t="str">
        <f>INDEX(PUNT_SeasonAVG!K:K,MATCH($B60,PUNT_SeasonAVG!$I:$I,0))</f>
        <v>BOS</v>
      </c>
      <c r="M60" s="5">
        <f>INDEX(PUNT_SeasonAVG!B:B,MATCH($B60,PUNT_SeasonAVG!$I:$I,0))</f>
        <v>60</v>
      </c>
      <c r="N60" s="5">
        <f>INDEX(PUNT_L10gamesAVG!B:B,MATCH($B60,PUNT_L10gamesAVG!$I:$I,0))</f>
        <v>58</v>
      </c>
      <c r="O60" s="5">
        <f>INDEX(PUNT_L5gamesAVG!B:B,MATCH($B60,PUNT_L5gamesAVG!$I:$I,0))</f>
        <v>39</v>
      </c>
    </row>
    <row r="61" spans="1:15" hidden="1" x14ac:dyDescent="0.2">
      <c r="A61">
        <v>4245</v>
      </c>
      <c r="B61" t="s">
        <v>127</v>
      </c>
      <c r="C61" t="s">
        <v>682</v>
      </c>
      <c r="D61" t="s">
        <v>732</v>
      </c>
      <c r="E61" t="s">
        <v>318</v>
      </c>
      <c r="F61" t="s">
        <v>710</v>
      </c>
      <c r="G61">
        <v>42</v>
      </c>
      <c r="H61" t="s">
        <v>649</v>
      </c>
      <c r="I61" t="s">
        <v>264</v>
      </c>
      <c r="J61" t="s">
        <v>627</v>
      </c>
      <c r="K61" t="str">
        <f>INDEX(PUNT_SeasonAVG!I:I,MATCH($B61,PUNT_SeasonAVG!$I:$I,0))</f>
        <v>Al Horford</v>
      </c>
      <c r="L61" t="str">
        <f>INDEX(PUNT_SeasonAVG!K:K,MATCH($B61,PUNT_SeasonAVG!$I:$I,0))</f>
        <v>PHI</v>
      </c>
      <c r="M61" s="5">
        <f>INDEX(PUNT_SeasonAVG!B:B,MATCH($B61,PUNT_SeasonAVG!$I:$I,0))</f>
        <v>61</v>
      </c>
      <c r="N61" s="5">
        <f>INDEX(PUNT_L10gamesAVG!B:B,MATCH($B61,PUNT_L10gamesAVG!$I:$I,0))</f>
        <v>59</v>
      </c>
      <c r="O61" s="5">
        <f>INDEX(PUNT_L5gamesAVG!B:B,MATCH($B61,PUNT_L5gamesAVG!$I:$I,0))</f>
        <v>100</v>
      </c>
    </row>
    <row r="62" spans="1:15" hidden="1" x14ac:dyDescent="0.2">
      <c r="A62">
        <v>6114</v>
      </c>
      <c r="B62" t="s">
        <v>116</v>
      </c>
      <c r="C62" t="s">
        <v>664</v>
      </c>
      <c r="D62" t="s">
        <v>1325</v>
      </c>
      <c r="E62" t="s">
        <v>315</v>
      </c>
      <c r="F62" t="s">
        <v>669</v>
      </c>
      <c r="G62">
        <v>25</v>
      </c>
      <c r="H62" t="s">
        <v>263</v>
      </c>
      <c r="I62" t="s">
        <v>263</v>
      </c>
      <c r="J62" t="s">
        <v>627</v>
      </c>
      <c r="K62" t="str">
        <f>INDEX(PUNT_SeasonAVG!I:I,MATCH($B62,PUNT_SeasonAVG!$I:$I,0))</f>
        <v>Kendrick Nunn</v>
      </c>
      <c r="L62" t="str">
        <f>INDEX(PUNT_SeasonAVG!K:K,MATCH($B62,PUNT_SeasonAVG!$I:$I,0))</f>
        <v>MIA</v>
      </c>
      <c r="M62" s="5">
        <f>INDEX(PUNT_SeasonAVG!B:B,MATCH($B62,PUNT_SeasonAVG!$I:$I,0))</f>
        <v>62</v>
      </c>
      <c r="N62" s="5">
        <f>INDEX(PUNT_L10gamesAVG!B:B,MATCH($B62,PUNT_L10gamesAVG!$I:$I,0))</f>
        <v>87</v>
      </c>
      <c r="O62" s="5">
        <f>INDEX(PUNT_L5gamesAVG!B:B,MATCH($B62,PUNT_L5gamesAVG!$I:$I,0))</f>
        <v>60</v>
      </c>
    </row>
    <row r="63" spans="1:15" hidden="1" x14ac:dyDescent="0.2">
      <c r="A63">
        <v>5500</v>
      </c>
      <c r="B63" t="s">
        <v>117</v>
      </c>
      <c r="C63" t="s">
        <v>639</v>
      </c>
      <c r="D63" t="s">
        <v>995</v>
      </c>
      <c r="E63" t="s">
        <v>318</v>
      </c>
      <c r="F63" t="s">
        <v>710</v>
      </c>
      <c r="G63">
        <v>0</v>
      </c>
      <c r="H63" t="s">
        <v>636</v>
      </c>
      <c r="I63" t="s">
        <v>263</v>
      </c>
      <c r="J63" t="s">
        <v>627</v>
      </c>
      <c r="K63" t="str">
        <f>INDEX(PUNT_SeasonAVG!I:I,MATCH($B63,PUNT_SeasonAVG!$I:$I,0))</f>
        <v>Josh Richardson</v>
      </c>
      <c r="L63" t="str">
        <f>INDEX(PUNT_SeasonAVG!K:K,MATCH($B63,PUNT_SeasonAVG!$I:$I,0))</f>
        <v>PHI</v>
      </c>
      <c r="M63" s="5">
        <f>INDEX(PUNT_SeasonAVG!B:B,MATCH($B63,PUNT_SeasonAVG!$I:$I,0))</f>
        <v>63</v>
      </c>
      <c r="N63" s="5">
        <f>INDEX(PUNT_L10gamesAVG!B:B,MATCH($B63,PUNT_L10gamesAVG!$I:$I,0))</f>
        <v>77</v>
      </c>
      <c r="O63" s="5">
        <f>INDEX(PUNT_L5gamesAVG!B:B,MATCH($B63,PUNT_L5gamesAVG!$I:$I,0))</f>
        <v>97</v>
      </c>
    </row>
    <row r="64" spans="1:15" hidden="1" x14ac:dyDescent="0.2">
      <c r="A64">
        <v>5471</v>
      </c>
      <c r="B64" t="s">
        <v>105</v>
      </c>
      <c r="C64" t="s">
        <v>692</v>
      </c>
      <c r="D64" t="s">
        <v>796</v>
      </c>
      <c r="E64" t="s">
        <v>306</v>
      </c>
      <c r="F64" t="s">
        <v>812</v>
      </c>
      <c r="G64">
        <v>33</v>
      </c>
      <c r="H64" t="s">
        <v>649</v>
      </c>
      <c r="I64" t="s">
        <v>264</v>
      </c>
      <c r="J64" t="s">
        <v>627</v>
      </c>
      <c r="K64" t="str">
        <f>INDEX(PUNT_SeasonAVG!I:I,MATCH($B64,PUNT_SeasonAVG!$I:$I,0))</f>
        <v>Myles Turner</v>
      </c>
      <c r="L64" t="str">
        <f>INDEX(PUNT_SeasonAVG!K:K,MATCH($B64,PUNT_SeasonAVG!$I:$I,0))</f>
        <v>IND</v>
      </c>
      <c r="M64" s="5">
        <f>INDEX(PUNT_SeasonAVG!B:B,MATCH($B64,PUNT_SeasonAVG!$I:$I,0))</f>
        <v>64</v>
      </c>
      <c r="N64" s="5">
        <f>INDEX(PUNT_L10gamesAVG!B:B,MATCH($B64,PUNT_L10gamesAVG!$I:$I,0))</f>
        <v>64</v>
      </c>
      <c r="O64" s="5">
        <f>INDEX(PUNT_L5gamesAVG!B:B,MATCH($B64,PUNT_L5gamesAVG!$I:$I,0))</f>
        <v>130</v>
      </c>
    </row>
    <row r="65" spans="1:15" hidden="1" x14ac:dyDescent="0.2">
      <c r="A65">
        <v>5843</v>
      </c>
      <c r="B65" t="s">
        <v>129</v>
      </c>
      <c r="C65" t="s">
        <v>639</v>
      </c>
      <c r="D65" t="s">
        <v>1129</v>
      </c>
      <c r="E65" t="s">
        <v>298</v>
      </c>
      <c r="F65" t="s">
        <v>720</v>
      </c>
      <c r="G65">
        <v>3</v>
      </c>
      <c r="H65" t="s">
        <v>636</v>
      </c>
      <c r="I65" t="s">
        <v>263</v>
      </c>
      <c r="J65" t="s">
        <v>627</v>
      </c>
      <c r="K65" t="str">
        <f>INDEX(PUNT_SeasonAVG!I:I,MATCH($B65,PUNT_SeasonAVG!$I:$I,0))</f>
        <v>Josh Hart</v>
      </c>
      <c r="L65" t="str">
        <f>INDEX(PUNT_SeasonAVG!K:K,MATCH($B65,PUNT_SeasonAVG!$I:$I,0))</f>
        <v>NOR</v>
      </c>
      <c r="M65" s="5">
        <f>INDEX(PUNT_SeasonAVG!B:B,MATCH($B65,PUNT_SeasonAVG!$I:$I,0))</f>
        <v>65</v>
      </c>
      <c r="N65" s="5">
        <f>INDEX(PUNT_L10gamesAVG!B:B,MATCH($B65,PUNT_L10gamesAVG!$I:$I,0))</f>
        <v>69</v>
      </c>
      <c r="O65" s="5">
        <f>INDEX(PUNT_L5gamesAVG!B:B,MATCH($B65,PUNT_L5gamesAVG!$I:$I,0))</f>
        <v>84</v>
      </c>
    </row>
    <row r="66" spans="1:15" hidden="1" x14ac:dyDescent="0.2">
      <c r="A66">
        <v>5827</v>
      </c>
      <c r="B66" t="s">
        <v>126</v>
      </c>
      <c r="C66" t="s">
        <v>757</v>
      </c>
      <c r="D66" t="s">
        <v>1113</v>
      </c>
      <c r="E66" t="s">
        <v>315</v>
      </c>
      <c r="F66" t="s">
        <v>669</v>
      </c>
      <c r="G66">
        <v>13</v>
      </c>
      <c r="H66" t="s">
        <v>649</v>
      </c>
      <c r="I66" t="s">
        <v>264</v>
      </c>
      <c r="J66" t="s">
        <v>627</v>
      </c>
      <c r="K66" t="str">
        <f>INDEX(PUNT_SeasonAVG!I:I,MATCH($B66,PUNT_SeasonAVG!$I:$I,0))</f>
        <v>Bam Adebayo</v>
      </c>
      <c r="L66" t="str">
        <f>INDEX(PUNT_SeasonAVG!K:K,MATCH($B66,PUNT_SeasonAVG!$I:$I,0))</f>
        <v>MIA</v>
      </c>
      <c r="M66" s="5">
        <f>INDEX(PUNT_SeasonAVG!B:B,MATCH($B66,PUNT_SeasonAVG!$I:$I,0))</f>
        <v>66</v>
      </c>
      <c r="N66" s="5">
        <f>INDEX(PUNT_L10gamesAVG!B:B,MATCH($B66,PUNT_L10gamesAVG!$I:$I,0))</f>
        <v>61</v>
      </c>
      <c r="O66" s="5">
        <f>INDEX(PUNT_L5gamesAVG!B:B,MATCH($B66,PUNT_L5gamesAVG!$I:$I,0))</f>
        <v>71</v>
      </c>
    </row>
    <row r="67" spans="1:15" hidden="1" x14ac:dyDescent="0.2">
      <c r="A67">
        <v>5349</v>
      </c>
      <c r="B67" t="s">
        <v>160</v>
      </c>
      <c r="C67" t="s">
        <v>673</v>
      </c>
      <c r="D67" t="s">
        <v>944</v>
      </c>
      <c r="E67" t="s">
        <v>312</v>
      </c>
      <c r="F67" t="s">
        <v>731</v>
      </c>
      <c r="G67">
        <v>8</v>
      </c>
      <c r="H67" t="s">
        <v>263</v>
      </c>
      <c r="I67" t="s">
        <v>263</v>
      </c>
      <c r="J67" t="s">
        <v>627</v>
      </c>
      <c r="K67" t="str">
        <f>INDEX(PUNT_SeasonAVG!I:I,MATCH($B67,PUNT_SeasonAVG!$I:$I,0))</f>
        <v>Spencer Dinwiddie</v>
      </c>
      <c r="L67" t="str">
        <f>INDEX(PUNT_SeasonAVG!K:K,MATCH($B67,PUNT_SeasonAVG!$I:$I,0))</f>
        <v>BKN</v>
      </c>
      <c r="M67" s="5">
        <f>INDEX(PUNT_SeasonAVG!B:B,MATCH($B67,PUNT_SeasonAVG!$I:$I,0))</f>
        <v>67</v>
      </c>
      <c r="N67" s="5">
        <f>INDEX(PUNT_L10gamesAVG!B:B,MATCH($B67,PUNT_L10gamesAVG!$I:$I,0))</f>
        <v>56</v>
      </c>
      <c r="O67" s="5">
        <f>INDEX(PUNT_L5gamesAVG!B:B,MATCH($B67,PUNT_L5gamesAVG!$I:$I,0))</f>
        <v>38</v>
      </c>
    </row>
    <row r="68" spans="1:15" hidden="1" x14ac:dyDescent="0.2">
      <c r="A68">
        <v>5321</v>
      </c>
      <c r="B68" t="s">
        <v>133</v>
      </c>
      <c r="C68" t="s">
        <v>706</v>
      </c>
      <c r="D68" t="s">
        <v>931</v>
      </c>
      <c r="E68" t="s">
        <v>325</v>
      </c>
      <c r="F68" t="s">
        <v>781</v>
      </c>
      <c r="G68">
        <v>6</v>
      </c>
      <c r="H68" t="s">
        <v>263</v>
      </c>
      <c r="I68" t="s">
        <v>263</v>
      </c>
      <c r="J68" t="s">
        <v>627</v>
      </c>
      <c r="K68" t="str">
        <f>INDEX(PUNT_SeasonAVG!I:I,MATCH($B68,PUNT_SeasonAVG!$I:$I,0))</f>
        <v>Elfrid Payton</v>
      </c>
      <c r="L68" t="str">
        <f>INDEX(PUNT_SeasonAVG!K:K,MATCH($B68,PUNT_SeasonAVG!$I:$I,0))</f>
        <v>NYK</v>
      </c>
      <c r="M68" s="5">
        <f>INDEX(PUNT_SeasonAVG!B:B,MATCH($B68,PUNT_SeasonAVG!$I:$I,0))</f>
        <v>68</v>
      </c>
      <c r="N68" s="5">
        <f>INDEX(PUNT_L10gamesAVG!B:B,MATCH($B68,PUNT_L10gamesAVG!$I:$I,0))</f>
        <v>75</v>
      </c>
      <c r="O68" s="5">
        <f>INDEX(PUNT_L5gamesAVG!B:B,MATCH($B68,PUNT_L5gamesAVG!$I:$I,0))</f>
        <v>79</v>
      </c>
    </row>
    <row r="69" spans="1:15" hidden="1" x14ac:dyDescent="0.2">
      <c r="A69">
        <v>5769</v>
      </c>
      <c r="B69" t="s">
        <v>128</v>
      </c>
      <c r="C69" t="s">
        <v>656</v>
      </c>
      <c r="D69" t="s">
        <v>1106</v>
      </c>
      <c r="E69" t="s">
        <v>304</v>
      </c>
      <c r="F69" t="s">
        <v>660</v>
      </c>
      <c r="G69">
        <v>24</v>
      </c>
      <c r="H69" t="s">
        <v>264</v>
      </c>
      <c r="I69" t="s">
        <v>264</v>
      </c>
      <c r="J69" t="s">
        <v>627</v>
      </c>
      <c r="K69" t="str">
        <f>INDEX(PUNT_SeasonAVG!I:I,MATCH($B69,PUNT_SeasonAVG!$I:$I,0))</f>
        <v>Lauri Markkanen</v>
      </c>
      <c r="L69" t="str">
        <f>INDEX(PUNT_SeasonAVG!K:K,MATCH($B69,PUNT_SeasonAVG!$I:$I,0))</f>
        <v>CHI</v>
      </c>
      <c r="M69" s="5">
        <f>INDEX(PUNT_SeasonAVG!B:B,MATCH($B69,PUNT_SeasonAVG!$I:$I,0))</f>
        <v>69</v>
      </c>
      <c r="N69" s="5">
        <f>INDEX(PUNT_L10gamesAVG!B:B,MATCH($B69,PUNT_L10gamesAVG!$I:$I,0))</f>
        <v>80</v>
      </c>
      <c r="O69" s="5">
        <f>INDEX(PUNT_L5gamesAVG!B:B,MATCH($B69,PUNT_L5gamesAVG!$I:$I,0))</f>
        <v>80</v>
      </c>
    </row>
    <row r="70" spans="1:15" hidden="1" x14ac:dyDescent="0.2">
      <c r="A70">
        <v>5825</v>
      </c>
      <c r="B70" t="s">
        <v>136</v>
      </c>
      <c r="C70" t="s">
        <v>656</v>
      </c>
      <c r="D70" t="s">
        <v>1111</v>
      </c>
      <c r="E70" t="s">
        <v>307</v>
      </c>
      <c r="F70" t="s">
        <v>652</v>
      </c>
      <c r="G70">
        <v>5</v>
      </c>
      <c r="H70" t="s">
        <v>263</v>
      </c>
      <c r="I70" t="s">
        <v>263</v>
      </c>
      <c r="J70" t="s">
        <v>627</v>
      </c>
      <c r="K70" t="str">
        <f>INDEX(PUNT_SeasonAVG!I:I,MATCH($B70,PUNT_SeasonAVG!$I:$I,0))</f>
        <v>Luke Kennard</v>
      </c>
      <c r="L70" t="str">
        <f>INDEX(PUNT_SeasonAVG!K:K,MATCH($B70,PUNT_SeasonAVG!$I:$I,0))</f>
        <v>DET</v>
      </c>
      <c r="M70" s="5">
        <f>INDEX(PUNT_SeasonAVG!B:B,MATCH($B70,PUNT_SeasonAVG!$I:$I,0))</f>
        <v>70</v>
      </c>
      <c r="N70" s="5">
        <f>INDEX(PUNT_L10gamesAVG!B:B,MATCH($B70,PUNT_L10gamesAVG!$I:$I,0))</f>
        <v>68</v>
      </c>
      <c r="O70" s="5">
        <f>INDEX(PUNT_L5gamesAVG!B:B,MATCH($B70,PUNT_L5gamesAVG!$I:$I,0))</f>
        <v>48</v>
      </c>
    </row>
    <row r="71" spans="1:15" hidden="1" x14ac:dyDescent="0.2">
      <c r="A71">
        <v>5336</v>
      </c>
      <c r="B71" t="s">
        <v>147</v>
      </c>
      <c r="C71" t="s">
        <v>45</v>
      </c>
      <c r="D71" t="s">
        <v>941</v>
      </c>
      <c r="E71" t="s">
        <v>338</v>
      </c>
      <c r="F71" t="s">
        <v>644</v>
      </c>
      <c r="G71">
        <v>15</v>
      </c>
      <c r="H71" t="s">
        <v>649</v>
      </c>
      <c r="I71" t="s">
        <v>264</v>
      </c>
      <c r="J71" t="s">
        <v>627</v>
      </c>
      <c r="K71" t="str">
        <f>INDEX(PUNT_SeasonAVG!I:I,MATCH($B71,PUNT_SeasonAVG!$I:$I,0))</f>
        <v>Clint Capela</v>
      </c>
      <c r="L71" t="str">
        <f>INDEX(PUNT_SeasonAVG!K:K,MATCH($B71,PUNT_SeasonAVG!$I:$I,0))</f>
        <v>HOU</v>
      </c>
      <c r="M71" s="5">
        <f>INDEX(PUNT_SeasonAVG!B:B,MATCH($B71,PUNT_SeasonAVG!$I:$I,0))</f>
        <v>71</v>
      </c>
      <c r="N71" s="5">
        <f>INDEX(PUNT_L10gamesAVG!B:B,MATCH($B71,PUNT_L10gamesAVG!$I:$I,0))</f>
        <v>67</v>
      </c>
      <c r="O71" s="5">
        <f>INDEX(PUNT_L5gamesAVG!B:B,MATCH($B71,PUNT_L5gamesAVG!$I:$I,0))</f>
        <v>44</v>
      </c>
    </row>
    <row r="72" spans="1:15" hidden="1" x14ac:dyDescent="0.2">
      <c r="A72">
        <v>5074</v>
      </c>
      <c r="B72" t="s">
        <v>112</v>
      </c>
      <c r="C72" t="s">
        <v>745</v>
      </c>
      <c r="D72" t="s">
        <v>873</v>
      </c>
      <c r="E72" t="s">
        <v>334</v>
      </c>
      <c r="F72" t="s">
        <v>727</v>
      </c>
      <c r="G72">
        <v>5</v>
      </c>
      <c r="H72" t="s">
        <v>636</v>
      </c>
      <c r="I72" t="s">
        <v>263</v>
      </c>
      <c r="J72" t="s">
        <v>627</v>
      </c>
      <c r="K72" t="str">
        <f>INDEX(PUNT_SeasonAVG!I:I,MATCH($B72,PUNT_SeasonAVG!$I:$I,0))</f>
        <v>Will Barton</v>
      </c>
      <c r="L72" t="str">
        <f>INDEX(PUNT_SeasonAVG!K:K,MATCH($B72,PUNT_SeasonAVG!$I:$I,0))</f>
        <v>DEN</v>
      </c>
      <c r="M72" s="5">
        <f>INDEX(PUNT_SeasonAVG!B:B,MATCH($B72,PUNT_SeasonAVG!$I:$I,0))</f>
        <v>72</v>
      </c>
      <c r="N72" s="5">
        <f>INDEX(PUNT_L10gamesAVG!B:B,MATCH($B72,PUNT_L10gamesAVG!$I:$I,0))</f>
        <v>94</v>
      </c>
      <c r="O72" s="5">
        <f>INDEX(PUNT_L5gamesAVG!B:B,MATCH($B72,PUNT_L5gamesAVG!$I:$I,0))</f>
        <v>116</v>
      </c>
    </row>
    <row r="73" spans="1:15" hidden="1" x14ac:dyDescent="0.2">
      <c r="A73">
        <v>5475</v>
      </c>
      <c r="B73" t="s">
        <v>151</v>
      </c>
      <c r="C73" t="s">
        <v>664</v>
      </c>
      <c r="D73" t="s">
        <v>979</v>
      </c>
      <c r="E73" t="s">
        <v>330</v>
      </c>
      <c r="F73" t="s">
        <v>641</v>
      </c>
      <c r="G73">
        <v>3</v>
      </c>
      <c r="H73" t="s">
        <v>264</v>
      </c>
      <c r="I73" t="s">
        <v>264</v>
      </c>
      <c r="J73" t="s">
        <v>627</v>
      </c>
      <c r="K73" t="str">
        <f>INDEX(PUNT_SeasonAVG!I:I,MATCH($B73,PUNT_SeasonAVG!$I:$I,0))</f>
        <v>Kelly Oubre Jr.</v>
      </c>
      <c r="L73" t="str">
        <f>INDEX(PUNT_SeasonAVG!K:K,MATCH($B73,PUNT_SeasonAVG!$I:$I,0))</f>
        <v>PHO</v>
      </c>
      <c r="M73" s="5">
        <f>INDEX(PUNT_SeasonAVG!B:B,MATCH($B73,PUNT_SeasonAVG!$I:$I,0))</f>
        <v>73</v>
      </c>
      <c r="N73" s="5">
        <f>INDEX(PUNT_L10gamesAVG!B:B,MATCH($B73,PUNT_L10gamesAVG!$I:$I,0))</f>
        <v>133</v>
      </c>
      <c r="O73" s="5">
        <f>INDEX(PUNT_L5gamesAVG!B:B,MATCH($B73,PUNT_L5gamesAVG!$I:$I,0))</f>
        <v>77</v>
      </c>
    </row>
    <row r="74" spans="1:15" hidden="1" x14ac:dyDescent="0.2">
      <c r="A74">
        <v>4764</v>
      </c>
      <c r="B74" t="s">
        <v>139</v>
      </c>
      <c r="C74" t="s">
        <v>816</v>
      </c>
      <c r="D74" t="s">
        <v>817</v>
      </c>
      <c r="E74" t="s">
        <v>333</v>
      </c>
      <c r="F74" t="s">
        <v>648</v>
      </c>
      <c r="G74">
        <v>21</v>
      </c>
      <c r="H74" t="s">
        <v>45</v>
      </c>
      <c r="I74" t="s">
        <v>45</v>
      </c>
      <c r="J74" t="s">
        <v>627</v>
      </c>
      <c r="K74" t="str">
        <f>INDEX(PUNT_SeasonAVG!I:I,MATCH($B74,PUNT_SeasonAVG!$I:$I,0))</f>
        <v>Hassan Whiteside</v>
      </c>
      <c r="L74" t="str">
        <f>INDEX(PUNT_SeasonAVG!K:K,MATCH($B74,PUNT_SeasonAVG!$I:$I,0))</f>
        <v>POR</v>
      </c>
      <c r="M74" s="5">
        <f>INDEX(PUNT_SeasonAVG!B:B,MATCH($B74,PUNT_SeasonAVG!$I:$I,0))</f>
        <v>74</v>
      </c>
      <c r="N74" s="5">
        <f>INDEX(PUNT_L10gamesAVG!B:B,MATCH($B74,PUNT_L10gamesAVG!$I:$I,0))</f>
        <v>65</v>
      </c>
      <c r="O74" s="5">
        <f>INDEX(PUNT_L5gamesAVG!B:B,MATCH($B74,PUNT_L5gamesAVG!$I:$I,0))</f>
        <v>94</v>
      </c>
    </row>
    <row r="75" spans="1:15" hidden="1" x14ac:dyDescent="0.2">
      <c r="A75">
        <v>4561</v>
      </c>
      <c r="B75" t="s">
        <v>118</v>
      </c>
      <c r="C75" t="s">
        <v>757</v>
      </c>
      <c r="D75" t="s">
        <v>770</v>
      </c>
      <c r="E75" t="s">
        <v>307</v>
      </c>
      <c r="F75" t="s">
        <v>652</v>
      </c>
      <c r="G75">
        <v>23</v>
      </c>
      <c r="H75" t="s">
        <v>649</v>
      </c>
      <c r="I75" t="s">
        <v>264</v>
      </c>
      <c r="J75" t="s">
        <v>627</v>
      </c>
      <c r="K75" t="str">
        <f>INDEX(PUNT_SeasonAVG!I:I,MATCH($B75,PUNT_SeasonAVG!$I:$I,0))</f>
        <v>Blake Griffin</v>
      </c>
      <c r="L75" t="str">
        <f>INDEX(PUNT_SeasonAVG!K:K,MATCH($B75,PUNT_SeasonAVG!$I:$I,0))</f>
        <v>DET</v>
      </c>
      <c r="M75" s="5">
        <f>INDEX(PUNT_SeasonAVG!B:B,MATCH($B75,PUNT_SeasonAVG!$I:$I,0))</f>
        <v>75</v>
      </c>
      <c r="N75" s="5">
        <f>INDEX(PUNT_L10gamesAVG!B:B,MATCH($B75,PUNT_L10gamesAVG!$I:$I,0))</f>
        <v>78</v>
      </c>
      <c r="O75" s="5">
        <f>INDEX(PUNT_L5gamesAVG!B:B,MATCH($B75,PUNT_L5gamesAVG!$I:$I,0))</f>
        <v>87</v>
      </c>
    </row>
    <row r="76" spans="1:15" hidden="1" x14ac:dyDescent="0.2">
      <c r="A76">
        <v>6022</v>
      </c>
      <c r="B76" t="s">
        <v>137</v>
      </c>
      <c r="C76" t="s">
        <v>673</v>
      </c>
      <c r="D76" t="s">
        <v>1215</v>
      </c>
      <c r="E76" t="s">
        <v>328</v>
      </c>
      <c r="F76" t="s">
        <v>95</v>
      </c>
      <c r="G76">
        <v>2</v>
      </c>
      <c r="H76" t="s">
        <v>263</v>
      </c>
      <c r="I76" t="s">
        <v>263</v>
      </c>
      <c r="J76" t="s">
        <v>627</v>
      </c>
      <c r="K76" t="str">
        <f>INDEX(PUNT_SeasonAVG!I:I,MATCH($B76,PUNT_SeasonAVG!$I:$I,0))</f>
        <v>Shai Gilgeous-Alexander</v>
      </c>
      <c r="L76" t="str">
        <f>INDEX(PUNT_SeasonAVG!K:K,MATCH($B76,PUNT_SeasonAVG!$I:$I,0))</f>
        <v>OKC</v>
      </c>
      <c r="M76" s="5">
        <f>INDEX(PUNT_SeasonAVG!B:B,MATCH($B76,PUNT_SeasonAVG!$I:$I,0))</f>
        <v>76</v>
      </c>
      <c r="N76" s="5">
        <f>INDEX(PUNT_L10gamesAVG!B:B,MATCH($B76,PUNT_L10gamesAVG!$I:$I,0))</f>
        <v>91</v>
      </c>
      <c r="O76" s="5">
        <f>INDEX(PUNT_L5gamesAVG!B:B,MATCH($B76,PUNT_L5gamesAVG!$I:$I,0))</f>
        <v>64</v>
      </c>
    </row>
    <row r="77" spans="1:15" hidden="1" x14ac:dyDescent="0.2">
      <c r="A77">
        <v>5069</v>
      </c>
      <c r="B77" t="s">
        <v>153</v>
      </c>
      <c r="C77" t="s">
        <v>670</v>
      </c>
      <c r="D77" t="s">
        <v>700</v>
      </c>
      <c r="E77" t="s">
        <v>341</v>
      </c>
      <c r="F77" t="s">
        <v>675</v>
      </c>
      <c r="G77">
        <v>23</v>
      </c>
      <c r="H77" t="s">
        <v>649</v>
      </c>
      <c r="I77" t="s">
        <v>264</v>
      </c>
      <c r="J77" t="s">
        <v>627</v>
      </c>
      <c r="K77" t="str">
        <f>INDEX(PUNT_SeasonAVG!I:I,MATCH($B77,PUNT_SeasonAVG!$I:$I,0))</f>
        <v>Draymond Green</v>
      </c>
      <c r="L77" t="str">
        <f>INDEX(PUNT_SeasonAVG!K:K,MATCH($B77,PUNT_SeasonAVG!$I:$I,0))</f>
        <v>GSW</v>
      </c>
      <c r="M77" s="5">
        <f>INDEX(PUNT_SeasonAVG!B:B,MATCH($B77,PUNT_SeasonAVG!$I:$I,0))</f>
        <v>78</v>
      </c>
      <c r="N77" s="5">
        <f>INDEX(PUNT_L10gamesAVG!B:B,MATCH($B77,PUNT_L10gamesAVG!$I:$I,0))</f>
        <v>79</v>
      </c>
      <c r="O77" s="5">
        <f>INDEX(PUNT_L5gamesAVG!B:B,MATCH($B77,PUNT_L5gamesAVG!$I:$I,0))</f>
        <v>76</v>
      </c>
    </row>
    <row r="78" spans="1:15" hidden="1" x14ac:dyDescent="0.2">
      <c r="A78">
        <v>5855</v>
      </c>
      <c r="B78" t="s">
        <v>131</v>
      </c>
      <c r="C78" t="s">
        <v>642</v>
      </c>
      <c r="D78" t="s">
        <v>1146</v>
      </c>
      <c r="E78" t="s">
        <v>322</v>
      </c>
      <c r="F78" t="s">
        <v>704</v>
      </c>
      <c r="G78">
        <v>13</v>
      </c>
      <c r="H78" t="s">
        <v>45</v>
      </c>
      <c r="I78" t="s">
        <v>45</v>
      </c>
      <c r="J78" t="s">
        <v>627</v>
      </c>
      <c r="K78" t="str">
        <f>INDEX(PUNT_SeasonAVG!I:I,MATCH($B78,PUNT_SeasonAVG!$I:$I,0))</f>
        <v>Thomas Bryant</v>
      </c>
      <c r="L78" t="str">
        <f>INDEX(PUNT_SeasonAVG!K:K,MATCH($B78,PUNT_SeasonAVG!$I:$I,0))</f>
        <v>WAS</v>
      </c>
      <c r="M78" s="5">
        <f>INDEX(PUNT_SeasonAVG!B:B,MATCH($B78,PUNT_SeasonAVG!$I:$I,0))</f>
        <v>79</v>
      </c>
      <c r="N78" s="5">
        <f>INDEX(PUNT_L10gamesAVG!B:B,MATCH($B78,PUNT_L10gamesAVG!$I:$I,0))</f>
        <v>111</v>
      </c>
      <c r="O78" s="5">
        <f>INDEX(PUNT_L5gamesAVG!B:B,MATCH($B78,PUNT_L5gamesAVG!$I:$I,0))</f>
        <v>145</v>
      </c>
    </row>
    <row r="79" spans="1:15" hidden="1" x14ac:dyDescent="0.2">
      <c r="A79">
        <v>4175</v>
      </c>
      <c r="B79" t="s">
        <v>169</v>
      </c>
      <c r="C79" t="s">
        <v>646</v>
      </c>
      <c r="D79" t="s">
        <v>726</v>
      </c>
      <c r="E79" t="s">
        <v>334</v>
      </c>
      <c r="F79" t="s">
        <v>727</v>
      </c>
      <c r="G79">
        <v>4</v>
      </c>
      <c r="H79" t="s">
        <v>649</v>
      </c>
      <c r="I79" t="s">
        <v>264</v>
      </c>
      <c r="J79" t="s">
        <v>627</v>
      </c>
      <c r="K79" t="str">
        <f>INDEX(PUNT_SeasonAVG!I:I,MATCH($B79,PUNT_SeasonAVG!$I:$I,0))</f>
        <v>Paul Millsap</v>
      </c>
      <c r="L79" t="str">
        <f>INDEX(PUNT_SeasonAVG!K:K,MATCH($B79,PUNT_SeasonAVG!$I:$I,0))</f>
        <v>DEN</v>
      </c>
      <c r="M79" s="5">
        <f>INDEX(PUNT_SeasonAVG!B:B,MATCH($B79,PUNT_SeasonAVG!$I:$I,0))</f>
        <v>80</v>
      </c>
      <c r="N79" s="5">
        <f>INDEX(PUNT_L10gamesAVG!B:B,MATCH($B79,PUNT_L10gamesAVG!$I:$I,0))</f>
        <v>72</v>
      </c>
      <c r="O79" s="5">
        <f>INDEX(PUNT_L5gamesAVG!B:B,MATCH($B79,PUNT_L5gamesAVG!$I:$I,0))</f>
        <v>72</v>
      </c>
    </row>
    <row r="80" spans="1:15" hidden="1" x14ac:dyDescent="0.2">
      <c r="A80">
        <v>4749</v>
      </c>
      <c r="B80" t="s">
        <v>145</v>
      </c>
      <c r="C80" t="s">
        <v>706</v>
      </c>
      <c r="D80" t="s">
        <v>808</v>
      </c>
      <c r="E80" t="s">
        <v>339</v>
      </c>
      <c r="F80" t="s">
        <v>666</v>
      </c>
      <c r="G80">
        <v>6</v>
      </c>
      <c r="H80" t="s">
        <v>263</v>
      </c>
      <c r="I80" t="s">
        <v>263</v>
      </c>
      <c r="J80" t="s">
        <v>627</v>
      </c>
      <c r="K80" t="str">
        <f>INDEX(PUNT_SeasonAVG!I:I,MATCH($B80,PUNT_SeasonAVG!$I:$I,0))</f>
        <v>Eric Bledsoe</v>
      </c>
      <c r="L80" t="str">
        <f>INDEX(PUNT_SeasonAVG!K:K,MATCH($B80,PUNT_SeasonAVG!$I:$I,0))</f>
        <v>MIL</v>
      </c>
      <c r="M80" s="5">
        <f>INDEX(PUNT_SeasonAVG!B:B,MATCH($B80,PUNT_SeasonAVG!$I:$I,0))</f>
        <v>81</v>
      </c>
      <c r="N80" s="5">
        <f>INDEX(PUNT_L10gamesAVG!B:B,MATCH($B80,PUNT_L10gamesAVG!$I:$I,0))</f>
        <v>43</v>
      </c>
      <c r="O80" s="5">
        <f>INDEX(PUNT_L5gamesAVG!B:B,MATCH($B80,PUNT_L5gamesAVG!$I:$I,0))</f>
        <v>52</v>
      </c>
    </row>
    <row r="81" spans="1:15" hidden="1" x14ac:dyDescent="0.2">
      <c r="A81">
        <v>4614</v>
      </c>
      <c r="B81" t="s">
        <v>152</v>
      </c>
      <c r="C81" t="s">
        <v>670</v>
      </c>
      <c r="D81" t="s">
        <v>774</v>
      </c>
      <c r="E81" t="s">
        <v>324</v>
      </c>
      <c r="F81" t="s">
        <v>716</v>
      </c>
      <c r="G81">
        <v>10</v>
      </c>
      <c r="H81" t="s">
        <v>636</v>
      </c>
      <c r="I81" t="s">
        <v>263</v>
      </c>
      <c r="J81" t="s">
        <v>627</v>
      </c>
      <c r="K81" t="str">
        <f>INDEX(PUNT_SeasonAVG!I:I,MATCH($B81,PUNT_SeasonAVG!$I:$I,0))</f>
        <v>DeMar DeRozan</v>
      </c>
      <c r="L81" t="str">
        <f>INDEX(PUNT_SeasonAVG!K:K,MATCH($B81,PUNT_SeasonAVG!$I:$I,0))</f>
        <v>SAS</v>
      </c>
      <c r="M81" s="5">
        <f>INDEX(PUNT_SeasonAVG!B:B,MATCH($B81,PUNT_SeasonAVG!$I:$I,0))</f>
        <v>82</v>
      </c>
      <c r="N81" s="5">
        <f>INDEX(PUNT_L10gamesAVG!B:B,MATCH($B81,PUNT_L10gamesAVG!$I:$I,0))</f>
        <v>63</v>
      </c>
      <c r="O81" s="5">
        <f>INDEX(PUNT_L5gamesAVG!B:B,MATCH($B81,PUNT_L5gamesAVG!$I:$I,0))</f>
        <v>56</v>
      </c>
    </row>
    <row r="82" spans="1:15" hidden="1" x14ac:dyDescent="0.2">
      <c r="A82">
        <v>4387</v>
      </c>
      <c r="B82" t="s">
        <v>141</v>
      </c>
      <c r="C82" t="s">
        <v>670</v>
      </c>
      <c r="D82" t="s">
        <v>748</v>
      </c>
      <c r="E82" t="s">
        <v>307</v>
      </c>
      <c r="F82" t="s">
        <v>652</v>
      </c>
      <c r="G82">
        <v>25</v>
      </c>
      <c r="H82" t="s">
        <v>263</v>
      </c>
      <c r="I82" t="s">
        <v>263</v>
      </c>
      <c r="J82" t="s">
        <v>627</v>
      </c>
      <c r="K82" t="str">
        <f>INDEX(PUNT_SeasonAVG!I:I,MATCH($B82,PUNT_SeasonAVG!$I:$I,0))</f>
        <v>Derrick Rose</v>
      </c>
      <c r="L82" t="str">
        <f>INDEX(PUNT_SeasonAVG!K:K,MATCH($B82,PUNT_SeasonAVG!$I:$I,0))</f>
        <v>DET</v>
      </c>
      <c r="M82" s="5">
        <f>INDEX(PUNT_SeasonAVG!B:B,MATCH($B82,PUNT_SeasonAVG!$I:$I,0))</f>
        <v>83</v>
      </c>
      <c r="N82" s="5">
        <f>INDEX(PUNT_L10gamesAVG!B:B,MATCH($B82,PUNT_L10gamesAVG!$I:$I,0))</f>
        <v>84</v>
      </c>
      <c r="O82" s="5">
        <f>INDEX(PUNT_L5gamesAVG!B:B,MATCH($B82,PUNT_L5gamesAVG!$I:$I,0))</f>
        <v>99</v>
      </c>
    </row>
    <row r="83" spans="1:15" hidden="1" x14ac:dyDescent="0.2">
      <c r="A83">
        <v>5054</v>
      </c>
      <c r="B83" t="s">
        <v>168</v>
      </c>
      <c r="C83" t="s">
        <v>706</v>
      </c>
      <c r="D83" t="s">
        <v>865</v>
      </c>
      <c r="E83" t="s">
        <v>309</v>
      </c>
      <c r="F83" t="s">
        <v>756</v>
      </c>
      <c r="G83">
        <v>10</v>
      </c>
      <c r="H83" t="s">
        <v>636</v>
      </c>
      <c r="I83" t="s">
        <v>263</v>
      </c>
      <c r="J83" t="s">
        <v>627</v>
      </c>
      <c r="K83" t="str">
        <f>INDEX(PUNT_SeasonAVG!I:I,MATCH($B83,PUNT_SeasonAVG!$I:$I,0))</f>
        <v>Evan Fournier</v>
      </c>
      <c r="L83" t="str">
        <f>INDEX(PUNT_SeasonAVG!K:K,MATCH($B83,PUNT_SeasonAVG!$I:$I,0))</f>
        <v>ORL</v>
      </c>
      <c r="M83" s="5">
        <f>INDEX(PUNT_SeasonAVG!B:B,MATCH($B83,PUNT_SeasonAVG!$I:$I,0))</f>
        <v>84</v>
      </c>
      <c r="N83" s="5">
        <f>INDEX(PUNT_L10gamesAVG!B:B,MATCH($B83,PUNT_L10gamesAVG!$I:$I,0))</f>
        <v>71</v>
      </c>
      <c r="O83" s="5">
        <f>INDEX(PUNT_L5gamesAVG!B:B,MATCH($B83,PUNT_L5gamesAVG!$I:$I,0))</f>
        <v>40</v>
      </c>
    </row>
    <row r="84" spans="1:15" hidden="1" x14ac:dyDescent="0.2">
      <c r="A84">
        <v>5602</v>
      </c>
      <c r="B84" t="s">
        <v>134</v>
      </c>
      <c r="C84" t="s">
        <v>639</v>
      </c>
      <c r="D84" t="s">
        <v>949</v>
      </c>
      <c r="E84" t="s">
        <v>319</v>
      </c>
      <c r="F84" t="s">
        <v>804</v>
      </c>
      <c r="G84">
        <v>7</v>
      </c>
      <c r="H84" t="s">
        <v>636</v>
      </c>
      <c r="I84" t="s">
        <v>263</v>
      </c>
      <c r="J84" t="s">
        <v>627</v>
      </c>
      <c r="K84" t="str">
        <f>INDEX(PUNT_SeasonAVG!I:I,MATCH($B84,PUNT_SeasonAVG!$I:$I,0))</f>
        <v>Jaylen Brown</v>
      </c>
      <c r="L84" t="str">
        <f>INDEX(PUNT_SeasonAVG!K:K,MATCH($B84,PUNT_SeasonAVG!$I:$I,0))</f>
        <v>BOS</v>
      </c>
      <c r="M84" s="5">
        <f>INDEX(PUNT_SeasonAVG!B:B,MATCH($B84,PUNT_SeasonAVG!$I:$I,0))</f>
        <v>86</v>
      </c>
      <c r="N84" s="5">
        <f>INDEX(PUNT_L10gamesAVG!B:B,MATCH($B84,PUNT_L10gamesAVG!$I:$I,0))</f>
        <v>76</v>
      </c>
      <c r="O84" s="5">
        <f>INDEX(PUNT_L5gamesAVG!B:B,MATCH($B84,PUNT_L5gamesAVG!$I:$I,0))</f>
        <v>89</v>
      </c>
    </row>
    <row r="85" spans="1:15" hidden="1" x14ac:dyDescent="0.2">
      <c r="A85">
        <v>5197</v>
      </c>
      <c r="B85" t="s">
        <v>163</v>
      </c>
      <c r="C85" t="s">
        <v>697</v>
      </c>
      <c r="D85" t="s">
        <v>906</v>
      </c>
      <c r="E85" t="s">
        <v>327</v>
      </c>
      <c r="F85" t="s">
        <v>734</v>
      </c>
      <c r="G85">
        <v>27</v>
      </c>
      <c r="H85" t="s">
        <v>45</v>
      </c>
      <c r="I85" t="s">
        <v>45</v>
      </c>
      <c r="J85" t="s">
        <v>627</v>
      </c>
      <c r="K85" t="str">
        <f>INDEX(PUNT_SeasonAVG!I:I,MATCH($B85,PUNT_SeasonAVG!$I:$I,0))</f>
        <v>Rudy Gobert</v>
      </c>
      <c r="L85" t="str">
        <f>INDEX(PUNT_SeasonAVG!K:K,MATCH($B85,PUNT_SeasonAVG!$I:$I,0))</f>
        <v>UTA</v>
      </c>
      <c r="M85" s="5">
        <f>INDEX(PUNT_SeasonAVG!B:B,MATCH($B85,PUNT_SeasonAVG!$I:$I,0))</f>
        <v>87</v>
      </c>
      <c r="N85" s="5">
        <f>INDEX(PUNT_L10gamesAVG!B:B,MATCH($B85,PUNT_L10gamesAVG!$I:$I,0))</f>
        <v>90</v>
      </c>
      <c r="O85" s="5">
        <f>INDEX(PUNT_L5gamesAVG!B:B,MATCH($B85,PUNT_L5gamesAVG!$I:$I,0))</f>
        <v>51</v>
      </c>
    </row>
    <row r="86" spans="1:15" hidden="1" x14ac:dyDescent="0.2">
      <c r="A86">
        <v>5660</v>
      </c>
      <c r="B86" t="s">
        <v>143</v>
      </c>
      <c r="C86" t="s">
        <v>670</v>
      </c>
      <c r="D86" t="s">
        <v>1022</v>
      </c>
      <c r="E86" t="s">
        <v>324</v>
      </c>
      <c r="F86" t="s">
        <v>716</v>
      </c>
      <c r="G86">
        <v>5</v>
      </c>
      <c r="H86" t="s">
        <v>263</v>
      </c>
      <c r="I86" t="s">
        <v>263</v>
      </c>
      <c r="J86" t="s">
        <v>627</v>
      </c>
      <c r="K86" t="str">
        <f>INDEX(PUNT_SeasonAVG!I:I,MATCH($B86,PUNT_SeasonAVG!$I:$I,0))</f>
        <v>Dejounte Murray</v>
      </c>
      <c r="L86" t="str">
        <f>INDEX(PUNT_SeasonAVG!K:K,MATCH($B86,PUNT_SeasonAVG!$I:$I,0))</f>
        <v>SAS</v>
      </c>
      <c r="M86" s="5">
        <f>INDEX(PUNT_SeasonAVG!B:B,MATCH($B86,PUNT_SeasonAVG!$I:$I,0))</f>
        <v>88</v>
      </c>
      <c r="N86" s="5">
        <f>INDEX(PUNT_L10gamesAVG!B:B,MATCH($B86,PUNT_L10gamesAVG!$I:$I,0))</f>
        <v>130</v>
      </c>
      <c r="O86" s="5">
        <f>INDEX(PUNT_L5gamesAVG!B:B,MATCH($B86,PUNT_L5gamesAVG!$I:$I,0))</f>
        <v>158</v>
      </c>
    </row>
    <row r="87" spans="1:15" hidden="1" x14ac:dyDescent="0.2">
      <c r="A87">
        <v>4624</v>
      </c>
      <c r="B87" t="s">
        <v>138</v>
      </c>
      <c r="C87" t="s">
        <v>639</v>
      </c>
      <c r="D87" t="s">
        <v>776</v>
      </c>
      <c r="E87" t="s">
        <v>313</v>
      </c>
      <c r="F87" t="s">
        <v>761</v>
      </c>
      <c r="G87">
        <v>0</v>
      </c>
      <c r="H87" t="s">
        <v>263</v>
      </c>
      <c r="I87" t="s">
        <v>263</v>
      </c>
      <c r="J87" t="s">
        <v>627</v>
      </c>
      <c r="K87" t="str">
        <f>INDEX(PUNT_SeasonAVG!I:I,MATCH($B87,PUNT_SeasonAVG!$I:$I,0))</f>
        <v>Jeff Teague</v>
      </c>
      <c r="L87" t="str">
        <f>INDEX(PUNT_SeasonAVG!K:K,MATCH($B87,PUNT_SeasonAVG!$I:$I,0))</f>
        <v>MIN</v>
      </c>
      <c r="M87" s="5">
        <f>INDEX(PUNT_SeasonAVG!B:B,MATCH($B87,PUNT_SeasonAVG!$I:$I,0))</f>
        <v>89</v>
      </c>
      <c r="N87" s="5">
        <f>INDEX(PUNT_L10gamesAVG!B:B,MATCH($B87,PUNT_L10gamesAVG!$I:$I,0))</f>
        <v>93</v>
      </c>
      <c r="O87" s="5">
        <f>INDEX(PUNT_L5gamesAVG!B:B,MATCH($B87,PUNT_L5gamesAVG!$I:$I,0))</f>
        <v>119</v>
      </c>
    </row>
    <row r="88" spans="1:15" x14ac:dyDescent="0.2">
      <c r="A88">
        <v>4893</v>
      </c>
      <c r="B88" t="s">
        <v>183</v>
      </c>
      <c r="C88" t="s">
        <v>682</v>
      </c>
      <c r="D88" t="s">
        <v>829</v>
      </c>
      <c r="E88" t="s">
        <v>341</v>
      </c>
      <c r="F88" t="s">
        <v>675</v>
      </c>
      <c r="G88">
        <v>8</v>
      </c>
      <c r="H88" t="s">
        <v>263</v>
      </c>
      <c r="I88" t="s">
        <v>263</v>
      </c>
      <c r="J88" t="s">
        <v>637</v>
      </c>
      <c r="K88" t="str">
        <f>INDEX(PUNT_SeasonAVG!I:I,MATCH($B88,PUNT_SeasonAVG!$I:$I,0))</f>
        <v>Alec Burks</v>
      </c>
      <c r="L88" t="str">
        <f>INDEX(PUNT_SeasonAVG!K:K,MATCH($B88,PUNT_SeasonAVG!$I:$I,0))</f>
        <v>GSW</v>
      </c>
      <c r="M88" s="5">
        <f>INDEX(PUNT_SeasonAVG!B:B,MATCH($B88,PUNT_SeasonAVG!$I:$I,0))</f>
        <v>103</v>
      </c>
      <c r="N88" s="5">
        <f>INDEX(PUNT_L10gamesAVG!B:B,MATCH($B88,PUNT_L10gamesAVG!$I:$I,0))</f>
        <v>70</v>
      </c>
      <c r="O88" s="5">
        <f>INDEX(PUNT_L5gamesAVG!B:B,MATCH($B88,PUNT_L5gamesAVG!$I:$I,0))</f>
        <v>108</v>
      </c>
    </row>
    <row r="89" spans="1:15" hidden="1" x14ac:dyDescent="0.2">
      <c r="A89">
        <v>5293</v>
      </c>
      <c r="B89" t="s">
        <v>164</v>
      </c>
      <c r="C89" t="s">
        <v>639</v>
      </c>
      <c r="D89" t="s">
        <v>924</v>
      </c>
      <c r="E89" t="s">
        <v>336</v>
      </c>
      <c r="F89" t="s">
        <v>635</v>
      </c>
      <c r="G89">
        <v>5</v>
      </c>
      <c r="H89" t="s">
        <v>264</v>
      </c>
      <c r="I89" t="s">
        <v>264</v>
      </c>
      <c r="J89" t="s">
        <v>627</v>
      </c>
      <c r="K89" t="str">
        <f>INDEX(PUNT_SeasonAVG!I:I,MATCH($B89,PUNT_SeasonAVG!$I:$I,0))</f>
        <v>Jabari Parker</v>
      </c>
      <c r="L89" t="str">
        <f>INDEX(PUNT_SeasonAVG!K:K,MATCH($B89,PUNT_SeasonAVG!$I:$I,0))</f>
        <v>ATL</v>
      </c>
      <c r="M89" s="5">
        <f>INDEX(PUNT_SeasonAVG!B:B,MATCH($B89,PUNT_SeasonAVG!$I:$I,0))</f>
        <v>91</v>
      </c>
      <c r="N89" s="5">
        <f>INDEX(PUNT_L10gamesAVG!B:B,MATCH($B89,PUNT_L10gamesAVG!$I:$I,0))</f>
        <v>51</v>
      </c>
      <c r="O89" s="5">
        <f>INDEX(PUNT_L5gamesAVG!B:B,MATCH($B89,PUNT_L5gamesAVG!$I:$I,0))</f>
        <v>57</v>
      </c>
    </row>
    <row r="90" spans="1:15" hidden="1" x14ac:dyDescent="0.2">
      <c r="A90">
        <v>4884</v>
      </c>
      <c r="B90" t="s">
        <v>148</v>
      </c>
      <c r="C90" t="s">
        <v>642</v>
      </c>
      <c r="D90" t="s">
        <v>823</v>
      </c>
      <c r="E90" t="s">
        <v>310</v>
      </c>
      <c r="F90" t="s">
        <v>687</v>
      </c>
      <c r="G90">
        <v>13</v>
      </c>
      <c r="H90" t="s">
        <v>649</v>
      </c>
      <c r="I90" t="s">
        <v>264</v>
      </c>
      <c r="J90" t="s">
        <v>627</v>
      </c>
      <c r="K90" t="str">
        <f>INDEX(PUNT_SeasonAVG!I:I,MATCH($B90,PUNT_SeasonAVG!$I:$I,0))</f>
        <v>Tristan Thompson</v>
      </c>
      <c r="L90" t="str">
        <f>INDEX(PUNT_SeasonAVG!K:K,MATCH($B90,PUNT_SeasonAVG!$I:$I,0))</f>
        <v>CLE</v>
      </c>
      <c r="M90" s="5">
        <f>INDEX(PUNT_SeasonAVG!B:B,MATCH($B90,PUNT_SeasonAVG!$I:$I,0))</f>
        <v>92</v>
      </c>
      <c r="N90" s="5">
        <f>INDEX(PUNT_L10gamesAVG!B:B,MATCH($B90,PUNT_L10gamesAVG!$I:$I,0))</f>
        <v>104</v>
      </c>
      <c r="O90" s="5">
        <f>INDEX(PUNT_L5gamesAVG!B:B,MATCH($B90,PUNT_L5gamesAVG!$I:$I,0))</f>
        <v>146</v>
      </c>
    </row>
    <row r="91" spans="1:15" x14ac:dyDescent="0.2">
      <c r="A91">
        <v>5643</v>
      </c>
      <c r="B91" t="s">
        <v>149</v>
      </c>
      <c r="C91" t="s">
        <v>642</v>
      </c>
      <c r="D91" t="s">
        <v>1027</v>
      </c>
      <c r="E91" t="s">
        <v>312</v>
      </c>
      <c r="F91" t="s">
        <v>731</v>
      </c>
      <c r="G91">
        <v>2</v>
      </c>
      <c r="H91" t="s">
        <v>264</v>
      </c>
      <c r="I91" t="s">
        <v>264</v>
      </c>
      <c r="J91" t="s">
        <v>637</v>
      </c>
      <c r="K91" t="str">
        <f>INDEX(PUNT_SeasonAVG!I:I,MATCH($B91,PUNT_SeasonAVG!$I:$I,0))</f>
        <v>Taurean Prince</v>
      </c>
      <c r="L91" t="str">
        <f>INDEX(PUNT_SeasonAVG!K:K,MATCH($B91,PUNT_SeasonAVG!$I:$I,0))</f>
        <v>BKN</v>
      </c>
      <c r="M91" s="5">
        <f>INDEX(PUNT_SeasonAVG!B:B,MATCH($B91,PUNT_SeasonAVG!$I:$I,0))</f>
        <v>90</v>
      </c>
      <c r="N91" s="5">
        <f>INDEX(PUNT_L10gamesAVG!B:B,MATCH($B91,PUNT_L10gamesAVG!$I:$I,0))</f>
        <v>89</v>
      </c>
      <c r="O91" s="5">
        <f>INDEX(PUNT_L5gamesAVG!B:B,MATCH($B91,PUNT_L5gamesAVG!$I:$I,0))</f>
        <v>128</v>
      </c>
    </row>
    <row r="92" spans="1:15" x14ac:dyDescent="0.2">
      <c r="A92">
        <v>5068</v>
      </c>
      <c r="B92" t="s">
        <v>165</v>
      </c>
      <c r="C92" t="s">
        <v>639</v>
      </c>
      <c r="D92" t="s">
        <v>871</v>
      </c>
      <c r="E92" t="s">
        <v>316</v>
      </c>
      <c r="F92" t="s">
        <v>684</v>
      </c>
      <c r="G92">
        <v>99</v>
      </c>
      <c r="H92" t="s">
        <v>264</v>
      </c>
      <c r="I92" t="s">
        <v>264</v>
      </c>
      <c r="J92" t="s">
        <v>746</v>
      </c>
      <c r="K92" t="str">
        <f>INDEX(PUNT_SeasonAVG!I:I,MATCH($B92,PUNT_SeasonAVG!$I:$I,0))</f>
        <v>Jae Crowder</v>
      </c>
      <c r="L92" t="str">
        <f>INDEX(PUNT_SeasonAVG!K:K,MATCH($B92,PUNT_SeasonAVG!$I:$I,0))</f>
        <v>MEM</v>
      </c>
      <c r="M92" s="5">
        <f>INDEX(PUNT_SeasonAVG!B:B,MATCH($B92,PUNT_SeasonAVG!$I:$I,0))</f>
        <v>98</v>
      </c>
      <c r="N92" s="5">
        <f>INDEX(PUNT_L10gamesAVG!B:B,MATCH($B92,PUNT_L10gamesAVG!$I:$I,0))</f>
        <v>96</v>
      </c>
      <c r="O92" s="5">
        <f>INDEX(PUNT_L5gamesAVG!B:B,MATCH($B92,PUNT_L5gamesAVG!$I:$I,0))</f>
        <v>136</v>
      </c>
    </row>
    <row r="93" spans="1:15" hidden="1" x14ac:dyDescent="0.2">
      <c r="A93">
        <v>4163</v>
      </c>
      <c r="B93" t="s">
        <v>142</v>
      </c>
      <c r="C93" t="s">
        <v>646</v>
      </c>
      <c r="D93" t="s">
        <v>725</v>
      </c>
      <c r="E93" t="s">
        <v>338</v>
      </c>
      <c r="F93" t="s">
        <v>644</v>
      </c>
      <c r="G93">
        <v>17</v>
      </c>
      <c r="H93" t="s">
        <v>264</v>
      </c>
      <c r="I93" t="s">
        <v>264</v>
      </c>
      <c r="J93" t="s">
        <v>627</v>
      </c>
      <c r="K93" t="str">
        <f>INDEX(PUNT_SeasonAVG!I:I,MATCH($B93,PUNT_SeasonAVG!$I:$I,0))</f>
        <v>P.J. Tucker</v>
      </c>
      <c r="L93" t="str">
        <f>INDEX(PUNT_SeasonAVG!K:K,MATCH($B93,PUNT_SeasonAVG!$I:$I,0))</f>
        <v>HOU</v>
      </c>
      <c r="M93" s="5">
        <f>INDEX(PUNT_SeasonAVG!B:B,MATCH($B93,PUNT_SeasonAVG!$I:$I,0))</f>
        <v>95</v>
      </c>
      <c r="N93" s="5">
        <f>INDEX(PUNT_L10gamesAVG!B:B,MATCH($B93,PUNT_L10gamesAVG!$I:$I,0))</f>
        <v>152</v>
      </c>
      <c r="O93" s="5">
        <f>INDEX(PUNT_L5gamesAVG!B:B,MATCH($B93,PUNT_L5gamesAVG!$I:$I,0))</f>
        <v>161</v>
      </c>
    </row>
    <row r="94" spans="1:15" x14ac:dyDescent="0.2">
      <c r="A94">
        <v>5335</v>
      </c>
      <c r="B94" t="s">
        <v>156</v>
      </c>
      <c r="C94" t="s">
        <v>673</v>
      </c>
      <c r="D94" t="s">
        <v>940</v>
      </c>
      <c r="E94" t="s">
        <v>313</v>
      </c>
      <c r="F94" t="s">
        <v>761</v>
      </c>
      <c r="G94">
        <v>13</v>
      </c>
      <c r="H94" t="s">
        <v>263</v>
      </c>
      <c r="I94" t="s">
        <v>263</v>
      </c>
      <c r="J94" t="s">
        <v>637</v>
      </c>
      <c r="K94" t="str">
        <f>INDEX(PUNT_SeasonAVG!I:I,MATCH($B94,PUNT_SeasonAVG!$I:$I,0))</f>
        <v>Shabazz Napier</v>
      </c>
      <c r="L94" t="str">
        <f>INDEX(PUNT_SeasonAVG!K:K,MATCH($B94,PUNT_SeasonAVG!$I:$I,0))</f>
        <v>MIN</v>
      </c>
      <c r="M94" s="5">
        <f>INDEX(PUNT_SeasonAVG!B:B,MATCH($B94,PUNT_SeasonAVG!$I:$I,0))</f>
        <v>94</v>
      </c>
      <c r="N94" s="5">
        <f>INDEX(PUNT_L10gamesAVG!B:B,MATCH($B94,PUNT_L10gamesAVG!$I:$I,0))</f>
        <v>97</v>
      </c>
      <c r="O94" s="5">
        <f>INDEX(PUNT_L5gamesAVG!B:B,MATCH($B94,PUNT_L5gamesAVG!$I:$I,0))</f>
        <v>67</v>
      </c>
    </row>
    <row r="95" spans="1:15" hidden="1" x14ac:dyDescent="0.2">
      <c r="A95">
        <v>5767</v>
      </c>
      <c r="B95" t="s">
        <v>158</v>
      </c>
      <c r="C95" t="s">
        <v>670</v>
      </c>
      <c r="D95" t="s">
        <v>1104</v>
      </c>
      <c r="E95" t="s">
        <v>331</v>
      </c>
      <c r="F95" t="s">
        <v>689</v>
      </c>
      <c r="G95">
        <v>5</v>
      </c>
      <c r="H95" t="s">
        <v>263</v>
      </c>
      <c r="I95" t="s">
        <v>263</v>
      </c>
      <c r="J95" t="s">
        <v>627</v>
      </c>
      <c r="K95" t="str">
        <f>INDEX(PUNT_SeasonAVG!I:I,MATCH($B95,PUNT_SeasonAVG!$I:$I,0))</f>
        <v>De'Aaron Fox</v>
      </c>
      <c r="L95" t="str">
        <f>INDEX(PUNT_SeasonAVG!K:K,MATCH($B95,PUNT_SeasonAVG!$I:$I,0))</f>
        <v>SAC</v>
      </c>
      <c r="M95" s="5">
        <f>INDEX(PUNT_SeasonAVG!B:B,MATCH($B95,PUNT_SeasonAVG!$I:$I,0))</f>
        <v>97</v>
      </c>
      <c r="N95" s="5">
        <f>INDEX(PUNT_L10gamesAVG!B:B,MATCH($B95,PUNT_L10gamesAVG!$I:$I,0))</f>
        <v>106</v>
      </c>
      <c r="O95" s="5">
        <f>INDEX(PUNT_L5gamesAVG!B:B,MATCH($B95,PUNT_L5gamesAVG!$I:$I,0))</f>
        <v>68</v>
      </c>
    </row>
    <row r="96" spans="1:15" x14ac:dyDescent="0.2">
      <c r="A96">
        <v>5066</v>
      </c>
      <c r="B96" t="s">
        <v>166</v>
      </c>
      <c r="C96" t="s">
        <v>642</v>
      </c>
      <c r="D96" t="s">
        <v>870</v>
      </c>
      <c r="E96" t="s">
        <v>304</v>
      </c>
      <c r="F96" t="s">
        <v>660</v>
      </c>
      <c r="G96">
        <v>31</v>
      </c>
      <c r="H96" t="s">
        <v>263</v>
      </c>
      <c r="I96" t="s">
        <v>263</v>
      </c>
      <c r="J96" t="s">
        <v>746</v>
      </c>
      <c r="K96" t="str">
        <f>INDEX(PUNT_SeasonAVG!I:I,MATCH($B96,PUNT_SeasonAVG!$I:$I,0))</f>
        <v>Tomas Satoransky</v>
      </c>
      <c r="L96" t="str">
        <f>INDEX(PUNT_SeasonAVG!K:K,MATCH($B96,PUNT_SeasonAVG!$I:$I,0))</f>
        <v>CHI</v>
      </c>
      <c r="M96" s="5">
        <f>INDEX(PUNT_SeasonAVG!B:B,MATCH($B96,PUNT_SeasonAVG!$I:$I,0))</f>
        <v>105</v>
      </c>
      <c r="N96" s="5">
        <f>INDEX(PUNT_L10gamesAVG!B:B,MATCH($B96,PUNT_L10gamesAVG!$I:$I,0))</f>
        <v>98</v>
      </c>
      <c r="O96" s="5">
        <f>INDEX(PUNT_L5gamesAVG!B:B,MATCH($B96,PUNT_L5gamesAVG!$I:$I,0))</f>
        <v>122</v>
      </c>
    </row>
    <row r="97" spans="1:15" hidden="1" x14ac:dyDescent="0.2">
      <c r="A97">
        <v>4507</v>
      </c>
      <c r="B97" t="s">
        <v>161</v>
      </c>
      <c r="C97" t="s">
        <v>263</v>
      </c>
      <c r="D97" t="s">
        <v>769</v>
      </c>
      <c r="E97" t="s">
        <v>315</v>
      </c>
      <c r="F97" t="s">
        <v>669</v>
      </c>
      <c r="G97">
        <v>7</v>
      </c>
      <c r="H97" t="s">
        <v>263</v>
      </c>
      <c r="I97" t="s">
        <v>263</v>
      </c>
      <c r="J97" t="s">
        <v>627</v>
      </c>
      <c r="K97" t="str">
        <f>INDEX(PUNT_SeasonAVG!I:I,MATCH($B97,PUNT_SeasonAVG!$I:$I,0))</f>
        <v>Goran Dragic</v>
      </c>
      <c r="L97" t="str">
        <f>INDEX(PUNT_SeasonAVG!K:K,MATCH($B97,PUNT_SeasonAVG!$I:$I,0))</f>
        <v>MIA</v>
      </c>
      <c r="M97" s="5">
        <f>INDEX(PUNT_SeasonAVG!B:B,MATCH($B97,PUNT_SeasonAVG!$I:$I,0))</f>
        <v>99</v>
      </c>
      <c r="N97" s="5">
        <f>INDEX(PUNT_L10gamesAVG!B:B,MATCH($B97,PUNT_L10gamesAVG!$I:$I,0))</f>
        <v>113</v>
      </c>
      <c r="O97" s="5">
        <f>INDEX(PUNT_L5gamesAVG!B:B,MATCH($B97,PUNT_L5gamesAVG!$I:$I,0))</f>
        <v>74</v>
      </c>
    </row>
    <row r="98" spans="1:15" hidden="1" x14ac:dyDescent="0.2">
      <c r="A98">
        <v>4766</v>
      </c>
      <c r="B98" t="s">
        <v>175</v>
      </c>
      <c r="C98" t="s">
        <v>654</v>
      </c>
      <c r="D98" t="s">
        <v>818</v>
      </c>
      <c r="E98" t="s">
        <v>331</v>
      </c>
      <c r="F98" t="s">
        <v>689</v>
      </c>
      <c r="G98">
        <v>88</v>
      </c>
      <c r="H98" t="s">
        <v>264</v>
      </c>
      <c r="I98" t="s">
        <v>264</v>
      </c>
      <c r="J98" t="s">
        <v>627</v>
      </c>
      <c r="K98" t="str">
        <f>INDEX(PUNT_SeasonAVG!I:I,MATCH($B98,PUNT_SeasonAVG!$I:$I,0))</f>
        <v>Nemanja Bjelica</v>
      </c>
      <c r="L98" t="str">
        <f>INDEX(PUNT_SeasonAVG!K:K,MATCH($B98,PUNT_SeasonAVG!$I:$I,0))</f>
        <v>SAC</v>
      </c>
      <c r="M98" s="5">
        <f>INDEX(PUNT_SeasonAVG!B:B,MATCH($B98,PUNT_SeasonAVG!$I:$I,0))</f>
        <v>100</v>
      </c>
      <c r="N98" s="5">
        <f>INDEX(PUNT_L10gamesAVG!B:B,MATCH($B98,PUNT_L10gamesAVG!$I:$I,0))</f>
        <v>83</v>
      </c>
      <c r="O98" s="5">
        <f>INDEX(PUNT_L5gamesAVG!B:B,MATCH($B98,PUNT_L5gamesAVG!$I:$I,0))</f>
        <v>82</v>
      </c>
    </row>
    <row r="99" spans="1:15" hidden="1" x14ac:dyDescent="0.2">
      <c r="A99">
        <v>6164</v>
      </c>
      <c r="B99" t="s">
        <v>159</v>
      </c>
      <c r="C99" t="s">
        <v>639</v>
      </c>
      <c r="D99" t="s">
        <v>1404</v>
      </c>
      <c r="E99" t="s">
        <v>316</v>
      </c>
      <c r="F99" t="s">
        <v>684</v>
      </c>
      <c r="G99">
        <v>12</v>
      </c>
      <c r="H99" t="s">
        <v>263</v>
      </c>
      <c r="I99" t="s">
        <v>263</v>
      </c>
      <c r="J99" t="s">
        <v>627</v>
      </c>
      <c r="K99" t="str">
        <f>INDEX(PUNT_SeasonAVG!I:I,MATCH($B99,PUNT_SeasonAVG!$I:$I,0))</f>
        <v>Ja Morant</v>
      </c>
      <c r="L99" t="str">
        <f>INDEX(PUNT_SeasonAVG!K:K,MATCH($B99,PUNT_SeasonAVG!$I:$I,0))</f>
        <v>MEM</v>
      </c>
      <c r="M99" s="5">
        <f>INDEX(PUNT_SeasonAVG!B:B,MATCH($B99,PUNT_SeasonAVG!$I:$I,0))</f>
        <v>101</v>
      </c>
      <c r="N99" s="5">
        <f>INDEX(PUNT_L10gamesAVG!B:B,MATCH($B99,PUNT_L10gamesAVG!$I:$I,0))</f>
        <v>117</v>
      </c>
      <c r="O99" s="5">
        <f>INDEX(PUNT_L5gamesAVG!B:B,MATCH($B99,PUNT_L5gamesAVG!$I:$I,0))</f>
        <v>133</v>
      </c>
    </row>
    <row r="100" spans="1:15" x14ac:dyDescent="0.2">
      <c r="A100">
        <v>5858</v>
      </c>
      <c r="B100" t="s">
        <v>154</v>
      </c>
      <c r="C100" t="s">
        <v>670</v>
      </c>
      <c r="D100" t="s">
        <v>1149</v>
      </c>
      <c r="E100" t="s">
        <v>316</v>
      </c>
      <c r="F100" t="s">
        <v>684</v>
      </c>
      <c r="G100">
        <v>24</v>
      </c>
      <c r="H100" t="s">
        <v>636</v>
      </c>
      <c r="I100" t="s">
        <v>263</v>
      </c>
      <c r="J100" t="s">
        <v>637</v>
      </c>
      <c r="K100" t="str">
        <f>INDEX(PUNT_SeasonAVG!I:I,MATCH($B100,PUNT_SeasonAVG!$I:$I,0))</f>
        <v>Dillon Brooks</v>
      </c>
      <c r="L100" t="str">
        <f>INDEX(PUNT_SeasonAVG!K:K,MATCH($B100,PUNT_SeasonAVG!$I:$I,0))</f>
        <v>MEM</v>
      </c>
      <c r="M100" s="5">
        <f>INDEX(PUNT_SeasonAVG!B:B,MATCH($B100,PUNT_SeasonAVG!$I:$I,0))</f>
        <v>96</v>
      </c>
      <c r="N100" s="5">
        <f>INDEX(PUNT_L10gamesAVG!B:B,MATCH($B100,PUNT_L10gamesAVG!$I:$I,0))</f>
        <v>99</v>
      </c>
      <c r="O100" s="5">
        <f>INDEX(PUNT_L5gamesAVG!B:B,MATCH($B100,PUNT_L5gamesAVG!$I:$I,0))</f>
        <v>96</v>
      </c>
    </row>
    <row r="101" spans="1:15" x14ac:dyDescent="0.2">
      <c r="A101">
        <v>4647</v>
      </c>
      <c r="B101" t="s">
        <v>194</v>
      </c>
      <c r="C101" t="s">
        <v>646</v>
      </c>
      <c r="D101" t="s">
        <v>790</v>
      </c>
      <c r="E101" t="s">
        <v>708</v>
      </c>
      <c r="F101" t="s">
        <v>35</v>
      </c>
      <c r="G101">
        <v>21</v>
      </c>
      <c r="H101" t="s">
        <v>263</v>
      </c>
      <c r="I101" t="s">
        <v>263</v>
      </c>
      <c r="J101" t="s">
        <v>637</v>
      </c>
      <c r="K101" t="str">
        <f>INDEX(PUNT_SeasonAVG!I:I,MATCH($B101,PUNT_SeasonAVG!$I:$I,0))</f>
        <v>Patrick Beverley</v>
      </c>
      <c r="L101" t="str">
        <f>INDEX(PUNT_SeasonAVG!K:K,MATCH($B101,PUNT_SeasonAVG!$I:$I,0))</f>
        <v>LAC</v>
      </c>
      <c r="M101" s="5">
        <f>INDEX(PUNT_SeasonAVG!B:B,MATCH($B101,PUNT_SeasonAVG!$I:$I,0))</f>
        <v>93</v>
      </c>
      <c r="N101" s="5">
        <f>INDEX(PUNT_L10gamesAVG!B:B,MATCH($B101,PUNT_L10gamesAVG!$I:$I,0))</f>
        <v>100</v>
      </c>
      <c r="O101" s="5">
        <f>INDEX(PUNT_L5gamesAVG!B:B,MATCH($B101,PUNT_L5gamesAVG!$I:$I,0))</f>
        <v>103</v>
      </c>
    </row>
    <row r="102" spans="1:15" hidden="1" x14ac:dyDescent="0.2">
      <c r="A102">
        <v>5013</v>
      </c>
      <c r="B102" t="s">
        <v>170</v>
      </c>
      <c r="C102" t="s">
        <v>816</v>
      </c>
      <c r="D102" t="s">
        <v>856</v>
      </c>
      <c r="E102" t="s">
        <v>331</v>
      </c>
      <c r="F102" t="s">
        <v>689</v>
      </c>
      <c r="G102">
        <v>40</v>
      </c>
      <c r="H102" t="s">
        <v>264</v>
      </c>
      <c r="I102" t="s">
        <v>264</v>
      </c>
      <c r="J102" t="s">
        <v>627</v>
      </c>
      <c r="K102" t="str">
        <f>INDEX(PUNT_SeasonAVG!I:I,MATCH($B102,PUNT_SeasonAVG!$I:$I,0))</f>
        <v>Harrison Barnes</v>
      </c>
      <c r="L102" t="str">
        <f>INDEX(PUNT_SeasonAVG!K:K,MATCH($B102,PUNT_SeasonAVG!$I:$I,0))</f>
        <v>SAC</v>
      </c>
      <c r="M102" s="5">
        <f>INDEX(PUNT_SeasonAVG!B:B,MATCH($B102,PUNT_SeasonAVG!$I:$I,0))</f>
        <v>104</v>
      </c>
      <c r="N102" s="5">
        <f>INDEX(PUNT_L10gamesAVG!B:B,MATCH($B102,PUNT_L10gamesAVG!$I:$I,0))</f>
        <v>81</v>
      </c>
      <c r="O102" s="5">
        <f>INDEX(PUNT_L5gamesAVG!B:B,MATCH($B102,PUNT_L5gamesAVG!$I:$I,0))</f>
        <v>120</v>
      </c>
    </row>
    <row r="103" spans="1:15" x14ac:dyDescent="0.2">
      <c r="A103">
        <v>6034</v>
      </c>
      <c r="B103" t="s">
        <v>211</v>
      </c>
      <c r="C103" t="s">
        <v>682</v>
      </c>
      <c r="D103" t="s">
        <v>775</v>
      </c>
      <c r="E103" t="s">
        <v>306</v>
      </c>
      <c r="F103" t="s">
        <v>812</v>
      </c>
      <c r="G103">
        <v>3</v>
      </c>
      <c r="H103" t="s">
        <v>263</v>
      </c>
      <c r="I103" t="s">
        <v>263</v>
      </c>
      <c r="J103" t="s">
        <v>637</v>
      </c>
      <c r="K103" t="str">
        <f>INDEX(PUNT_SeasonAVG!I:I,MATCH($B103,PUNT_SeasonAVG!$I:$I,0))</f>
        <v>Aaron Holiday</v>
      </c>
      <c r="L103" t="str">
        <f>INDEX(PUNT_SeasonAVG!K:K,MATCH($B103,PUNT_SeasonAVG!$I:$I,0))</f>
        <v>IND</v>
      </c>
      <c r="M103" s="5">
        <f>INDEX(PUNT_SeasonAVG!B:B,MATCH($B103,PUNT_SeasonAVG!$I:$I,0))</f>
        <v>124</v>
      </c>
      <c r="N103" s="5">
        <f>INDEX(PUNT_L10gamesAVG!B:B,MATCH($B103,PUNT_L10gamesAVG!$I:$I,0))</f>
        <v>101</v>
      </c>
      <c r="O103" s="5">
        <f>INDEX(PUNT_L5gamesAVG!B:B,MATCH($B103,PUNT_L5gamesAVG!$I:$I,0))</f>
        <v>50</v>
      </c>
    </row>
    <row r="104" spans="1:15" hidden="1" x14ac:dyDescent="0.2">
      <c r="A104">
        <v>5187</v>
      </c>
      <c r="B104" t="s">
        <v>172</v>
      </c>
      <c r="C104" t="s">
        <v>670</v>
      </c>
      <c r="D104" t="s">
        <v>898</v>
      </c>
      <c r="E104" t="s">
        <v>328</v>
      </c>
      <c r="F104" t="s">
        <v>95</v>
      </c>
      <c r="G104">
        <v>17</v>
      </c>
      <c r="H104" t="s">
        <v>263</v>
      </c>
      <c r="I104" t="s">
        <v>263</v>
      </c>
      <c r="J104" t="s">
        <v>627</v>
      </c>
      <c r="K104" t="str">
        <f>INDEX(PUNT_SeasonAVG!I:I,MATCH($B104,PUNT_SeasonAVG!$I:$I,0))</f>
        <v>Dennis Schroder</v>
      </c>
      <c r="L104" t="str">
        <f>INDEX(PUNT_SeasonAVG!K:K,MATCH($B104,PUNT_SeasonAVG!$I:$I,0))</f>
        <v>OKC</v>
      </c>
      <c r="M104" s="5">
        <f>INDEX(PUNT_SeasonAVG!B:B,MATCH($B104,PUNT_SeasonAVG!$I:$I,0))</f>
        <v>106</v>
      </c>
      <c r="N104" s="5">
        <f>INDEX(PUNT_L10gamesAVG!B:B,MATCH($B104,PUNT_L10gamesAVG!$I:$I,0))</f>
        <v>136</v>
      </c>
      <c r="O104" s="5">
        <f>INDEX(PUNT_L5gamesAVG!B:B,MATCH($B104,PUNT_L5gamesAVG!$I:$I,0))</f>
        <v>150</v>
      </c>
    </row>
    <row r="105" spans="1:15" x14ac:dyDescent="0.2">
      <c r="A105">
        <v>4926</v>
      </c>
      <c r="B105" t="s">
        <v>195</v>
      </c>
      <c r="C105" t="s">
        <v>670</v>
      </c>
      <c r="D105" t="s">
        <v>846</v>
      </c>
      <c r="E105" t="s">
        <v>322</v>
      </c>
      <c r="F105" t="s">
        <v>704</v>
      </c>
      <c r="G105">
        <v>42</v>
      </c>
      <c r="H105" t="s">
        <v>649</v>
      </c>
      <c r="I105" t="s">
        <v>264</v>
      </c>
      <c r="J105" t="s">
        <v>637</v>
      </c>
      <c r="K105" t="str">
        <f>INDEX(PUNT_SeasonAVG!I:I,MATCH($B105,PUNT_SeasonAVG!$I:$I,0))</f>
        <v>Davis Bertans</v>
      </c>
      <c r="L105" t="str">
        <f>INDEX(PUNT_SeasonAVG!K:K,MATCH($B105,PUNT_SeasonAVG!$I:$I,0))</f>
        <v>WAS</v>
      </c>
      <c r="M105" s="5">
        <f>INDEX(PUNT_SeasonAVG!B:B,MATCH($B105,PUNT_SeasonAVG!$I:$I,0))</f>
        <v>102</v>
      </c>
      <c r="N105" s="5">
        <f>INDEX(PUNT_L10gamesAVG!B:B,MATCH($B105,PUNT_L10gamesAVG!$I:$I,0))</f>
        <v>102</v>
      </c>
      <c r="O105" s="5">
        <f>INDEX(PUNT_L5gamesAVG!B:B,MATCH($B105,PUNT_L5gamesAVG!$I:$I,0))</f>
        <v>95</v>
      </c>
    </row>
    <row r="106" spans="1:15" hidden="1" x14ac:dyDescent="0.2">
      <c r="A106">
        <v>5323</v>
      </c>
      <c r="B106" t="s">
        <v>167</v>
      </c>
      <c r="C106" t="s">
        <v>670</v>
      </c>
      <c r="D106" t="s">
        <v>933</v>
      </c>
      <c r="E106" t="s">
        <v>330</v>
      </c>
      <c r="F106" t="s">
        <v>641</v>
      </c>
      <c r="G106">
        <v>20</v>
      </c>
      <c r="H106" t="s">
        <v>649</v>
      </c>
      <c r="I106" t="s">
        <v>264</v>
      </c>
      <c r="J106" t="s">
        <v>627</v>
      </c>
      <c r="K106" t="str">
        <f>INDEX(PUNT_SeasonAVG!I:I,MATCH($B106,PUNT_SeasonAVG!$I:$I,0))</f>
        <v>Dario Saric</v>
      </c>
      <c r="L106" t="str">
        <f>INDEX(PUNT_SeasonAVG!K:K,MATCH($B106,PUNT_SeasonAVG!$I:$I,0))</f>
        <v>PHO</v>
      </c>
      <c r="M106" s="5">
        <f>INDEX(PUNT_SeasonAVG!B:B,MATCH($B106,PUNT_SeasonAVG!$I:$I,0))</f>
        <v>108</v>
      </c>
      <c r="N106" s="5">
        <f>INDEX(PUNT_L10gamesAVG!B:B,MATCH($B106,PUNT_L10gamesAVG!$I:$I,0))</f>
        <v>112</v>
      </c>
      <c r="O106" s="5">
        <f>INDEX(PUNT_L5gamesAVG!B:B,MATCH($B106,PUNT_L5gamesAVG!$I:$I,0))</f>
        <v>111</v>
      </c>
    </row>
    <row r="107" spans="1:15" hidden="1" x14ac:dyDescent="0.2">
      <c r="A107">
        <v>4486</v>
      </c>
      <c r="B107" t="s">
        <v>176</v>
      </c>
      <c r="C107" t="s">
        <v>673</v>
      </c>
      <c r="D107" t="s">
        <v>765</v>
      </c>
      <c r="E107" t="s">
        <v>297</v>
      </c>
      <c r="F107" t="s">
        <v>724</v>
      </c>
      <c r="G107">
        <v>9</v>
      </c>
      <c r="H107" t="s">
        <v>649</v>
      </c>
      <c r="I107" t="s">
        <v>264</v>
      </c>
      <c r="J107" t="s">
        <v>627</v>
      </c>
      <c r="K107" t="str">
        <f>INDEX(PUNT_SeasonAVG!I:I,MATCH($B107,PUNT_SeasonAVG!$I:$I,0))</f>
        <v>Serge Ibaka</v>
      </c>
      <c r="L107" t="str">
        <f>INDEX(PUNT_SeasonAVG!K:K,MATCH($B107,PUNT_SeasonAVG!$I:$I,0))</f>
        <v>TOR</v>
      </c>
      <c r="M107" s="5">
        <f>INDEX(PUNT_SeasonAVG!B:B,MATCH($B107,PUNT_SeasonAVG!$I:$I,0))</f>
        <v>109</v>
      </c>
      <c r="N107" s="5">
        <f>INDEX(PUNT_L10gamesAVG!B:B,MATCH($B107,PUNT_L10gamesAVG!$I:$I,0))</f>
        <v>119</v>
      </c>
      <c r="O107" s="5">
        <f>INDEX(PUNT_L5gamesAVG!B:B,MATCH($B107,PUNT_L5gamesAVG!$I:$I,0))</f>
        <v>121</v>
      </c>
    </row>
    <row r="108" spans="1:15" hidden="1" x14ac:dyDescent="0.2">
      <c r="A108">
        <v>4246</v>
      </c>
      <c r="B108" t="s">
        <v>185</v>
      </c>
      <c r="C108" t="s">
        <v>692</v>
      </c>
      <c r="D108" t="s">
        <v>733</v>
      </c>
      <c r="E108" t="s">
        <v>327</v>
      </c>
      <c r="F108" t="s">
        <v>734</v>
      </c>
      <c r="G108">
        <v>10</v>
      </c>
      <c r="H108" t="s">
        <v>263</v>
      </c>
      <c r="I108" t="s">
        <v>263</v>
      </c>
      <c r="J108" t="s">
        <v>627</v>
      </c>
      <c r="K108" t="str">
        <f>INDEX(PUNT_SeasonAVG!I:I,MATCH($B108,PUNT_SeasonAVG!$I:$I,0))</f>
        <v>Mike Conley</v>
      </c>
      <c r="L108" t="str">
        <f>INDEX(PUNT_SeasonAVG!K:K,MATCH($B108,PUNT_SeasonAVG!$I:$I,0))</f>
        <v>UTA</v>
      </c>
      <c r="M108" s="5">
        <f>INDEX(PUNT_SeasonAVG!B:B,MATCH($B108,PUNT_SeasonAVG!$I:$I,0))</f>
        <v>110</v>
      </c>
      <c r="N108" s="5">
        <f>INDEX(PUNT_L10gamesAVG!B:B,MATCH($B108,PUNT_L10gamesAVG!$I:$I,0))</f>
        <v>85</v>
      </c>
      <c r="O108" s="5">
        <f>INDEX(PUNT_L5gamesAVG!B:B,MATCH($B108,PUNT_L5gamesAVG!$I:$I,0))</f>
        <v>124</v>
      </c>
    </row>
    <row r="109" spans="1:15" hidden="1" x14ac:dyDescent="0.2">
      <c r="A109">
        <v>4942</v>
      </c>
      <c r="B109" t="s">
        <v>171</v>
      </c>
      <c r="C109" t="s">
        <v>702</v>
      </c>
      <c r="D109" t="s">
        <v>848</v>
      </c>
      <c r="E109" t="s">
        <v>322</v>
      </c>
      <c r="F109" t="s">
        <v>704</v>
      </c>
      <c r="G109">
        <v>4</v>
      </c>
      <c r="H109" t="s">
        <v>263</v>
      </c>
      <c r="I109" t="s">
        <v>263</v>
      </c>
      <c r="J109" t="s">
        <v>627</v>
      </c>
      <c r="K109" t="str">
        <f>INDEX(PUNT_SeasonAVG!I:I,MATCH($B109,PUNT_SeasonAVG!$I:$I,0))</f>
        <v>Isaiah Thomas</v>
      </c>
      <c r="L109" t="str">
        <f>INDEX(PUNT_SeasonAVG!K:K,MATCH($B109,PUNT_SeasonAVG!$I:$I,0))</f>
        <v>WAS</v>
      </c>
      <c r="M109" s="5">
        <f>INDEX(PUNT_SeasonAVG!B:B,MATCH($B109,PUNT_SeasonAVG!$I:$I,0))</f>
        <v>111</v>
      </c>
      <c r="N109" s="5">
        <f>INDEX(PUNT_L10gamesAVG!B:B,MATCH($B109,PUNT_L10gamesAVG!$I:$I,0))</f>
        <v>120</v>
      </c>
      <c r="O109" s="5">
        <f>INDEX(PUNT_L5gamesAVG!B:B,MATCH($B109,PUNT_L5gamesAVG!$I:$I,0))</f>
        <v>168</v>
      </c>
    </row>
    <row r="110" spans="1:15" hidden="1" x14ac:dyDescent="0.2">
      <c r="A110">
        <v>5325</v>
      </c>
      <c r="B110" t="s">
        <v>181</v>
      </c>
      <c r="C110" t="s">
        <v>642</v>
      </c>
      <c r="D110" t="s">
        <v>935</v>
      </c>
      <c r="E110" t="s">
        <v>306</v>
      </c>
      <c r="F110" t="s">
        <v>812</v>
      </c>
      <c r="G110">
        <v>1</v>
      </c>
      <c r="H110" t="s">
        <v>264</v>
      </c>
      <c r="I110" t="s">
        <v>264</v>
      </c>
      <c r="J110" t="s">
        <v>627</v>
      </c>
      <c r="K110" t="str">
        <f>INDEX(PUNT_SeasonAVG!I:I,MATCH($B110,PUNT_SeasonAVG!$I:$I,0))</f>
        <v>T.J. Warren</v>
      </c>
      <c r="L110" t="str">
        <f>INDEX(PUNT_SeasonAVG!K:K,MATCH($B110,PUNT_SeasonAVG!$I:$I,0))</f>
        <v>IND</v>
      </c>
      <c r="M110" s="5">
        <f>INDEX(PUNT_SeasonAVG!B:B,MATCH($B110,PUNT_SeasonAVG!$I:$I,0))</f>
        <v>112</v>
      </c>
      <c r="N110" s="5">
        <f>INDEX(PUNT_L10gamesAVG!B:B,MATCH($B110,PUNT_L10gamesAVG!$I:$I,0))</f>
        <v>114</v>
      </c>
      <c r="O110" s="5">
        <f>INDEX(PUNT_L5gamesAVG!B:B,MATCH($B110,PUNT_L5gamesAVG!$I:$I,0))</f>
        <v>113</v>
      </c>
    </row>
    <row r="111" spans="1:15" hidden="1" x14ac:dyDescent="0.2">
      <c r="A111">
        <v>5150</v>
      </c>
      <c r="B111" t="s">
        <v>177</v>
      </c>
      <c r="C111" t="s">
        <v>682</v>
      </c>
      <c r="D111" t="s">
        <v>880</v>
      </c>
      <c r="E111" t="s">
        <v>330</v>
      </c>
      <c r="F111" t="s">
        <v>641</v>
      </c>
      <c r="G111">
        <v>46</v>
      </c>
      <c r="H111" t="s">
        <v>45</v>
      </c>
      <c r="I111" t="s">
        <v>45</v>
      </c>
      <c r="J111" t="s">
        <v>627</v>
      </c>
      <c r="K111" t="str">
        <f>INDEX(PUNT_SeasonAVG!I:I,MATCH($B111,PUNT_SeasonAVG!$I:$I,0))</f>
        <v>Aron Baynes</v>
      </c>
      <c r="L111" t="str">
        <f>INDEX(PUNT_SeasonAVG!K:K,MATCH($B111,PUNT_SeasonAVG!$I:$I,0))</f>
        <v>PHO</v>
      </c>
      <c r="M111" s="5">
        <f>INDEX(PUNT_SeasonAVG!B:B,MATCH($B111,PUNT_SeasonAVG!$I:$I,0))</f>
        <v>113</v>
      </c>
      <c r="N111" s="5">
        <f>INDEX(PUNT_L10gamesAVG!B:B,MATCH($B111,PUNT_L10gamesAVG!$I:$I,0))</f>
        <v>107</v>
      </c>
      <c r="O111" s="5">
        <f>INDEX(PUNT_L5gamesAVG!B:B,MATCH($B111,PUNT_L5gamesAVG!$I:$I,0))</f>
        <v>202</v>
      </c>
    </row>
    <row r="112" spans="1:15" x14ac:dyDescent="0.2">
      <c r="A112">
        <v>5487</v>
      </c>
      <c r="B112" t="s">
        <v>196</v>
      </c>
      <c r="C112" t="s">
        <v>656</v>
      </c>
      <c r="D112" t="s">
        <v>989</v>
      </c>
      <c r="E112" t="s">
        <v>310</v>
      </c>
      <c r="F112" t="s">
        <v>687</v>
      </c>
      <c r="G112">
        <v>22</v>
      </c>
      <c r="H112" t="s">
        <v>649</v>
      </c>
      <c r="I112" t="s">
        <v>264</v>
      </c>
      <c r="J112" t="s">
        <v>637</v>
      </c>
      <c r="K112" t="str">
        <f>INDEX(PUNT_SeasonAVG!I:I,MATCH($B112,PUNT_SeasonAVG!$I:$I,0))</f>
        <v>Larry Nance Jr.</v>
      </c>
      <c r="L112" t="str">
        <f>INDEX(PUNT_SeasonAVG!K:K,MATCH($B112,PUNT_SeasonAVG!$I:$I,0))</f>
        <v>CLE</v>
      </c>
      <c r="M112" s="5">
        <f>INDEX(PUNT_SeasonAVG!B:B,MATCH($B112,PUNT_SeasonAVG!$I:$I,0))</f>
        <v>114</v>
      </c>
      <c r="N112" s="5">
        <f>INDEX(PUNT_L10gamesAVG!B:B,MATCH($B112,PUNT_L10gamesAVG!$I:$I,0))</f>
        <v>108</v>
      </c>
      <c r="O112" s="5">
        <f>INDEX(PUNT_L5gamesAVG!B:B,MATCH($B112,PUNT_L5gamesAVG!$I:$I,0))</f>
        <v>59</v>
      </c>
    </row>
    <row r="113" spans="1:15" hidden="1" x14ac:dyDescent="0.2">
      <c r="A113">
        <v>5636</v>
      </c>
      <c r="B113" t="s">
        <v>190</v>
      </c>
      <c r="C113" t="s">
        <v>664</v>
      </c>
      <c r="D113" t="s">
        <v>1020</v>
      </c>
      <c r="E113" t="s">
        <v>304</v>
      </c>
      <c r="F113" t="s">
        <v>660</v>
      </c>
      <c r="G113">
        <v>32</v>
      </c>
      <c r="H113" t="s">
        <v>263</v>
      </c>
      <c r="I113" t="s">
        <v>263</v>
      </c>
      <c r="J113" t="s">
        <v>627</v>
      </c>
      <c r="K113" t="str">
        <f>INDEX(PUNT_SeasonAVG!I:I,MATCH($B113,PUNT_SeasonAVG!$I:$I,0))</f>
        <v>Kris Dunn</v>
      </c>
      <c r="L113" t="str">
        <f>INDEX(PUNT_SeasonAVG!K:K,MATCH($B113,PUNT_SeasonAVG!$I:$I,0))</f>
        <v>CHI</v>
      </c>
      <c r="M113" s="5">
        <f>INDEX(PUNT_SeasonAVG!B:B,MATCH($B113,PUNT_SeasonAVG!$I:$I,0))</f>
        <v>115</v>
      </c>
      <c r="N113" s="5">
        <f>INDEX(PUNT_L10gamesAVG!B:B,MATCH($B113,PUNT_L10gamesAVG!$I:$I,0))</f>
        <v>103</v>
      </c>
      <c r="O113" s="5">
        <f>INDEX(PUNT_L5gamesAVG!B:B,MATCH($B113,PUNT_L5gamesAVG!$I:$I,0))</f>
        <v>83</v>
      </c>
    </row>
    <row r="114" spans="1:15" hidden="1" x14ac:dyDescent="0.2">
      <c r="A114">
        <v>6174</v>
      </c>
      <c r="B114" t="s">
        <v>150</v>
      </c>
      <c r="C114" t="s">
        <v>646</v>
      </c>
      <c r="D114" t="s">
        <v>1413</v>
      </c>
      <c r="E114" t="s">
        <v>303</v>
      </c>
      <c r="F114" t="s">
        <v>694</v>
      </c>
      <c r="G114">
        <v>25</v>
      </c>
      <c r="H114" t="s">
        <v>264</v>
      </c>
      <c r="I114" t="s">
        <v>264</v>
      </c>
      <c r="J114" t="s">
        <v>627</v>
      </c>
      <c r="K114" t="str">
        <f>INDEX(PUNT_SeasonAVG!I:I,MATCH($B114,PUNT_SeasonAVG!$I:$I,0))</f>
        <v>PJ Washington</v>
      </c>
      <c r="L114" t="str">
        <f>INDEX(PUNT_SeasonAVG!K:K,MATCH($B114,PUNT_SeasonAVG!$I:$I,0))</f>
        <v>CHA</v>
      </c>
      <c r="M114" s="5">
        <f>INDEX(PUNT_SeasonAVG!B:B,MATCH($B114,PUNT_SeasonAVG!$I:$I,0))</f>
        <v>116</v>
      </c>
      <c r="N114" s="5">
        <f>INDEX(PUNT_L10gamesAVG!B:B,MATCH($B114,PUNT_L10gamesAVG!$I:$I,0))</f>
        <v>137</v>
      </c>
      <c r="O114" s="5">
        <f>INDEX(PUNT_L5gamesAVG!B:B,MATCH($B114,PUNT_L5gamesAVG!$I:$I,0))</f>
        <v>234</v>
      </c>
    </row>
    <row r="115" spans="1:15" hidden="1" x14ac:dyDescent="0.2">
      <c r="A115">
        <v>5388</v>
      </c>
      <c r="B115" t="s">
        <v>188</v>
      </c>
      <c r="C115" t="s">
        <v>656</v>
      </c>
      <c r="D115" t="s">
        <v>957</v>
      </c>
      <c r="E115" t="s">
        <v>307</v>
      </c>
      <c r="F115" t="s">
        <v>652</v>
      </c>
      <c r="G115">
        <v>9</v>
      </c>
      <c r="H115" t="s">
        <v>263</v>
      </c>
      <c r="I115" t="s">
        <v>263</v>
      </c>
      <c r="J115" t="s">
        <v>627</v>
      </c>
      <c r="K115" t="str">
        <f>INDEX(PUNT_SeasonAVG!I:I,MATCH($B115,PUNT_SeasonAVG!$I:$I,0))</f>
        <v>Langston Galloway</v>
      </c>
      <c r="L115" t="str">
        <f>INDEX(PUNT_SeasonAVG!K:K,MATCH($B115,PUNT_SeasonAVG!$I:$I,0))</f>
        <v>DET</v>
      </c>
      <c r="M115" s="5">
        <f>INDEX(PUNT_SeasonAVG!B:B,MATCH($B115,PUNT_SeasonAVG!$I:$I,0))</f>
        <v>117</v>
      </c>
      <c r="N115" s="5">
        <f>INDEX(PUNT_L10gamesAVG!B:B,MATCH($B115,PUNT_L10gamesAVG!$I:$I,0))</f>
        <v>95</v>
      </c>
      <c r="O115" s="5">
        <f>INDEX(PUNT_L5gamesAVG!B:B,MATCH($B115,PUNT_L5gamesAVG!$I:$I,0))</f>
        <v>88</v>
      </c>
    </row>
    <row r="116" spans="1:15" x14ac:dyDescent="0.2">
      <c r="A116">
        <v>4325</v>
      </c>
      <c r="B116" t="s">
        <v>214</v>
      </c>
      <c r="C116" t="s">
        <v>692</v>
      </c>
      <c r="D116" t="s">
        <v>647</v>
      </c>
      <c r="E116" t="s">
        <v>297</v>
      </c>
      <c r="F116" t="s">
        <v>724</v>
      </c>
      <c r="G116">
        <v>33</v>
      </c>
      <c r="H116" t="s">
        <v>45</v>
      </c>
      <c r="I116" t="s">
        <v>45</v>
      </c>
      <c r="J116" t="s">
        <v>637</v>
      </c>
      <c r="K116" t="str">
        <f>INDEX(PUNT_SeasonAVG!I:I,MATCH($B116,PUNT_SeasonAVG!$I:$I,0))</f>
        <v>Marc Gasol</v>
      </c>
      <c r="L116" t="str">
        <f>INDEX(PUNT_SeasonAVG!K:K,MATCH($B116,PUNT_SeasonAVG!$I:$I,0))</f>
        <v>TOR</v>
      </c>
      <c r="M116" s="5">
        <f>INDEX(PUNT_SeasonAVG!B:B,MATCH($B116,PUNT_SeasonAVG!$I:$I,0))</f>
        <v>136</v>
      </c>
      <c r="N116" s="5">
        <f>INDEX(PUNT_L10gamesAVG!B:B,MATCH($B116,PUNT_L10gamesAVG!$I:$I,0))</f>
        <v>115</v>
      </c>
      <c r="O116" s="5">
        <f>INDEX(PUNT_L5gamesAVG!B:B,MATCH($B116,PUNT_L5gamesAVG!$I:$I,0))</f>
        <v>69</v>
      </c>
    </row>
    <row r="117" spans="1:15" x14ac:dyDescent="0.2">
      <c r="A117">
        <v>5470</v>
      </c>
      <c r="B117" t="s">
        <v>173</v>
      </c>
      <c r="C117" t="s">
        <v>639</v>
      </c>
      <c r="D117" t="s">
        <v>975</v>
      </c>
      <c r="E117" t="s">
        <v>315</v>
      </c>
      <c r="F117" t="s">
        <v>669</v>
      </c>
      <c r="G117">
        <v>20</v>
      </c>
      <c r="H117" t="s">
        <v>636</v>
      </c>
      <c r="I117" t="s">
        <v>263</v>
      </c>
      <c r="J117" t="s">
        <v>637</v>
      </c>
      <c r="K117" t="str">
        <f>INDEX(PUNT_SeasonAVG!I:I,MATCH($B117,PUNT_SeasonAVG!$I:$I,0))</f>
        <v>Justise Winslow</v>
      </c>
      <c r="L117" t="str">
        <f>INDEX(PUNT_SeasonAVG!K:K,MATCH($B117,PUNT_SeasonAVG!$I:$I,0))</f>
        <v>MIA</v>
      </c>
      <c r="M117" s="5">
        <f>INDEX(PUNT_SeasonAVG!B:B,MATCH($B117,PUNT_SeasonAVG!$I:$I,0))</f>
        <v>107</v>
      </c>
      <c r="N117" s="5">
        <f>INDEX(PUNT_L10gamesAVG!B:B,MATCH($B117,PUNT_L10gamesAVG!$I:$I,0))</f>
        <v>116</v>
      </c>
      <c r="O117" s="5">
        <f>INDEX(PUNT_L5gamesAVG!B:B,MATCH($B117,PUNT_L5gamesAVG!$I:$I,0))</f>
        <v>126</v>
      </c>
    </row>
    <row r="118" spans="1:15" hidden="1" x14ac:dyDescent="0.2">
      <c r="A118">
        <v>5164</v>
      </c>
      <c r="B118" t="s">
        <v>191</v>
      </c>
      <c r="C118" t="s">
        <v>664</v>
      </c>
      <c r="D118" t="s">
        <v>896</v>
      </c>
      <c r="E118" t="s">
        <v>315</v>
      </c>
      <c r="F118" t="s">
        <v>669</v>
      </c>
      <c r="G118">
        <v>9</v>
      </c>
      <c r="H118" t="s">
        <v>649</v>
      </c>
      <c r="I118" t="s">
        <v>264</v>
      </c>
      <c r="J118" t="s">
        <v>627</v>
      </c>
      <c r="K118" t="str">
        <f>INDEX(PUNT_SeasonAVG!I:I,MATCH($B118,PUNT_SeasonAVG!$I:$I,0))</f>
        <v>Kelly Olynyk</v>
      </c>
      <c r="L118" t="str">
        <f>INDEX(PUNT_SeasonAVG!K:K,MATCH($B118,PUNT_SeasonAVG!$I:$I,0))</f>
        <v>MIA</v>
      </c>
      <c r="M118" s="5">
        <f>INDEX(PUNT_SeasonAVG!B:B,MATCH($B118,PUNT_SeasonAVG!$I:$I,0))</f>
        <v>120</v>
      </c>
      <c r="N118" s="5">
        <f>INDEX(PUNT_L10gamesAVG!B:B,MATCH($B118,PUNT_L10gamesAVG!$I:$I,0))</f>
        <v>126</v>
      </c>
      <c r="O118" s="5">
        <f>INDEX(PUNT_L5gamesAVG!B:B,MATCH($B118,PUNT_L5gamesAVG!$I:$I,0))</f>
        <v>132</v>
      </c>
    </row>
    <row r="119" spans="1:15" hidden="1" x14ac:dyDescent="0.2">
      <c r="A119">
        <v>5318</v>
      </c>
      <c r="B119" t="s">
        <v>205</v>
      </c>
      <c r="C119" t="s">
        <v>639</v>
      </c>
      <c r="D119" t="s">
        <v>929</v>
      </c>
      <c r="E119" t="s">
        <v>325</v>
      </c>
      <c r="F119" t="s">
        <v>781</v>
      </c>
      <c r="G119">
        <v>30</v>
      </c>
      <c r="H119" t="s">
        <v>649</v>
      </c>
      <c r="I119" t="s">
        <v>264</v>
      </c>
      <c r="J119" t="s">
        <v>627</v>
      </c>
      <c r="K119" t="str">
        <f>INDEX(PUNT_SeasonAVG!I:I,MATCH($B119,PUNT_SeasonAVG!$I:$I,0))</f>
        <v>Julius Randle</v>
      </c>
      <c r="L119" t="str">
        <f>INDEX(PUNT_SeasonAVG!K:K,MATCH($B119,PUNT_SeasonAVG!$I:$I,0))</f>
        <v>NYK</v>
      </c>
      <c r="M119" s="5">
        <f>INDEX(PUNT_SeasonAVG!B:B,MATCH($B119,PUNT_SeasonAVG!$I:$I,0))</f>
        <v>122</v>
      </c>
      <c r="N119" s="5">
        <f>INDEX(PUNT_L10gamesAVG!B:B,MATCH($B119,PUNT_L10gamesAVG!$I:$I,0))</f>
        <v>124</v>
      </c>
      <c r="O119" s="5">
        <f>INDEX(PUNT_L5gamesAVG!B:B,MATCH($B119,PUNT_L5gamesAVG!$I:$I,0))</f>
        <v>107</v>
      </c>
    </row>
    <row r="120" spans="1:15" hidden="1" x14ac:dyDescent="0.2">
      <c r="A120">
        <v>4886</v>
      </c>
      <c r="B120" t="s">
        <v>179</v>
      </c>
      <c r="C120" t="s">
        <v>639</v>
      </c>
      <c r="D120" t="s">
        <v>824</v>
      </c>
      <c r="E120" t="s">
        <v>316</v>
      </c>
      <c r="F120" t="s">
        <v>684</v>
      </c>
      <c r="G120">
        <v>17</v>
      </c>
      <c r="H120" t="s">
        <v>45</v>
      </c>
      <c r="I120" t="s">
        <v>45</v>
      </c>
      <c r="J120" t="s">
        <v>627</v>
      </c>
      <c r="K120" t="str">
        <f>INDEX(PUNT_SeasonAVG!I:I,MATCH($B120,PUNT_SeasonAVG!$I:$I,0))</f>
        <v>Jonas Valanciunas</v>
      </c>
      <c r="L120" t="str">
        <f>INDEX(PUNT_SeasonAVG!K:K,MATCH($B120,PUNT_SeasonAVG!$I:$I,0))</f>
        <v>MEM</v>
      </c>
      <c r="M120" s="5">
        <f>INDEX(PUNT_SeasonAVG!B:B,MATCH($B120,PUNT_SeasonAVG!$I:$I,0))</f>
        <v>123</v>
      </c>
      <c r="N120" s="5">
        <f>INDEX(PUNT_L10gamesAVG!B:B,MATCH($B120,PUNT_L10gamesAVG!$I:$I,0))</f>
        <v>139</v>
      </c>
      <c r="O120" s="5">
        <f>INDEX(PUNT_L5gamesAVG!B:B,MATCH($B120,PUNT_L5gamesAVG!$I:$I,0))</f>
        <v>141</v>
      </c>
    </row>
    <row r="121" spans="1:15" x14ac:dyDescent="0.2">
      <c r="A121">
        <v>6036</v>
      </c>
      <c r="B121" t="s">
        <v>187</v>
      </c>
      <c r="C121" t="s">
        <v>692</v>
      </c>
      <c r="D121" t="s">
        <v>1224</v>
      </c>
      <c r="E121" t="s">
        <v>322</v>
      </c>
      <c r="F121" t="s">
        <v>704</v>
      </c>
      <c r="G121">
        <v>21</v>
      </c>
      <c r="H121" t="s">
        <v>264</v>
      </c>
      <c r="I121" t="s">
        <v>264</v>
      </c>
      <c r="J121" t="s">
        <v>637</v>
      </c>
      <c r="K121" t="str">
        <f>INDEX(PUNT_SeasonAVG!I:I,MATCH($B121,PUNT_SeasonAVG!$I:$I,0))</f>
        <v>Moritz Wagner</v>
      </c>
      <c r="L121" t="str">
        <f>INDEX(PUNT_SeasonAVG!K:K,MATCH($B121,PUNT_SeasonAVG!$I:$I,0))</f>
        <v>WAS</v>
      </c>
      <c r="M121" s="5">
        <f>INDEX(PUNT_SeasonAVG!B:B,MATCH($B121,PUNT_SeasonAVG!$I:$I,0))</f>
        <v>130</v>
      </c>
      <c r="N121" s="5">
        <f>INDEX(PUNT_L10gamesAVG!B:B,MATCH($B121,PUNT_L10gamesAVG!$I:$I,0))</f>
        <v>118</v>
      </c>
      <c r="O121" s="5">
        <f>INDEX(PUNT_L5gamesAVG!B:B,MATCH($B121,PUNT_L5gamesAVG!$I:$I,0))</f>
        <v>125</v>
      </c>
    </row>
    <row r="122" spans="1:15" hidden="1" x14ac:dyDescent="0.2">
      <c r="A122">
        <v>6209</v>
      </c>
      <c r="B122" t="s">
        <v>186</v>
      </c>
      <c r="C122" t="s">
        <v>757</v>
      </c>
      <c r="D122" t="s">
        <v>1425</v>
      </c>
      <c r="E122" t="s">
        <v>316</v>
      </c>
      <c r="F122" t="s">
        <v>684</v>
      </c>
      <c r="G122">
        <v>15</v>
      </c>
      <c r="H122" t="s">
        <v>649</v>
      </c>
      <c r="I122" t="s">
        <v>264</v>
      </c>
      <c r="J122" t="s">
        <v>627</v>
      </c>
      <c r="K122" t="str">
        <f>INDEX(PUNT_SeasonAVG!I:I,MATCH($B122,PUNT_SeasonAVG!$I:$I,0))</f>
        <v>Brandon Clarke</v>
      </c>
      <c r="L122" t="str">
        <f>INDEX(PUNT_SeasonAVG!K:K,MATCH($B122,PUNT_SeasonAVG!$I:$I,0))</f>
        <v>MEM</v>
      </c>
      <c r="M122" s="5">
        <f>INDEX(PUNT_SeasonAVG!B:B,MATCH($B122,PUNT_SeasonAVG!$I:$I,0))</f>
        <v>125</v>
      </c>
      <c r="N122" s="5">
        <f>INDEX(PUNT_L10gamesAVG!B:B,MATCH($B122,PUNT_L10gamesAVG!$I:$I,0))</f>
        <v>132</v>
      </c>
      <c r="O122" s="5">
        <f>INDEX(PUNT_L5gamesAVG!B:B,MATCH($B122,PUNT_L5gamesAVG!$I:$I,0))</f>
        <v>187</v>
      </c>
    </row>
    <row r="123" spans="1:15" hidden="1" x14ac:dyDescent="0.2">
      <c r="A123">
        <v>5157</v>
      </c>
      <c r="B123" t="s">
        <v>212</v>
      </c>
      <c r="C123" t="s">
        <v>654</v>
      </c>
      <c r="D123" t="s">
        <v>888</v>
      </c>
      <c r="E123" t="s">
        <v>328</v>
      </c>
      <c r="F123" t="s">
        <v>95</v>
      </c>
      <c r="G123">
        <v>9</v>
      </c>
      <c r="H123" t="s">
        <v>649</v>
      </c>
      <c r="I123" t="s">
        <v>264</v>
      </c>
      <c r="J123" t="s">
        <v>627</v>
      </c>
      <c r="K123" t="str">
        <f>INDEX(PUNT_SeasonAVG!I:I,MATCH($B123,PUNT_SeasonAVG!$I:$I,0))</f>
        <v>Nerlens Noel</v>
      </c>
      <c r="L123" t="str">
        <f>INDEX(PUNT_SeasonAVG!K:K,MATCH($B123,PUNT_SeasonAVG!$I:$I,0))</f>
        <v>OKC</v>
      </c>
      <c r="M123" s="5">
        <f>INDEX(PUNT_SeasonAVG!B:B,MATCH($B123,PUNT_SeasonAVG!$I:$I,0))</f>
        <v>126</v>
      </c>
      <c r="N123" s="5">
        <f>INDEX(PUNT_L10gamesAVG!B:B,MATCH($B123,PUNT_L10gamesAVG!$I:$I,0))</f>
        <v>92</v>
      </c>
      <c r="O123" s="5">
        <f>INDEX(PUNT_L5gamesAVG!B:B,MATCH($B123,PUNT_L5gamesAVG!$I:$I,0))</f>
        <v>75</v>
      </c>
    </row>
    <row r="124" spans="1:15" hidden="1" x14ac:dyDescent="0.2">
      <c r="A124">
        <v>5492</v>
      </c>
      <c r="B124" t="s">
        <v>200</v>
      </c>
      <c r="C124" t="s">
        <v>692</v>
      </c>
      <c r="D124" t="s">
        <v>992</v>
      </c>
      <c r="E124" t="s">
        <v>708</v>
      </c>
      <c r="F124" t="s">
        <v>35</v>
      </c>
      <c r="G124">
        <v>5</v>
      </c>
      <c r="H124" t="s">
        <v>649</v>
      </c>
      <c r="I124" t="s">
        <v>264</v>
      </c>
      <c r="J124" t="s">
        <v>627</v>
      </c>
      <c r="K124" t="str">
        <f>INDEX(PUNT_SeasonAVG!I:I,MATCH($B124,PUNT_SeasonAVG!$I:$I,0))</f>
        <v>Montrezl Harrell</v>
      </c>
      <c r="L124" t="str">
        <f>INDEX(PUNT_SeasonAVG!K:K,MATCH($B124,PUNT_SeasonAVG!$I:$I,0))</f>
        <v>LAC</v>
      </c>
      <c r="M124" s="5">
        <f>INDEX(PUNT_SeasonAVG!B:B,MATCH($B124,PUNT_SeasonAVG!$I:$I,0))</f>
        <v>127</v>
      </c>
      <c r="N124" s="5">
        <f>INDEX(PUNT_L10gamesAVG!B:B,MATCH($B124,PUNT_L10gamesAVG!$I:$I,0))</f>
        <v>110</v>
      </c>
      <c r="O124" s="5">
        <f>INDEX(PUNT_L5gamesAVG!B:B,MATCH($B124,PUNT_L5gamesAVG!$I:$I,0))</f>
        <v>104</v>
      </c>
    </row>
    <row r="125" spans="1:15" x14ac:dyDescent="0.2">
      <c r="A125">
        <v>5357</v>
      </c>
      <c r="B125" t="s">
        <v>184</v>
      </c>
      <c r="C125" t="s">
        <v>639</v>
      </c>
      <c r="D125" t="s">
        <v>951</v>
      </c>
      <c r="E125" t="s">
        <v>310</v>
      </c>
      <c r="F125" t="s">
        <v>687</v>
      </c>
      <c r="G125">
        <v>8</v>
      </c>
      <c r="H125" t="s">
        <v>263</v>
      </c>
      <c r="I125" t="s">
        <v>263</v>
      </c>
      <c r="J125" t="s">
        <v>637</v>
      </c>
      <c r="K125" t="str">
        <f>INDEX(PUNT_SeasonAVG!I:I,MATCH($B125,PUNT_SeasonAVG!$I:$I,0))</f>
        <v>Jordan Clarkson</v>
      </c>
      <c r="L125" t="str">
        <f>INDEX(PUNT_SeasonAVG!K:K,MATCH($B125,PUNT_SeasonAVG!$I:$I,0))</f>
        <v>CLE</v>
      </c>
      <c r="M125" s="5">
        <f>INDEX(PUNT_SeasonAVG!B:B,MATCH($B125,PUNT_SeasonAVG!$I:$I,0))</f>
        <v>119</v>
      </c>
      <c r="N125" s="5">
        <f>INDEX(PUNT_L10gamesAVG!B:B,MATCH($B125,PUNT_L10gamesAVG!$I:$I,0))</f>
        <v>121</v>
      </c>
      <c r="O125" s="5">
        <f>INDEX(PUNT_L5gamesAVG!B:B,MATCH($B125,PUNT_L5gamesAVG!$I:$I,0))</f>
        <v>203</v>
      </c>
    </row>
    <row r="126" spans="1:15" hidden="1" x14ac:dyDescent="0.2">
      <c r="A126">
        <v>5344</v>
      </c>
      <c r="B126" t="s">
        <v>178</v>
      </c>
      <c r="C126" t="s">
        <v>639</v>
      </c>
      <c r="D126" t="s">
        <v>677</v>
      </c>
      <c r="E126" t="s">
        <v>312</v>
      </c>
      <c r="F126" t="s">
        <v>731</v>
      </c>
      <c r="G126">
        <v>12</v>
      </c>
      <c r="H126" t="s">
        <v>636</v>
      </c>
      <c r="I126" t="s">
        <v>263</v>
      </c>
      <c r="J126" t="s">
        <v>627</v>
      </c>
      <c r="K126" t="str">
        <f>INDEX(PUNT_SeasonAVG!I:I,MATCH($B126,PUNT_SeasonAVG!$I:$I,0))</f>
        <v>Joe Harris</v>
      </c>
      <c r="L126" t="str">
        <f>INDEX(PUNT_SeasonAVG!K:K,MATCH($B126,PUNT_SeasonAVG!$I:$I,0))</f>
        <v>BKN</v>
      </c>
      <c r="M126" s="5">
        <f>INDEX(PUNT_SeasonAVG!B:B,MATCH($B126,PUNT_SeasonAVG!$I:$I,0))</f>
        <v>129</v>
      </c>
      <c r="N126" s="5">
        <f>INDEX(PUNT_L10gamesAVG!B:B,MATCH($B126,PUNT_L10gamesAVG!$I:$I,0))</f>
        <v>123</v>
      </c>
      <c r="O126" s="5">
        <f>INDEX(PUNT_L5gamesAVG!B:B,MATCH($B126,PUNT_L5gamesAVG!$I:$I,0))</f>
        <v>163</v>
      </c>
    </row>
    <row r="127" spans="1:15" x14ac:dyDescent="0.2">
      <c r="A127">
        <v>5466</v>
      </c>
      <c r="B127" t="s">
        <v>220</v>
      </c>
      <c r="C127" t="s">
        <v>745</v>
      </c>
      <c r="D127" t="s">
        <v>972</v>
      </c>
      <c r="E127" t="s">
        <v>341</v>
      </c>
      <c r="F127" t="s">
        <v>675</v>
      </c>
      <c r="G127">
        <v>2</v>
      </c>
      <c r="H127" t="s">
        <v>649</v>
      </c>
      <c r="I127" t="s">
        <v>264</v>
      </c>
      <c r="J127" t="s">
        <v>637</v>
      </c>
      <c r="K127" t="str">
        <f>INDEX(PUNT_SeasonAVG!I:I,MATCH($B127,PUNT_SeasonAVG!$I:$I,0))</f>
        <v>Willie Cauley-Stein</v>
      </c>
      <c r="L127" t="str">
        <f>INDEX(PUNT_SeasonAVG!K:K,MATCH($B127,PUNT_SeasonAVG!$I:$I,0))</f>
        <v>GSW</v>
      </c>
      <c r="M127" s="5">
        <f>INDEX(PUNT_SeasonAVG!B:B,MATCH($B127,PUNT_SeasonAVG!$I:$I,0))</f>
        <v>133</v>
      </c>
      <c r="N127" s="5">
        <f>INDEX(PUNT_L10gamesAVG!B:B,MATCH($B127,PUNT_L10gamesAVG!$I:$I,0))</f>
        <v>122</v>
      </c>
      <c r="O127" s="5">
        <f>INDEX(PUNT_L5gamesAVG!B:B,MATCH($B127,PUNT_L5gamesAVG!$I:$I,0))</f>
        <v>101</v>
      </c>
    </row>
    <row r="128" spans="1:15" hidden="1" x14ac:dyDescent="0.2">
      <c r="A128">
        <v>5497</v>
      </c>
      <c r="B128" t="s">
        <v>216</v>
      </c>
      <c r="C128" t="s">
        <v>697</v>
      </c>
      <c r="D128" t="s">
        <v>994</v>
      </c>
      <c r="E128" t="s">
        <v>331</v>
      </c>
      <c r="F128" t="s">
        <v>689</v>
      </c>
      <c r="G128">
        <v>22</v>
      </c>
      <c r="H128" t="s">
        <v>649</v>
      </c>
      <c r="I128" t="s">
        <v>264</v>
      </c>
      <c r="J128" t="s">
        <v>627</v>
      </c>
      <c r="K128" t="str">
        <f>INDEX(PUNT_SeasonAVG!I:I,MATCH($B128,PUNT_SeasonAVG!$I:$I,0))</f>
        <v>Richaun Holmes</v>
      </c>
      <c r="L128" t="str">
        <f>INDEX(PUNT_SeasonAVG!K:K,MATCH($B128,PUNT_SeasonAVG!$I:$I,0))</f>
        <v>SAC</v>
      </c>
      <c r="M128" s="5">
        <f>INDEX(PUNT_SeasonAVG!B:B,MATCH($B128,PUNT_SeasonAVG!$I:$I,0))</f>
        <v>131</v>
      </c>
      <c r="N128" s="5">
        <f>INDEX(PUNT_L10gamesAVG!B:B,MATCH($B128,PUNT_L10gamesAVG!$I:$I,0))</f>
        <v>105</v>
      </c>
      <c r="O128" s="5">
        <f>INDEX(PUNT_L5gamesAVG!B:B,MATCH($B128,PUNT_L5gamesAVG!$I:$I,0))</f>
        <v>115</v>
      </c>
    </row>
    <row r="129" spans="1:15" x14ac:dyDescent="0.2">
      <c r="A129">
        <v>5726</v>
      </c>
      <c r="B129" t="s">
        <v>209</v>
      </c>
      <c r="C129" t="s">
        <v>757</v>
      </c>
      <c r="D129" t="s">
        <v>1082</v>
      </c>
      <c r="E129" t="s">
        <v>324</v>
      </c>
      <c r="F129" t="s">
        <v>716</v>
      </c>
      <c r="G129">
        <v>11</v>
      </c>
      <c r="H129" t="s">
        <v>263</v>
      </c>
      <c r="I129" t="s">
        <v>263</v>
      </c>
      <c r="J129" t="s">
        <v>637</v>
      </c>
      <c r="K129" t="str">
        <f>INDEX(PUNT_SeasonAVG!I:I,MATCH($B129,PUNT_SeasonAVG!$I:$I,0))</f>
        <v>Bryn Forbes</v>
      </c>
      <c r="L129" t="str">
        <f>INDEX(PUNT_SeasonAVG!K:K,MATCH($B129,PUNT_SeasonAVG!$I:$I,0))</f>
        <v>SAS</v>
      </c>
      <c r="M129" s="5">
        <f>INDEX(PUNT_SeasonAVG!B:B,MATCH($B129,PUNT_SeasonAVG!$I:$I,0))</f>
        <v>128</v>
      </c>
      <c r="N129" s="5">
        <f>INDEX(PUNT_L10gamesAVG!B:B,MATCH($B129,PUNT_L10gamesAVG!$I:$I,0))</f>
        <v>125</v>
      </c>
      <c r="O129" s="5">
        <f>INDEX(PUNT_L5gamesAVG!B:B,MATCH($B129,PUNT_L5gamesAVG!$I:$I,0))</f>
        <v>114</v>
      </c>
    </row>
    <row r="130" spans="1:15" x14ac:dyDescent="0.2">
      <c r="A130">
        <v>6175</v>
      </c>
      <c r="B130" t="s">
        <v>192</v>
      </c>
      <c r="C130" t="s">
        <v>642</v>
      </c>
      <c r="D130" t="s">
        <v>1414</v>
      </c>
      <c r="E130" t="s">
        <v>315</v>
      </c>
      <c r="F130" t="s">
        <v>669</v>
      </c>
      <c r="G130">
        <v>14</v>
      </c>
      <c r="H130" t="s">
        <v>636</v>
      </c>
      <c r="I130" t="s">
        <v>263</v>
      </c>
      <c r="J130" t="s">
        <v>637</v>
      </c>
      <c r="K130" t="str">
        <f>INDEX(PUNT_SeasonAVG!I:I,MATCH($B130,PUNT_SeasonAVG!$I:$I,0))</f>
        <v>Tyler Herro</v>
      </c>
      <c r="L130" t="str">
        <f>INDEX(PUNT_SeasonAVG!K:K,MATCH($B130,PUNT_SeasonAVG!$I:$I,0))</f>
        <v>MIA</v>
      </c>
      <c r="M130" s="5">
        <f>INDEX(PUNT_SeasonAVG!B:B,MATCH($B130,PUNT_SeasonAVG!$I:$I,0))</f>
        <v>118</v>
      </c>
      <c r="N130" s="5">
        <f>INDEX(PUNT_L10gamesAVG!B:B,MATCH($B130,PUNT_L10gamesAVG!$I:$I,0))</f>
        <v>127</v>
      </c>
      <c r="O130" s="5">
        <f>INDEX(PUNT_L5gamesAVG!B:B,MATCH($B130,PUNT_L5gamesAVG!$I:$I,0))</f>
        <v>147</v>
      </c>
    </row>
    <row r="131" spans="1:15" hidden="1" x14ac:dyDescent="0.2">
      <c r="A131">
        <v>6015</v>
      </c>
      <c r="B131" t="s">
        <v>180</v>
      </c>
      <c r="C131" t="s">
        <v>639</v>
      </c>
      <c r="D131" t="s">
        <v>1209</v>
      </c>
      <c r="E131" t="s">
        <v>316</v>
      </c>
      <c r="F131" t="s">
        <v>684</v>
      </c>
      <c r="G131">
        <v>13</v>
      </c>
      <c r="H131" t="s">
        <v>649</v>
      </c>
      <c r="I131" t="s">
        <v>264</v>
      </c>
      <c r="J131" t="s">
        <v>627</v>
      </c>
      <c r="K131" t="str">
        <f>INDEX(PUNT_SeasonAVG!I:I,MATCH($B131,PUNT_SeasonAVG!$I:$I,0))</f>
        <v>Jaren Jackson Jr.</v>
      </c>
      <c r="L131" t="str">
        <f>INDEX(PUNT_SeasonAVG!K:K,MATCH($B131,PUNT_SeasonAVG!$I:$I,0))</f>
        <v>MEM</v>
      </c>
      <c r="M131" s="5">
        <f>INDEX(PUNT_SeasonAVG!B:B,MATCH($B131,PUNT_SeasonAVG!$I:$I,0))</f>
        <v>134</v>
      </c>
      <c r="N131" s="5">
        <f>INDEX(PUNT_L10gamesAVG!B:B,MATCH($B131,PUNT_L10gamesAVG!$I:$I,0))</f>
        <v>149</v>
      </c>
      <c r="O131" s="5">
        <f>INDEX(PUNT_L5gamesAVG!B:B,MATCH($B131,PUNT_L5gamesAVG!$I:$I,0))</f>
        <v>109</v>
      </c>
    </row>
    <row r="132" spans="1:15" x14ac:dyDescent="0.2">
      <c r="A132">
        <v>5880</v>
      </c>
      <c r="B132" t="s">
        <v>243</v>
      </c>
      <c r="C132" t="s">
        <v>670</v>
      </c>
      <c r="D132" t="s">
        <v>1164</v>
      </c>
      <c r="E132" t="s">
        <v>319</v>
      </c>
      <c r="F132" t="s">
        <v>804</v>
      </c>
      <c r="G132">
        <v>27</v>
      </c>
      <c r="H132" t="s">
        <v>649</v>
      </c>
      <c r="I132" t="s">
        <v>264</v>
      </c>
      <c r="J132" t="s">
        <v>637</v>
      </c>
      <c r="K132" t="str">
        <f>INDEX(PUNT_SeasonAVG!I:I,MATCH($B132,PUNT_SeasonAVG!$I:$I,0))</f>
        <v>Daniel Theis</v>
      </c>
      <c r="L132" t="str">
        <f>INDEX(PUNT_SeasonAVG!K:K,MATCH($B132,PUNT_SeasonAVG!$I:$I,0))</f>
        <v>BOS</v>
      </c>
      <c r="M132" s="5">
        <f>INDEX(PUNT_SeasonAVG!B:B,MATCH($B132,PUNT_SeasonAVG!$I:$I,0))</f>
        <v>151</v>
      </c>
      <c r="N132" s="5">
        <f>INDEX(PUNT_L10gamesAVG!B:B,MATCH($B132,PUNT_L10gamesAVG!$I:$I,0))</f>
        <v>128</v>
      </c>
      <c r="O132" s="5">
        <f>INDEX(PUNT_L5gamesAVG!B:B,MATCH($B132,PUNT_L5gamesAVG!$I:$I,0))</f>
        <v>140</v>
      </c>
    </row>
    <row r="133" spans="1:15" x14ac:dyDescent="0.2">
      <c r="A133">
        <v>6019</v>
      </c>
      <c r="B133" t="s">
        <v>193</v>
      </c>
      <c r="C133" t="s">
        <v>45</v>
      </c>
      <c r="D133" t="s">
        <v>1212</v>
      </c>
      <c r="E133" t="s">
        <v>310</v>
      </c>
      <c r="F133" t="s">
        <v>687</v>
      </c>
      <c r="G133">
        <v>2</v>
      </c>
      <c r="H133" t="s">
        <v>263</v>
      </c>
      <c r="I133" t="s">
        <v>263</v>
      </c>
      <c r="J133" t="s">
        <v>637</v>
      </c>
      <c r="K133" t="str">
        <f>INDEX(PUNT_SeasonAVG!I:I,MATCH($B133,PUNT_SeasonAVG!$I:$I,0))</f>
        <v>Collin Sexton</v>
      </c>
      <c r="L133" t="str">
        <f>INDEX(PUNT_SeasonAVG!K:K,MATCH($B133,PUNT_SeasonAVG!$I:$I,0))</f>
        <v>CLE</v>
      </c>
      <c r="M133" s="5">
        <f>INDEX(PUNT_SeasonAVG!B:B,MATCH($B133,PUNT_SeasonAVG!$I:$I,0))</f>
        <v>149</v>
      </c>
      <c r="N133" s="5">
        <f>INDEX(PUNT_L10gamesAVG!B:B,MATCH($B133,PUNT_L10gamesAVG!$I:$I,0))</f>
        <v>131</v>
      </c>
      <c r="O133" s="5">
        <f>INDEX(PUNT_L5gamesAVG!B:B,MATCH($B133,PUNT_L5gamesAVG!$I:$I,0))</f>
        <v>185</v>
      </c>
    </row>
    <row r="134" spans="1:15" x14ac:dyDescent="0.2">
      <c r="A134">
        <v>6169</v>
      </c>
      <c r="B134" t="s">
        <v>208</v>
      </c>
      <c r="C134" t="s">
        <v>45</v>
      </c>
      <c r="D134" t="s">
        <v>1068</v>
      </c>
      <c r="E134" t="s">
        <v>304</v>
      </c>
      <c r="F134" t="s">
        <v>660</v>
      </c>
      <c r="G134">
        <v>0</v>
      </c>
      <c r="H134" t="s">
        <v>263</v>
      </c>
      <c r="I134" t="s">
        <v>263</v>
      </c>
      <c r="J134" t="s">
        <v>637</v>
      </c>
      <c r="K134" t="str">
        <f>INDEX(PUNT_SeasonAVG!I:I,MATCH($B134,PUNT_SeasonAVG!$I:$I,0))</f>
        <v>Coby White</v>
      </c>
      <c r="L134" t="str">
        <f>INDEX(PUNT_SeasonAVG!K:K,MATCH($B134,PUNT_SeasonAVG!$I:$I,0))</f>
        <v>CHI</v>
      </c>
      <c r="M134" s="5">
        <f>INDEX(PUNT_SeasonAVG!B:B,MATCH($B134,PUNT_SeasonAVG!$I:$I,0))</f>
        <v>137</v>
      </c>
      <c r="N134" s="5">
        <f>INDEX(PUNT_L10gamesAVG!B:B,MATCH($B134,PUNT_L10gamesAVG!$I:$I,0))</f>
        <v>135</v>
      </c>
      <c r="O134" s="5">
        <f>INDEX(PUNT_L5gamesAVG!B:B,MATCH($B134,PUNT_L5gamesAVG!$I:$I,0))</f>
        <v>41</v>
      </c>
    </row>
    <row r="135" spans="1:15" hidden="1" x14ac:dyDescent="0.2">
      <c r="A135">
        <v>5295</v>
      </c>
      <c r="B135" t="s">
        <v>182</v>
      </c>
      <c r="C135" t="s">
        <v>682</v>
      </c>
      <c r="D135" t="s">
        <v>754</v>
      </c>
      <c r="E135" t="s">
        <v>309</v>
      </c>
      <c r="F135" t="s">
        <v>756</v>
      </c>
      <c r="G135">
        <v>0</v>
      </c>
      <c r="H135" t="s">
        <v>264</v>
      </c>
      <c r="I135" t="s">
        <v>264</v>
      </c>
      <c r="J135" t="s">
        <v>627</v>
      </c>
      <c r="K135" t="str">
        <f>INDEX(PUNT_SeasonAVG!I:I,MATCH($B135,PUNT_SeasonAVG!$I:$I,0))</f>
        <v>Aaron Gordon</v>
      </c>
      <c r="L135" t="str">
        <f>INDEX(PUNT_SeasonAVG!K:K,MATCH($B135,PUNT_SeasonAVG!$I:$I,0))</f>
        <v>ORL</v>
      </c>
      <c r="M135" s="5">
        <f>INDEX(PUNT_SeasonAVG!B:B,MATCH($B135,PUNT_SeasonAVG!$I:$I,0))</f>
        <v>138</v>
      </c>
      <c r="N135" s="5">
        <f>INDEX(PUNT_L10gamesAVG!B:B,MATCH($B135,PUNT_L10gamesAVG!$I:$I,0))</f>
        <v>162</v>
      </c>
      <c r="O135" s="5">
        <f>INDEX(PUNT_L5gamesAVG!B:B,MATCH($B135,PUNT_L5gamesAVG!$I:$I,0))</f>
        <v>157</v>
      </c>
    </row>
    <row r="136" spans="1:15" hidden="1" x14ac:dyDescent="0.2">
      <c r="A136">
        <v>4136</v>
      </c>
      <c r="B136" t="s">
        <v>217</v>
      </c>
      <c r="C136" t="s">
        <v>697</v>
      </c>
      <c r="D136" t="s">
        <v>717</v>
      </c>
      <c r="E136" t="s">
        <v>324</v>
      </c>
      <c r="F136" t="s">
        <v>716</v>
      </c>
      <c r="G136">
        <v>22</v>
      </c>
      <c r="H136" t="s">
        <v>264</v>
      </c>
      <c r="I136" t="s">
        <v>264</v>
      </c>
      <c r="J136" t="s">
        <v>627</v>
      </c>
      <c r="K136" t="str">
        <f>INDEX(PUNT_SeasonAVG!I:I,MATCH($B136,PUNT_SeasonAVG!$I:$I,0))</f>
        <v>Rudy Gay</v>
      </c>
      <c r="L136" t="str">
        <f>INDEX(PUNT_SeasonAVG!K:K,MATCH($B136,PUNT_SeasonAVG!$I:$I,0))</f>
        <v>SAS</v>
      </c>
      <c r="M136" s="5">
        <f>INDEX(PUNT_SeasonAVG!B:B,MATCH($B136,PUNT_SeasonAVG!$I:$I,0))</f>
        <v>139</v>
      </c>
      <c r="N136" s="5">
        <f>INDEX(PUNT_L10gamesAVG!B:B,MATCH($B136,PUNT_L10gamesAVG!$I:$I,0))</f>
        <v>138</v>
      </c>
      <c r="O136" s="5">
        <f>INDEX(PUNT_L5gamesAVG!B:B,MATCH($B136,PUNT_L5gamesAVG!$I:$I,0))</f>
        <v>129</v>
      </c>
    </row>
    <row r="137" spans="1:15" x14ac:dyDescent="0.2">
      <c r="A137">
        <v>4682</v>
      </c>
      <c r="B137" t="s">
        <v>227</v>
      </c>
      <c r="C137" t="s">
        <v>263</v>
      </c>
      <c r="D137" t="s">
        <v>792</v>
      </c>
      <c r="E137" t="s">
        <v>312</v>
      </c>
      <c r="F137" t="s">
        <v>731</v>
      </c>
      <c r="G137">
        <v>17</v>
      </c>
      <c r="H137" t="s">
        <v>636</v>
      </c>
      <c r="I137" t="s">
        <v>263</v>
      </c>
      <c r="J137" t="s">
        <v>637</v>
      </c>
      <c r="K137" t="str">
        <f>INDEX(PUNT_SeasonAVG!I:I,MATCH($B137,PUNT_SeasonAVG!$I:$I,0))</f>
        <v>Garrett Temple</v>
      </c>
      <c r="L137" t="str">
        <f>INDEX(PUNT_SeasonAVG!K:K,MATCH($B137,PUNT_SeasonAVG!$I:$I,0))</f>
        <v>BKN</v>
      </c>
      <c r="M137" s="5">
        <f>INDEX(PUNT_SeasonAVG!B:B,MATCH($B137,PUNT_SeasonAVG!$I:$I,0))</f>
        <v>168</v>
      </c>
      <c r="N137" s="5">
        <f>INDEX(PUNT_L10gamesAVG!B:B,MATCH($B137,PUNT_L10gamesAVG!$I:$I,0))</f>
        <v>140</v>
      </c>
      <c r="O137" s="5">
        <f>INDEX(PUNT_L5gamesAVG!B:B,MATCH($B137,PUNT_L5gamesAVG!$I:$I,0))</f>
        <v>213</v>
      </c>
    </row>
    <row r="138" spans="1:15" hidden="1" x14ac:dyDescent="0.2">
      <c r="A138">
        <v>6047</v>
      </c>
      <c r="B138" t="s">
        <v>201</v>
      </c>
      <c r="C138" t="s">
        <v>692</v>
      </c>
      <c r="D138" t="s">
        <v>1166</v>
      </c>
      <c r="E138" t="s">
        <v>325</v>
      </c>
      <c r="F138" t="s">
        <v>781</v>
      </c>
      <c r="G138">
        <v>23</v>
      </c>
      <c r="H138" t="s">
        <v>45</v>
      </c>
      <c r="I138" t="s">
        <v>45</v>
      </c>
      <c r="J138" t="s">
        <v>627</v>
      </c>
      <c r="K138" t="str">
        <f>INDEX(PUNT_SeasonAVG!I:I,MATCH($B138,PUNT_SeasonAVG!$I:$I,0))</f>
        <v>Mitchell Robinson</v>
      </c>
      <c r="L138" t="str">
        <f>INDEX(PUNT_SeasonAVG!K:K,MATCH($B138,PUNT_SeasonAVG!$I:$I,0))</f>
        <v>NYK</v>
      </c>
      <c r="M138" s="5">
        <f>INDEX(PUNT_SeasonAVG!B:B,MATCH($B138,PUNT_SeasonAVG!$I:$I,0))</f>
        <v>141</v>
      </c>
      <c r="N138" s="5">
        <f>INDEX(PUNT_L10gamesAVG!B:B,MATCH($B138,PUNT_L10gamesAVG!$I:$I,0))</f>
        <v>166</v>
      </c>
      <c r="O138" s="5">
        <f>INDEX(PUNT_L5gamesAVG!B:B,MATCH($B138,PUNT_L5gamesAVG!$I:$I,0))</f>
        <v>198</v>
      </c>
    </row>
    <row r="139" spans="1:15" x14ac:dyDescent="0.2">
      <c r="A139">
        <v>5014</v>
      </c>
      <c r="B139" t="s">
        <v>226</v>
      </c>
      <c r="C139" t="s">
        <v>642</v>
      </c>
      <c r="D139" t="s">
        <v>857</v>
      </c>
      <c r="E139" t="s">
        <v>309</v>
      </c>
      <c r="F139" t="s">
        <v>756</v>
      </c>
      <c r="G139">
        <v>8</v>
      </c>
      <c r="H139" t="s">
        <v>636</v>
      </c>
      <c r="I139" t="s">
        <v>263</v>
      </c>
      <c r="J139" t="s">
        <v>637</v>
      </c>
      <c r="K139" t="str">
        <f>INDEX(PUNT_SeasonAVG!I:I,MATCH($B139,PUNT_SeasonAVG!$I:$I,0))</f>
        <v>Terrence Ross</v>
      </c>
      <c r="L139" t="str">
        <f>INDEX(PUNT_SeasonAVG!K:K,MATCH($B139,PUNT_SeasonAVG!$I:$I,0))</f>
        <v>ORL</v>
      </c>
      <c r="M139" s="5">
        <f>INDEX(PUNT_SeasonAVG!B:B,MATCH($B139,PUNT_SeasonAVG!$I:$I,0))</f>
        <v>140</v>
      </c>
      <c r="N139" s="5">
        <f>INDEX(PUNT_L10gamesAVG!B:B,MATCH($B139,PUNT_L10gamesAVG!$I:$I,0))</f>
        <v>141</v>
      </c>
      <c r="O139" s="5">
        <f>INDEX(PUNT_L5gamesAVG!B:B,MATCH($B139,PUNT_L5gamesAVG!$I:$I,0))</f>
        <v>105</v>
      </c>
    </row>
    <row r="140" spans="1:15" hidden="1" x14ac:dyDescent="0.2">
      <c r="A140">
        <v>5351</v>
      </c>
      <c r="B140" t="s">
        <v>203</v>
      </c>
      <c r="C140" t="s">
        <v>263</v>
      </c>
      <c r="D140" t="s">
        <v>946</v>
      </c>
      <c r="E140" t="s">
        <v>341</v>
      </c>
      <c r="F140" t="s">
        <v>675</v>
      </c>
      <c r="G140">
        <v>22</v>
      </c>
      <c r="H140" t="s">
        <v>636</v>
      </c>
      <c r="I140" t="s">
        <v>263</v>
      </c>
      <c r="J140" t="s">
        <v>627</v>
      </c>
      <c r="K140" t="str">
        <f>INDEX(PUNT_SeasonAVG!I:I,MATCH($B140,PUNT_SeasonAVG!$I:$I,0))</f>
        <v>Glenn Robinson III</v>
      </c>
      <c r="L140" t="str">
        <f>INDEX(PUNT_SeasonAVG!K:K,MATCH($B140,PUNT_SeasonAVG!$I:$I,0))</f>
        <v>GSW</v>
      </c>
      <c r="M140" s="5">
        <f>INDEX(PUNT_SeasonAVG!B:B,MATCH($B140,PUNT_SeasonAVG!$I:$I,0))</f>
        <v>143</v>
      </c>
      <c r="N140" s="5">
        <f>INDEX(PUNT_L10gamesAVG!B:B,MATCH($B140,PUNT_L10gamesAVG!$I:$I,0))</f>
        <v>154</v>
      </c>
      <c r="O140" s="5">
        <f>INDEX(PUNT_L5gamesAVG!B:B,MATCH($B140,PUNT_L5gamesAVG!$I:$I,0))</f>
        <v>152</v>
      </c>
    </row>
    <row r="141" spans="1:15" hidden="1" x14ac:dyDescent="0.2">
      <c r="A141">
        <v>5821</v>
      </c>
      <c r="B141" t="s">
        <v>199</v>
      </c>
      <c r="C141" t="s">
        <v>264</v>
      </c>
      <c r="D141" t="s">
        <v>1107</v>
      </c>
      <c r="E141" t="s">
        <v>325</v>
      </c>
      <c r="F141" t="s">
        <v>781</v>
      </c>
      <c r="G141">
        <v>11</v>
      </c>
      <c r="H141" t="s">
        <v>263</v>
      </c>
      <c r="I141" t="s">
        <v>263</v>
      </c>
      <c r="J141" t="s">
        <v>627</v>
      </c>
      <c r="K141" t="str">
        <f>INDEX(PUNT_SeasonAVG!I:I,MATCH($B141,PUNT_SeasonAVG!$I:$I,0))</f>
        <v>Frank Ntilikina</v>
      </c>
      <c r="L141" t="str">
        <f>INDEX(PUNT_SeasonAVG!K:K,MATCH($B141,PUNT_SeasonAVG!$I:$I,0))</f>
        <v>NYK</v>
      </c>
      <c r="M141" s="5">
        <f>INDEX(PUNT_SeasonAVG!B:B,MATCH($B141,PUNT_SeasonAVG!$I:$I,0))</f>
        <v>144</v>
      </c>
      <c r="N141" s="5">
        <f>INDEX(PUNT_L10gamesAVG!B:B,MATCH($B141,PUNT_L10gamesAVG!$I:$I,0))</f>
        <v>88</v>
      </c>
      <c r="O141" s="5">
        <f>INDEX(PUNT_L5gamesAVG!B:B,MATCH($B141,PUNT_L5gamesAVG!$I:$I,0))</f>
        <v>165</v>
      </c>
    </row>
    <row r="142" spans="1:15" x14ac:dyDescent="0.2">
      <c r="A142">
        <v>5763</v>
      </c>
      <c r="B142" t="s">
        <v>239</v>
      </c>
      <c r="C142" t="s">
        <v>692</v>
      </c>
      <c r="D142" t="s">
        <v>1100</v>
      </c>
      <c r="E142" t="s">
        <v>309</v>
      </c>
      <c r="F142" t="s">
        <v>756</v>
      </c>
      <c r="G142">
        <v>20</v>
      </c>
      <c r="H142" t="s">
        <v>263</v>
      </c>
      <c r="I142" t="s">
        <v>263</v>
      </c>
      <c r="J142" t="s">
        <v>637</v>
      </c>
      <c r="K142" t="str">
        <f>INDEX(PUNT_SeasonAVG!I:I,MATCH($B142,PUNT_SeasonAVG!$I:$I,0))</f>
        <v>Markelle Fultz</v>
      </c>
      <c r="L142" t="str">
        <f>INDEX(PUNT_SeasonAVG!K:K,MATCH($B142,PUNT_SeasonAVG!$I:$I,0))</f>
        <v>ORL</v>
      </c>
      <c r="M142" s="5">
        <f>INDEX(PUNT_SeasonAVG!B:B,MATCH($B142,PUNT_SeasonAVG!$I:$I,0))</f>
        <v>158</v>
      </c>
      <c r="N142" s="5">
        <f>INDEX(PUNT_L10gamesAVG!B:B,MATCH($B142,PUNT_L10gamesAVG!$I:$I,0))</f>
        <v>142</v>
      </c>
      <c r="O142" s="5">
        <f>INDEX(PUNT_L5gamesAVG!B:B,MATCH($B142,PUNT_L5gamesAVG!$I:$I,0))</f>
        <v>155</v>
      </c>
    </row>
    <row r="143" spans="1:15" hidden="1" x14ac:dyDescent="0.2">
      <c r="A143">
        <v>6023</v>
      </c>
      <c r="B143" t="s">
        <v>235</v>
      </c>
      <c r="C143" t="s">
        <v>692</v>
      </c>
      <c r="D143" t="s">
        <v>1214</v>
      </c>
      <c r="E143" t="s">
        <v>303</v>
      </c>
      <c r="F143" t="s">
        <v>694</v>
      </c>
      <c r="G143">
        <v>0</v>
      </c>
      <c r="H143" t="s">
        <v>264</v>
      </c>
      <c r="I143" t="s">
        <v>264</v>
      </c>
      <c r="J143" t="s">
        <v>627</v>
      </c>
      <c r="K143" t="str">
        <f>INDEX(PUNT_SeasonAVG!I:I,MATCH($B143,PUNT_SeasonAVG!$I:$I,0))</f>
        <v>Miles Bridges</v>
      </c>
      <c r="L143" t="str">
        <f>INDEX(PUNT_SeasonAVG!K:K,MATCH($B143,PUNT_SeasonAVG!$I:$I,0))</f>
        <v>CHA</v>
      </c>
      <c r="M143" s="5">
        <f>INDEX(PUNT_SeasonAVG!B:B,MATCH($B143,PUNT_SeasonAVG!$I:$I,0))</f>
        <v>146</v>
      </c>
      <c r="N143" s="5">
        <f>INDEX(PUNT_L10gamesAVG!B:B,MATCH($B143,PUNT_L10gamesAVG!$I:$I,0))</f>
        <v>170</v>
      </c>
      <c r="O143" s="5">
        <f>INDEX(PUNT_L5gamesAVG!B:B,MATCH($B143,PUNT_L5gamesAVG!$I:$I,0))</f>
        <v>144</v>
      </c>
    </row>
    <row r="144" spans="1:15" x14ac:dyDescent="0.2">
      <c r="A144">
        <v>5102</v>
      </c>
      <c r="B144" t="s">
        <v>218</v>
      </c>
      <c r="C144" t="s">
        <v>664</v>
      </c>
      <c r="D144" t="s">
        <v>878</v>
      </c>
      <c r="E144" t="s">
        <v>333</v>
      </c>
      <c r="F144" t="s">
        <v>648</v>
      </c>
      <c r="G144">
        <v>24</v>
      </c>
      <c r="H144" t="s">
        <v>636</v>
      </c>
      <c r="I144" t="s">
        <v>263</v>
      </c>
      <c r="J144" t="s">
        <v>637</v>
      </c>
      <c r="K144" t="str">
        <f>INDEX(PUNT_SeasonAVG!I:I,MATCH($B144,PUNT_SeasonAVG!$I:$I,0))</f>
        <v>Kent Bazemore</v>
      </c>
      <c r="L144" t="str">
        <f>INDEX(PUNT_SeasonAVG!K:K,MATCH($B144,PUNT_SeasonAVG!$I:$I,0))</f>
        <v>POR</v>
      </c>
      <c r="M144" s="5">
        <f>INDEX(PUNT_SeasonAVG!B:B,MATCH($B144,PUNT_SeasonAVG!$I:$I,0))</f>
        <v>145</v>
      </c>
      <c r="N144" s="5">
        <f>INDEX(PUNT_L10gamesAVG!B:B,MATCH($B144,PUNT_L10gamesAVG!$I:$I,0))</f>
        <v>143</v>
      </c>
      <c r="O144" s="5">
        <f>INDEX(PUNT_L5gamesAVG!B:B,MATCH($B144,PUNT_L5gamesAVG!$I:$I,0))</f>
        <v>169</v>
      </c>
    </row>
    <row r="145" spans="1:15" x14ac:dyDescent="0.2">
      <c r="A145">
        <v>5651</v>
      </c>
      <c r="B145" t="s">
        <v>207</v>
      </c>
      <c r="C145" t="s">
        <v>45</v>
      </c>
      <c r="D145" t="s">
        <v>1034</v>
      </c>
      <c r="E145" t="s">
        <v>312</v>
      </c>
      <c r="F145" t="s">
        <v>731</v>
      </c>
      <c r="G145">
        <v>22</v>
      </c>
      <c r="H145" t="s">
        <v>636</v>
      </c>
      <c r="I145" t="s">
        <v>263</v>
      </c>
      <c r="J145" t="s">
        <v>637</v>
      </c>
      <c r="K145" t="str">
        <f>INDEX(PUNT_SeasonAVG!I:I,MATCH($B145,PUNT_SeasonAVG!$I:$I,0))</f>
        <v>Caris LeVert</v>
      </c>
      <c r="L145" t="str">
        <f>INDEX(PUNT_SeasonAVG!K:K,MATCH($B145,PUNT_SeasonAVG!$I:$I,0))</f>
        <v>BKN</v>
      </c>
      <c r="M145" s="5">
        <f>INDEX(PUNT_SeasonAVG!B:B,MATCH($B145,PUNT_SeasonAVG!$I:$I,0))</f>
        <v>142</v>
      </c>
      <c r="N145" s="5">
        <f>INDEX(PUNT_L10gamesAVG!B:B,MATCH($B145,PUNT_L10gamesAVG!$I:$I,0))</f>
        <v>145</v>
      </c>
      <c r="O145" s="5">
        <f>INDEX(PUNT_L5gamesAVG!B:B,MATCH($B145,PUNT_L5gamesAVG!$I:$I,0))</f>
        <v>175</v>
      </c>
    </row>
    <row r="146" spans="1:15" x14ac:dyDescent="0.2">
      <c r="A146">
        <v>4969</v>
      </c>
      <c r="B146" t="s">
        <v>432</v>
      </c>
      <c r="C146" t="s">
        <v>757</v>
      </c>
      <c r="D146" t="s">
        <v>850</v>
      </c>
      <c r="E146" t="s">
        <v>319</v>
      </c>
      <c r="F146" t="s">
        <v>804</v>
      </c>
      <c r="G146">
        <v>9</v>
      </c>
      <c r="H146" t="s">
        <v>263</v>
      </c>
      <c r="I146" t="s">
        <v>263</v>
      </c>
      <c r="J146" t="s">
        <v>637</v>
      </c>
      <c r="K146" t="str">
        <f>INDEX(PUNT_SeasonAVG!I:I,MATCH($B146,PUNT_SeasonAVG!$I:$I,0))</f>
        <v>Brad Wanamaker</v>
      </c>
      <c r="L146" t="str">
        <f>INDEX(PUNT_SeasonAVG!K:K,MATCH($B146,PUNT_SeasonAVG!$I:$I,0))</f>
        <v>BOS</v>
      </c>
      <c r="M146" s="5">
        <f>INDEX(PUNT_SeasonAVG!B:B,MATCH($B146,PUNT_SeasonAVG!$I:$I,0))</f>
        <v>206</v>
      </c>
      <c r="N146" s="5">
        <f>INDEX(PUNT_L10gamesAVG!B:B,MATCH($B146,PUNT_L10gamesAVG!$I:$I,0))</f>
        <v>146</v>
      </c>
      <c r="O146" s="5">
        <f>INDEX(PUNT_L5gamesAVG!B:B,MATCH($B146,PUNT_L5gamesAVG!$I:$I,0))</f>
        <v>110</v>
      </c>
    </row>
    <row r="147" spans="1:15" x14ac:dyDescent="0.2">
      <c r="A147">
        <v>6073</v>
      </c>
      <c r="B147" t="s">
        <v>244</v>
      </c>
      <c r="C147" t="s">
        <v>670</v>
      </c>
      <c r="D147" t="s">
        <v>1166</v>
      </c>
      <c r="E147" t="s">
        <v>315</v>
      </c>
      <c r="F147" t="s">
        <v>669</v>
      </c>
      <c r="G147">
        <v>55</v>
      </c>
      <c r="H147" t="s">
        <v>636</v>
      </c>
      <c r="I147" t="s">
        <v>263</v>
      </c>
      <c r="J147" t="s">
        <v>637</v>
      </c>
      <c r="K147" t="str">
        <f>INDEX(PUNT_SeasonAVG!I:I,MATCH($B147,PUNT_SeasonAVG!$I:$I,0))</f>
        <v>Duncan Robinson</v>
      </c>
      <c r="L147" t="str">
        <f>INDEX(PUNT_SeasonAVG!K:K,MATCH($B147,PUNT_SeasonAVG!$I:$I,0))</f>
        <v>MIA</v>
      </c>
      <c r="M147" s="5">
        <f>INDEX(PUNT_SeasonAVG!B:B,MATCH($B147,PUNT_SeasonAVG!$I:$I,0))</f>
        <v>150</v>
      </c>
      <c r="N147" s="5">
        <f>INDEX(PUNT_L10gamesAVG!B:B,MATCH($B147,PUNT_L10gamesAVG!$I:$I,0))</f>
        <v>147</v>
      </c>
      <c r="O147" s="5">
        <f>INDEX(PUNT_L5gamesAVG!B:B,MATCH($B147,PUNT_L5gamesAVG!$I:$I,0))</f>
        <v>117</v>
      </c>
    </row>
    <row r="148" spans="1:15" x14ac:dyDescent="0.2">
      <c r="A148">
        <v>5330</v>
      </c>
      <c r="B148" t="s">
        <v>189</v>
      </c>
      <c r="C148" t="s">
        <v>263</v>
      </c>
      <c r="D148" t="s">
        <v>677</v>
      </c>
      <c r="E148" t="s">
        <v>334</v>
      </c>
      <c r="F148" t="s">
        <v>727</v>
      </c>
      <c r="G148">
        <v>14</v>
      </c>
      <c r="H148" t="s">
        <v>636</v>
      </c>
      <c r="I148" t="s">
        <v>263</v>
      </c>
      <c r="J148" t="s">
        <v>637</v>
      </c>
      <c r="K148" t="str">
        <f>INDEX(PUNT_SeasonAVG!I:I,MATCH($B148,PUNT_SeasonAVG!$I:$I,0))</f>
        <v>Gary Harris</v>
      </c>
      <c r="L148" t="str">
        <f>INDEX(PUNT_SeasonAVG!K:K,MATCH($B148,PUNT_SeasonAVG!$I:$I,0))</f>
        <v>DEN</v>
      </c>
      <c r="M148" s="5">
        <f>INDEX(PUNT_SeasonAVG!B:B,MATCH($B148,PUNT_SeasonAVG!$I:$I,0))</f>
        <v>135</v>
      </c>
      <c r="N148" s="5">
        <f>INDEX(PUNT_L10gamesAVG!B:B,MATCH($B148,PUNT_L10gamesAVG!$I:$I,0))</f>
        <v>150</v>
      </c>
      <c r="O148" s="5">
        <f>INDEX(PUNT_L5gamesAVG!B:B,MATCH($B148,PUNT_L5gamesAVG!$I:$I,0))</f>
        <v>135</v>
      </c>
    </row>
    <row r="149" spans="1:15" x14ac:dyDescent="0.2">
      <c r="A149">
        <v>6076</v>
      </c>
      <c r="B149" t="s">
        <v>233</v>
      </c>
      <c r="C149" t="s">
        <v>664</v>
      </c>
      <c r="D149" t="s">
        <v>693</v>
      </c>
      <c r="E149" t="s">
        <v>298</v>
      </c>
      <c r="F149" t="s">
        <v>720</v>
      </c>
      <c r="G149">
        <v>34</v>
      </c>
      <c r="H149" t="s">
        <v>264</v>
      </c>
      <c r="I149" t="s">
        <v>264</v>
      </c>
      <c r="J149" t="s">
        <v>637</v>
      </c>
      <c r="K149" t="str">
        <f>INDEX(PUNT_SeasonAVG!I:I,MATCH($B149,PUNT_SeasonAVG!$I:$I,0))</f>
        <v>Kenrich Williams</v>
      </c>
      <c r="L149" t="str">
        <f>INDEX(PUNT_SeasonAVG!K:K,MATCH($B149,PUNT_SeasonAVG!$I:$I,0))</f>
        <v>NOR</v>
      </c>
      <c r="M149" s="5">
        <f>INDEX(PUNT_SeasonAVG!B:B,MATCH($B149,PUNT_SeasonAVG!$I:$I,0))</f>
        <v>148</v>
      </c>
      <c r="N149" s="5">
        <f>INDEX(PUNT_L10gamesAVG!B:B,MATCH($B149,PUNT_L10gamesAVG!$I:$I,0))</f>
        <v>155</v>
      </c>
      <c r="O149" s="5">
        <f>INDEX(PUNT_L5gamesAVG!B:B,MATCH($B149,PUNT_L5gamesAVG!$I:$I,0))</f>
        <v>86</v>
      </c>
    </row>
    <row r="150" spans="1:15" hidden="1" x14ac:dyDescent="0.2">
      <c r="A150">
        <v>6028</v>
      </c>
      <c r="B150" t="s">
        <v>389</v>
      </c>
      <c r="C150" t="s">
        <v>670</v>
      </c>
      <c r="D150" t="s">
        <v>1218</v>
      </c>
      <c r="E150" t="s">
        <v>339</v>
      </c>
      <c r="F150" t="s">
        <v>666</v>
      </c>
      <c r="G150">
        <v>0</v>
      </c>
      <c r="H150" t="s">
        <v>263</v>
      </c>
      <c r="I150" t="s">
        <v>263</v>
      </c>
      <c r="J150" t="s">
        <v>627</v>
      </c>
      <c r="K150" t="str">
        <f>INDEX(PUNT_SeasonAVG!I:I,MATCH($B150,PUNT_SeasonAVG!$I:$I,0))</f>
        <v>Donte DiVincenzo</v>
      </c>
      <c r="L150" t="str">
        <f>INDEX(PUNT_SeasonAVG!K:K,MATCH($B150,PUNT_SeasonAVG!$I:$I,0))</f>
        <v>MIL</v>
      </c>
      <c r="M150" s="5">
        <f>INDEX(PUNT_SeasonAVG!B:B,MATCH($B150,PUNT_SeasonAVG!$I:$I,0))</f>
        <v>155</v>
      </c>
      <c r="N150" s="5">
        <f>INDEX(PUNT_L10gamesAVG!B:B,MATCH($B150,PUNT_L10gamesAVG!$I:$I,0))</f>
        <v>134</v>
      </c>
      <c r="O150" s="5">
        <f>INDEX(PUNT_L5gamesAVG!B:B,MATCH($B150,PUNT_L5gamesAVG!$I:$I,0))</f>
        <v>102</v>
      </c>
    </row>
    <row r="151" spans="1:15" x14ac:dyDescent="0.2">
      <c r="A151">
        <v>4651</v>
      </c>
      <c r="B151" t="s">
        <v>204</v>
      </c>
      <c r="C151" t="s">
        <v>670</v>
      </c>
      <c r="D151" t="s">
        <v>700</v>
      </c>
      <c r="E151" t="s">
        <v>301</v>
      </c>
      <c r="F151" t="s">
        <v>42</v>
      </c>
      <c r="G151">
        <v>14</v>
      </c>
      <c r="H151" t="s">
        <v>636</v>
      </c>
      <c r="I151" t="s">
        <v>263</v>
      </c>
      <c r="J151" t="s">
        <v>637</v>
      </c>
      <c r="K151" t="str">
        <f>INDEX(PUNT_SeasonAVG!I:I,MATCH($B151,PUNT_SeasonAVG!$I:$I,0))</f>
        <v>Danny Green</v>
      </c>
      <c r="L151" t="str">
        <f>INDEX(PUNT_SeasonAVG!K:K,MATCH($B151,PUNT_SeasonAVG!$I:$I,0))</f>
        <v>LAL</v>
      </c>
      <c r="M151" s="5">
        <f>INDEX(PUNT_SeasonAVG!B:B,MATCH($B151,PUNT_SeasonAVG!$I:$I,0))</f>
        <v>132</v>
      </c>
      <c r="N151" s="5">
        <f>INDEX(PUNT_L10gamesAVG!B:B,MATCH($B151,PUNT_L10gamesAVG!$I:$I,0))</f>
        <v>156</v>
      </c>
      <c r="O151" s="5">
        <f>INDEX(PUNT_L5gamesAVG!B:B,MATCH($B151,PUNT_L5gamesAVG!$I:$I,0))</f>
        <v>153</v>
      </c>
    </row>
    <row r="152" spans="1:15" x14ac:dyDescent="0.2">
      <c r="A152">
        <v>5892</v>
      </c>
      <c r="B152" t="s">
        <v>206</v>
      </c>
      <c r="C152" t="s">
        <v>692</v>
      </c>
      <c r="D152" t="s">
        <v>1173</v>
      </c>
      <c r="E152" t="s">
        <v>321</v>
      </c>
      <c r="F152" t="s">
        <v>678</v>
      </c>
      <c r="G152">
        <v>42</v>
      </c>
      <c r="H152" t="s">
        <v>649</v>
      </c>
      <c r="I152" t="s">
        <v>264</v>
      </c>
      <c r="J152" t="s">
        <v>637</v>
      </c>
      <c r="K152" t="str">
        <f>INDEX(PUNT_SeasonAVG!I:I,MATCH($B152,PUNT_SeasonAVG!$I:$I,0))</f>
        <v>Maxi Kleber</v>
      </c>
      <c r="L152" t="str">
        <f>INDEX(PUNT_SeasonAVG!K:K,MATCH($B152,PUNT_SeasonAVG!$I:$I,0))</f>
        <v>DAL</v>
      </c>
      <c r="M152" s="5">
        <f>INDEX(PUNT_SeasonAVG!B:B,MATCH($B152,PUNT_SeasonAVG!$I:$I,0))</f>
        <v>152</v>
      </c>
      <c r="N152" s="5">
        <f>INDEX(PUNT_L10gamesAVG!B:B,MATCH($B152,PUNT_L10gamesAVG!$I:$I,0))</f>
        <v>157</v>
      </c>
      <c r="O152" s="5">
        <f>INDEX(PUNT_L5gamesAVG!B:B,MATCH($B152,PUNT_L5gamesAVG!$I:$I,0))</f>
        <v>219</v>
      </c>
    </row>
    <row r="153" spans="1:15" x14ac:dyDescent="0.2">
      <c r="A153">
        <v>5678</v>
      </c>
      <c r="B153" t="s">
        <v>229</v>
      </c>
      <c r="C153" t="s">
        <v>639</v>
      </c>
      <c r="D153" t="s">
        <v>1055</v>
      </c>
      <c r="E153" t="s">
        <v>313</v>
      </c>
      <c r="F153" t="s">
        <v>761</v>
      </c>
      <c r="G153">
        <v>10</v>
      </c>
      <c r="H153" t="s">
        <v>264</v>
      </c>
      <c r="I153" t="s">
        <v>264</v>
      </c>
      <c r="J153" t="s">
        <v>637</v>
      </c>
      <c r="K153" t="str">
        <f>INDEX(PUNT_SeasonAVG!I:I,MATCH($B153,PUNT_SeasonAVG!$I:$I,0))</f>
        <v>Jake Layman</v>
      </c>
      <c r="L153" t="str">
        <f>INDEX(PUNT_SeasonAVG!K:K,MATCH($B153,PUNT_SeasonAVG!$I:$I,0))</f>
        <v>MIN</v>
      </c>
      <c r="M153" s="5">
        <f>INDEX(PUNT_SeasonAVG!B:B,MATCH($B153,PUNT_SeasonAVG!$I:$I,0))</f>
        <v>178</v>
      </c>
      <c r="N153" s="5">
        <f>INDEX(PUNT_L10gamesAVG!B:B,MATCH($B153,PUNT_L10gamesAVG!$I:$I,0))</f>
        <v>159</v>
      </c>
      <c r="O153" s="5">
        <f>INDEX(PUNT_L5gamesAVG!B:B,MATCH($B153,PUNT_L5gamesAVG!$I:$I,0))</f>
        <v>192</v>
      </c>
    </row>
    <row r="154" spans="1:15" hidden="1" x14ac:dyDescent="0.2">
      <c r="A154">
        <v>5506</v>
      </c>
      <c r="B154" t="s">
        <v>230</v>
      </c>
      <c r="C154" t="s">
        <v>654</v>
      </c>
      <c r="D154" t="s">
        <v>950</v>
      </c>
      <c r="E154" t="s">
        <v>297</v>
      </c>
      <c r="F154" t="s">
        <v>724</v>
      </c>
      <c r="G154">
        <v>24</v>
      </c>
      <c r="H154" t="s">
        <v>636</v>
      </c>
      <c r="I154" t="s">
        <v>263</v>
      </c>
      <c r="J154" t="s">
        <v>627</v>
      </c>
      <c r="K154" t="str">
        <f>INDEX(PUNT_SeasonAVG!I:I,MATCH($B154,PUNT_SeasonAVG!$I:$I,0))</f>
        <v>Norman Powell</v>
      </c>
      <c r="L154" t="str">
        <f>INDEX(PUNT_SeasonAVG!K:K,MATCH($B154,PUNT_SeasonAVG!$I:$I,0))</f>
        <v>TOR</v>
      </c>
      <c r="M154" s="5">
        <f>INDEX(PUNT_SeasonAVG!B:B,MATCH($B154,PUNT_SeasonAVG!$I:$I,0))</f>
        <v>159</v>
      </c>
      <c r="N154" s="5">
        <f>INDEX(PUNT_L10gamesAVG!B:B,MATCH($B154,PUNT_L10gamesAVG!$I:$I,0))</f>
        <v>144</v>
      </c>
      <c r="O154" s="5">
        <f>INDEX(PUNT_L5gamesAVG!B:B,MATCH($B154,PUNT_L5gamesAVG!$I:$I,0))</f>
        <v>138</v>
      </c>
    </row>
    <row r="155" spans="1:15" x14ac:dyDescent="0.2">
      <c r="A155">
        <v>6166</v>
      </c>
      <c r="B155" t="s">
        <v>255</v>
      </c>
      <c r="C155" t="s">
        <v>670</v>
      </c>
      <c r="D155" t="s">
        <v>1407</v>
      </c>
      <c r="E155" t="s">
        <v>336</v>
      </c>
      <c r="F155" t="s">
        <v>635</v>
      </c>
      <c r="G155">
        <v>12</v>
      </c>
      <c r="H155" t="s">
        <v>264</v>
      </c>
      <c r="I155" t="s">
        <v>264</v>
      </c>
      <c r="J155" t="s">
        <v>637</v>
      </c>
      <c r="K155" t="str">
        <f>INDEX(PUNT_SeasonAVG!I:I,MATCH($B155,PUNT_SeasonAVG!$I:$I,0))</f>
        <v>De'Andre Hunter</v>
      </c>
      <c r="L155" t="str">
        <f>INDEX(PUNT_SeasonAVG!K:K,MATCH($B155,PUNT_SeasonAVG!$I:$I,0))</f>
        <v>ATL</v>
      </c>
      <c r="M155" s="5">
        <f>INDEX(PUNT_SeasonAVG!B:B,MATCH($B155,PUNT_SeasonAVG!$I:$I,0))</f>
        <v>179</v>
      </c>
      <c r="N155" s="5">
        <f>INDEX(PUNT_L10gamesAVG!B:B,MATCH($B155,PUNT_L10gamesAVG!$I:$I,0))</f>
        <v>160</v>
      </c>
      <c r="O155" s="5">
        <f>INDEX(PUNT_L5gamesAVG!B:B,MATCH($B155,PUNT_L5gamesAVG!$I:$I,0))</f>
        <v>137</v>
      </c>
    </row>
    <row r="156" spans="1:15" hidden="1" x14ac:dyDescent="0.2">
      <c r="A156">
        <v>6229</v>
      </c>
      <c r="B156" t="s">
        <v>237</v>
      </c>
      <c r="C156" t="s">
        <v>706</v>
      </c>
      <c r="D156" t="s">
        <v>1446</v>
      </c>
      <c r="E156" t="s">
        <v>341</v>
      </c>
      <c r="F156" t="s">
        <v>675</v>
      </c>
      <c r="G156">
        <v>7</v>
      </c>
      <c r="H156" t="s">
        <v>264</v>
      </c>
      <c r="I156" t="s">
        <v>264</v>
      </c>
      <c r="J156" t="s">
        <v>627</v>
      </c>
      <c r="K156" t="str">
        <f>INDEX(PUNT_SeasonAVG!I:I,MATCH($B156,PUNT_SeasonAVG!$I:$I,0))</f>
        <v>Eric Paschall</v>
      </c>
      <c r="L156" t="str">
        <f>INDEX(PUNT_SeasonAVG!K:K,MATCH($B156,PUNT_SeasonAVG!$I:$I,0))</f>
        <v>GSW</v>
      </c>
      <c r="M156" s="5">
        <f>INDEX(PUNT_SeasonAVG!B:B,MATCH($B156,PUNT_SeasonAVG!$I:$I,0))</f>
        <v>161</v>
      </c>
      <c r="N156" s="5">
        <f>INDEX(PUNT_L10gamesAVG!B:B,MATCH($B156,PUNT_L10gamesAVG!$I:$I,0))</f>
        <v>151</v>
      </c>
      <c r="O156" s="5">
        <f>INDEX(PUNT_L5gamesAVG!B:B,MATCH($B156,PUNT_L5gamesAVG!$I:$I,0))</f>
        <v>239</v>
      </c>
    </row>
    <row r="157" spans="1:15" hidden="1" x14ac:dyDescent="0.2">
      <c r="A157">
        <v>4497</v>
      </c>
      <c r="B157" t="s">
        <v>213</v>
      </c>
      <c r="C157" t="s">
        <v>670</v>
      </c>
      <c r="D157" t="s">
        <v>768</v>
      </c>
      <c r="E157" t="s">
        <v>312</v>
      </c>
      <c r="F157" t="s">
        <v>731</v>
      </c>
      <c r="G157">
        <v>6</v>
      </c>
      <c r="H157" t="s">
        <v>45</v>
      </c>
      <c r="I157" t="s">
        <v>45</v>
      </c>
      <c r="J157" t="s">
        <v>627</v>
      </c>
      <c r="K157" t="str">
        <f>INDEX(PUNT_SeasonAVG!I:I,MATCH($B157,PUNT_SeasonAVG!$I:$I,0))</f>
        <v>DeAndre Jordan</v>
      </c>
      <c r="L157" t="str">
        <f>INDEX(PUNT_SeasonAVG!K:K,MATCH($B157,PUNT_SeasonAVG!$I:$I,0))</f>
        <v>BKN</v>
      </c>
      <c r="M157" s="5">
        <f>INDEX(PUNT_SeasonAVG!B:B,MATCH($B157,PUNT_SeasonAVG!$I:$I,0))</f>
        <v>162</v>
      </c>
      <c r="N157" s="5">
        <f>INDEX(PUNT_L10gamesAVG!B:B,MATCH($B157,PUNT_L10gamesAVG!$I:$I,0))</f>
        <v>129</v>
      </c>
      <c r="O157" s="5">
        <f>INDEX(PUNT_L5gamesAVG!B:B,MATCH($B157,PUNT_L5gamesAVG!$I:$I,0))</f>
        <v>123</v>
      </c>
    </row>
    <row r="158" spans="1:15" x14ac:dyDescent="0.2">
      <c r="A158">
        <v>5262</v>
      </c>
      <c r="B158" t="s">
        <v>224</v>
      </c>
      <c r="C158" t="s">
        <v>639</v>
      </c>
      <c r="D158" t="s">
        <v>700</v>
      </c>
      <c r="E158" t="s">
        <v>708</v>
      </c>
      <c r="F158" t="s">
        <v>35</v>
      </c>
      <c r="G158">
        <v>4</v>
      </c>
      <c r="H158" t="s">
        <v>649</v>
      </c>
      <c r="I158" t="s">
        <v>264</v>
      </c>
      <c r="J158" t="s">
        <v>637</v>
      </c>
      <c r="K158" t="str">
        <f>INDEX(PUNT_SeasonAVG!I:I,MATCH($B158,PUNT_SeasonAVG!$I:$I,0))</f>
        <v>JaMychal Green</v>
      </c>
      <c r="L158" t="str">
        <f>INDEX(PUNT_SeasonAVG!K:K,MATCH($B158,PUNT_SeasonAVG!$I:$I,0))</f>
        <v>LAC</v>
      </c>
      <c r="M158" s="5">
        <f>INDEX(PUNT_SeasonAVG!B:B,MATCH($B158,PUNT_SeasonAVG!$I:$I,0))</f>
        <v>166</v>
      </c>
      <c r="N158" s="5">
        <f>INDEX(PUNT_L10gamesAVG!B:B,MATCH($B158,PUNT_L10gamesAVG!$I:$I,0))</f>
        <v>161</v>
      </c>
      <c r="O158" s="5">
        <f>INDEX(PUNT_L5gamesAVG!B:B,MATCH($B158,PUNT_L5gamesAVG!$I:$I,0))</f>
        <v>134</v>
      </c>
    </row>
    <row r="159" spans="1:15" x14ac:dyDescent="0.2">
      <c r="A159">
        <v>4203</v>
      </c>
      <c r="B159" t="s">
        <v>240</v>
      </c>
      <c r="C159" t="s">
        <v>639</v>
      </c>
      <c r="D159" t="s">
        <v>728</v>
      </c>
      <c r="E159" t="s">
        <v>321</v>
      </c>
      <c r="F159" t="s">
        <v>678</v>
      </c>
      <c r="G159">
        <v>5</v>
      </c>
      <c r="H159" t="s">
        <v>263</v>
      </c>
      <c r="I159" t="s">
        <v>263</v>
      </c>
      <c r="J159" t="s">
        <v>637</v>
      </c>
      <c r="K159" t="str">
        <f>INDEX(PUNT_SeasonAVG!I:I,MATCH($B159,PUNT_SeasonAVG!$I:$I,0))</f>
        <v>J.J. Barea</v>
      </c>
      <c r="L159" t="str">
        <f>INDEX(PUNT_SeasonAVG!K:K,MATCH($B159,PUNT_SeasonAVG!$I:$I,0))</f>
        <v>DAL</v>
      </c>
      <c r="M159" s="5">
        <f>INDEX(PUNT_SeasonAVG!B:B,MATCH($B159,PUNT_SeasonAVG!$I:$I,0))</f>
        <v>163</v>
      </c>
      <c r="N159" s="5">
        <f>INDEX(PUNT_L10gamesAVG!B:B,MATCH($B159,PUNT_L10gamesAVG!$I:$I,0))</f>
        <v>163</v>
      </c>
      <c r="O159" s="5">
        <f>INDEX(PUNT_L5gamesAVG!B:B,MATCH($B159,PUNT_L5gamesAVG!$I:$I,0))</f>
        <v>180</v>
      </c>
    </row>
    <row r="160" spans="1:15" x14ac:dyDescent="0.2">
      <c r="A160">
        <v>6030</v>
      </c>
      <c r="B160" t="s">
        <v>234</v>
      </c>
      <c r="C160" t="s">
        <v>664</v>
      </c>
      <c r="D160" t="s">
        <v>1220</v>
      </c>
      <c r="E160" t="s">
        <v>336</v>
      </c>
      <c r="F160" t="s">
        <v>635</v>
      </c>
      <c r="G160">
        <v>3</v>
      </c>
      <c r="H160" t="s">
        <v>263</v>
      </c>
      <c r="I160" t="s">
        <v>263</v>
      </c>
      <c r="J160" t="s">
        <v>637</v>
      </c>
      <c r="K160" t="str">
        <f>INDEX(PUNT_SeasonAVG!I:I,MATCH($B160,PUNT_SeasonAVG!$I:$I,0))</f>
        <v>Kevin Huerter</v>
      </c>
      <c r="L160" t="str">
        <f>INDEX(PUNT_SeasonAVG!K:K,MATCH($B160,PUNT_SeasonAVG!$I:$I,0))</f>
        <v>ATL</v>
      </c>
      <c r="M160" s="5">
        <f>INDEX(PUNT_SeasonAVG!B:B,MATCH($B160,PUNT_SeasonAVG!$I:$I,0))</f>
        <v>164</v>
      </c>
      <c r="N160" s="5">
        <f>INDEX(PUNT_L10gamesAVG!B:B,MATCH($B160,PUNT_L10gamesAVG!$I:$I,0))</f>
        <v>164</v>
      </c>
      <c r="O160" s="5">
        <f>INDEX(PUNT_L5gamesAVG!B:B,MATCH($B160,PUNT_L5gamesAVG!$I:$I,0))</f>
        <v>143</v>
      </c>
    </row>
    <row r="161" spans="1:15" x14ac:dyDescent="0.2">
      <c r="A161">
        <v>6119</v>
      </c>
      <c r="B161" t="s">
        <v>231</v>
      </c>
      <c r="C161" t="s">
        <v>45</v>
      </c>
      <c r="D161" t="s">
        <v>1332</v>
      </c>
      <c r="E161" t="s">
        <v>322</v>
      </c>
      <c r="F161" t="s">
        <v>704</v>
      </c>
      <c r="G161">
        <v>9</v>
      </c>
      <c r="H161" t="s">
        <v>263</v>
      </c>
      <c r="I161" t="s">
        <v>263</v>
      </c>
      <c r="J161" t="s">
        <v>637</v>
      </c>
      <c r="K161" t="str">
        <f>INDEX(PUNT_SeasonAVG!I:I,MATCH($B161,PUNT_SeasonAVG!$I:$I,0))</f>
        <v>Chris Chiozza</v>
      </c>
      <c r="L161" t="str">
        <f>INDEX(PUNT_SeasonAVG!K:K,MATCH($B161,PUNT_SeasonAVG!$I:$I,0))</f>
        <v>WAS</v>
      </c>
      <c r="M161" s="5">
        <f>INDEX(PUNT_SeasonAVG!B:B,MATCH($B161,PUNT_SeasonAVG!$I:$I,0))</f>
        <v>165</v>
      </c>
      <c r="N161" s="5">
        <f>INDEX(PUNT_L10gamesAVG!B:B,MATCH($B161,PUNT_L10gamesAVG!$I:$I,0))</f>
        <v>165</v>
      </c>
      <c r="O161" s="5">
        <f>INDEX(PUNT_L5gamesAVG!B:B,MATCH($B161,PUNT_L5gamesAVG!$I:$I,0))</f>
        <v>181</v>
      </c>
    </row>
    <row r="162" spans="1:15" x14ac:dyDescent="0.2">
      <c r="A162">
        <v>4660</v>
      </c>
      <c r="B162" t="s">
        <v>228</v>
      </c>
      <c r="C162" t="s">
        <v>646</v>
      </c>
      <c r="D162" t="s">
        <v>791</v>
      </c>
      <c r="E162" t="s">
        <v>324</v>
      </c>
      <c r="F162" t="s">
        <v>716</v>
      </c>
      <c r="G162">
        <v>8</v>
      </c>
      <c r="H162" t="s">
        <v>263</v>
      </c>
      <c r="I162" t="s">
        <v>263</v>
      </c>
      <c r="J162" t="s">
        <v>637</v>
      </c>
      <c r="K162" t="str">
        <f>INDEX(PUNT_SeasonAVG!I:I,MATCH($B162,PUNT_SeasonAVG!$I:$I,0))</f>
        <v>Patty Mills</v>
      </c>
      <c r="L162" t="str">
        <f>INDEX(PUNT_SeasonAVG!K:K,MATCH($B162,PUNT_SeasonAVG!$I:$I,0))</f>
        <v>SAS</v>
      </c>
      <c r="M162" s="5">
        <f>INDEX(PUNT_SeasonAVG!B:B,MATCH($B162,PUNT_SeasonAVG!$I:$I,0))</f>
        <v>156</v>
      </c>
      <c r="N162" s="5">
        <f>INDEX(PUNT_L10gamesAVG!B:B,MATCH($B162,PUNT_L10gamesAVG!$I:$I,0))</f>
        <v>168</v>
      </c>
      <c r="O162" s="5">
        <f>INDEX(PUNT_L5gamesAVG!B:B,MATCH($B162,PUNT_L5gamesAVG!$I:$I,0))</f>
        <v>154</v>
      </c>
    </row>
    <row r="163" spans="1:15" x14ac:dyDescent="0.2">
      <c r="A163">
        <v>5733</v>
      </c>
      <c r="B163" t="s">
        <v>256</v>
      </c>
      <c r="C163" t="s">
        <v>670</v>
      </c>
      <c r="D163" t="s">
        <v>764</v>
      </c>
      <c r="E163" t="s">
        <v>341</v>
      </c>
      <c r="F163" t="s">
        <v>675</v>
      </c>
      <c r="G163">
        <v>1</v>
      </c>
      <c r="H163" t="s">
        <v>263</v>
      </c>
      <c r="I163" t="s">
        <v>263</v>
      </c>
      <c r="J163" t="s">
        <v>637</v>
      </c>
      <c r="K163" t="str">
        <f>INDEX(PUNT_SeasonAVG!I:I,MATCH($B163,PUNT_SeasonAVG!$I:$I,0))</f>
        <v>Damion Lee</v>
      </c>
      <c r="L163" t="str">
        <f>INDEX(PUNT_SeasonAVG!K:K,MATCH($B163,PUNT_SeasonAVG!$I:$I,0))</f>
        <v>GSW</v>
      </c>
      <c r="M163" s="5">
        <f>INDEX(PUNT_SeasonAVG!B:B,MATCH($B163,PUNT_SeasonAVG!$I:$I,0))</f>
        <v>187</v>
      </c>
      <c r="N163" s="5">
        <f>INDEX(PUNT_L10gamesAVG!B:B,MATCH($B163,PUNT_L10gamesAVG!$I:$I,0))</f>
        <v>169</v>
      </c>
      <c r="O163" s="5">
        <f>INDEX(PUNT_L5gamesAVG!B:B,MATCH($B163,PUNT_L5gamesAVG!$I:$I,0))</f>
        <v>188</v>
      </c>
    </row>
    <row r="164" spans="1:15" x14ac:dyDescent="0.2">
      <c r="A164">
        <v>6031</v>
      </c>
      <c r="B164" t="s">
        <v>238</v>
      </c>
      <c r="C164" t="s">
        <v>639</v>
      </c>
      <c r="D164" t="s">
        <v>1221</v>
      </c>
      <c r="E164" t="s">
        <v>313</v>
      </c>
      <c r="F164" t="s">
        <v>761</v>
      </c>
      <c r="G164">
        <v>20</v>
      </c>
      <c r="H164" t="s">
        <v>263</v>
      </c>
      <c r="I164" t="s">
        <v>263</v>
      </c>
      <c r="J164" t="s">
        <v>637</v>
      </c>
      <c r="K164" t="str">
        <f>INDEX(PUNT_SeasonAVG!I:I,MATCH($B164,PUNT_SeasonAVG!$I:$I,0))</f>
        <v>Josh Okogie</v>
      </c>
      <c r="L164" t="str">
        <f>INDEX(PUNT_SeasonAVG!K:K,MATCH($B164,PUNT_SeasonAVG!$I:$I,0))</f>
        <v>MIN</v>
      </c>
      <c r="M164" s="5">
        <f>INDEX(PUNT_SeasonAVG!B:B,MATCH($B164,PUNT_SeasonAVG!$I:$I,0))</f>
        <v>167</v>
      </c>
      <c r="N164" s="5">
        <f>INDEX(PUNT_L10gamesAVG!B:B,MATCH($B164,PUNT_L10gamesAVG!$I:$I,0))</f>
        <v>171</v>
      </c>
      <c r="O164" s="5">
        <f>INDEX(PUNT_L5gamesAVG!B:B,MATCH($B164,PUNT_L5gamesAVG!$I:$I,0))</f>
        <v>167</v>
      </c>
    </row>
    <row r="165" spans="1:15" x14ac:dyDescent="0.2">
      <c r="A165">
        <v>6021</v>
      </c>
      <c r="B165" t="s">
        <v>402</v>
      </c>
      <c r="C165" t="s">
        <v>692</v>
      </c>
      <c r="D165" t="s">
        <v>1214</v>
      </c>
      <c r="E165" t="s">
        <v>330</v>
      </c>
      <c r="F165" t="s">
        <v>641</v>
      </c>
      <c r="G165">
        <v>25</v>
      </c>
      <c r="H165" t="s">
        <v>636</v>
      </c>
      <c r="I165" t="s">
        <v>263</v>
      </c>
      <c r="J165" t="s">
        <v>637</v>
      </c>
      <c r="K165" t="str">
        <f>INDEX(PUNT_SeasonAVG!I:I,MATCH($B165,PUNT_SeasonAVG!$I:$I,0))</f>
        <v>Mikal Bridges</v>
      </c>
      <c r="L165" t="str">
        <f>INDEX(PUNT_SeasonAVG!K:K,MATCH($B165,PUNT_SeasonAVG!$I:$I,0))</f>
        <v>PHO</v>
      </c>
      <c r="M165" s="5">
        <f>INDEX(PUNT_SeasonAVG!B:B,MATCH($B165,PUNT_SeasonAVG!$I:$I,0))</f>
        <v>201</v>
      </c>
      <c r="N165" s="5">
        <f>INDEX(PUNT_L10gamesAVG!B:B,MATCH($B165,PUNT_L10gamesAVG!$I:$I,0))</f>
        <v>172</v>
      </c>
      <c r="O165" s="5">
        <f>INDEX(PUNT_L5gamesAVG!B:B,MATCH($B165,PUNT_L5gamesAVG!$I:$I,0))</f>
        <v>179</v>
      </c>
    </row>
    <row r="166" spans="1:15" hidden="1" x14ac:dyDescent="0.2">
      <c r="A166">
        <v>6018</v>
      </c>
      <c r="B166" t="s">
        <v>248</v>
      </c>
      <c r="C166" t="s">
        <v>745</v>
      </c>
      <c r="D166" t="s">
        <v>1211</v>
      </c>
      <c r="E166" t="s">
        <v>304</v>
      </c>
      <c r="F166" t="s">
        <v>660</v>
      </c>
      <c r="G166">
        <v>34</v>
      </c>
      <c r="H166" t="s">
        <v>45</v>
      </c>
      <c r="I166" t="s">
        <v>45</v>
      </c>
      <c r="J166" t="s">
        <v>627</v>
      </c>
      <c r="K166" t="str">
        <f>INDEX(PUNT_SeasonAVG!I:I,MATCH($B166,PUNT_SeasonAVG!$I:$I,0))</f>
        <v>Wendell Carter Jr.</v>
      </c>
      <c r="L166" t="str">
        <f>INDEX(PUNT_SeasonAVG!K:K,MATCH($B166,PUNT_SeasonAVG!$I:$I,0))</f>
        <v>CHI</v>
      </c>
      <c r="M166" s="5">
        <f>INDEX(PUNT_SeasonAVG!B:B,MATCH($B166,PUNT_SeasonAVG!$I:$I,0))</f>
        <v>171</v>
      </c>
      <c r="N166" s="5">
        <f>INDEX(PUNT_L10gamesAVG!B:B,MATCH($B166,PUNT_L10gamesAVG!$I:$I,0))</f>
        <v>202</v>
      </c>
      <c r="O166" s="5">
        <f>INDEX(PUNT_L5gamesAVG!B:B,MATCH($B166,PUNT_L5gamesAVG!$I:$I,0))</f>
        <v>173</v>
      </c>
    </row>
    <row r="167" spans="1:15" x14ac:dyDescent="0.2">
      <c r="A167">
        <v>3960</v>
      </c>
      <c r="B167" t="s">
        <v>386</v>
      </c>
      <c r="C167" t="s">
        <v>45</v>
      </c>
      <c r="D167" t="s">
        <v>705</v>
      </c>
      <c r="E167" t="s">
        <v>322</v>
      </c>
      <c r="F167" t="s">
        <v>704</v>
      </c>
      <c r="G167">
        <v>34</v>
      </c>
      <c r="H167" t="s">
        <v>636</v>
      </c>
      <c r="I167" t="s">
        <v>263</v>
      </c>
      <c r="J167" t="s">
        <v>637</v>
      </c>
      <c r="K167" t="str">
        <f>INDEX(PUNT_SeasonAVG!I:I,MATCH($B167,PUNT_SeasonAVG!$I:$I,0))</f>
        <v>C.J. Miles</v>
      </c>
      <c r="L167" t="str">
        <f>INDEX(PUNT_SeasonAVG!K:K,MATCH($B167,PUNT_SeasonAVG!$I:$I,0))</f>
        <v>WAS</v>
      </c>
      <c r="M167" s="5">
        <f>INDEX(PUNT_SeasonAVG!B:B,MATCH($B167,PUNT_SeasonAVG!$I:$I,0))</f>
        <v>170</v>
      </c>
      <c r="N167" s="5">
        <f>INDEX(PUNT_L10gamesAVG!B:B,MATCH($B167,PUNT_L10gamesAVG!$I:$I,0))</f>
        <v>173</v>
      </c>
      <c r="O167" s="5">
        <f>INDEX(PUNT_L5gamesAVG!B:B,MATCH($B167,PUNT_L5gamesAVG!$I:$I,0))</f>
        <v>222</v>
      </c>
    </row>
    <row r="168" spans="1:15" x14ac:dyDescent="0.2">
      <c r="A168">
        <v>6167</v>
      </c>
      <c r="B168" t="s">
        <v>246</v>
      </c>
      <c r="C168" t="s">
        <v>670</v>
      </c>
      <c r="D168" t="s">
        <v>1408</v>
      </c>
      <c r="E168" t="s">
        <v>310</v>
      </c>
      <c r="F168" t="s">
        <v>687</v>
      </c>
      <c r="G168">
        <v>10</v>
      </c>
      <c r="H168" t="s">
        <v>263</v>
      </c>
      <c r="I168" t="s">
        <v>263</v>
      </c>
      <c r="J168" t="s">
        <v>637</v>
      </c>
      <c r="K168" t="str">
        <f>INDEX(PUNT_SeasonAVG!I:I,MATCH($B168,PUNT_SeasonAVG!$I:$I,0))</f>
        <v>Darius Garland</v>
      </c>
      <c r="L168" t="str">
        <f>INDEX(PUNT_SeasonAVG!K:K,MATCH($B168,PUNT_SeasonAVG!$I:$I,0))</f>
        <v>CLE</v>
      </c>
      <c r="M168" s="5">
        <f>INDEX(PUNT_SeasonAVG!B:B,MATCH($B168,PUNT_SeasonAVG!$I:$I,0))</f>
        <v>185</v>
      </c>
      <c r="N168" s="5">
        <f>INDEX(PUNT_L10gamesAVG!B:B,MATCH($B168,PUNT_L10gamesAVG!$I:$I,0))</f>
        <v>174</v>
      </c>
      <c r="O168" s="5">
        <f>INDEX(PUNT_L5gamesAVG!B:B,MATCH($B168,PUNT_L5gamesAVG!$I:$I,0))</f>
        <v>200</v>
      </c>
    </row>
    <row r="169" spans="1:15" hidden="1" x14ac:dyDescent="0.2">
      <c r="A169">
        <v>4894</v>
      </c>
      <c r="B169" t="s">
        <v>242</v>
      </c>
      <c r="C169" t="s">
        <v>692</v>
      </c>
      <c r="D169" t="s">
        <v>830</v>
      </c>
      <c r="E169" t="s">
        <v>307</v>
      </c>
      <c r="F169" t="s">
        <v>652</v>
      </c>
      <c r="G169">
        <v>8</v>
      </c>
      <c r="H169" t="s">
        <v>649</v>
      </c>
      <c r="I169" t="s">
        <v>264</v>
      </c>
      <c r="J169" t="s">
        <v>627</v>
      </c>
      <c r="K169" t="str">
        <f>INDEX(PUNT_SeasonAVG!I:I,MATCH($B169,PUNT_SeasonAVG!$I:$I,0))</f>
        <v>Markieff Morris</v>
      </c>
      <c r="L169" t="str">
        <f>INDEX(PUNT_SeasonAVG!K:K,MATCH($B169,PUNT_SeasonAVG!$I:$I,0))</f>
        <v>DET</v>
      </c>
      <c r="M169" s="5">
        <f>INDEX(PUNT_SeasonAVG!B:B,MATCH($B169,PUNT_SeasonAVG!$I:$I,0))</f>
        <v>174</v>
      </c>
      <c r="N169" s="5">
        <f>INDEX(PUNT_L10gamesAVG!B:B,MATCH($B169,PUNT_L10gamesAVG!$I:$I,0))</f>
        <v>167</v>
      </c>
      <c r="O169" s="5">
        <f>INDEX(PUNT_L5gamesAVG!B:B,MATCH($B169,PUNT_L5gamesAVG!$I:$I,0))</f>
        <v>174</v>
      </c>
    </row>
    <row r="170" spans="1:15" hidden="1" x14ac:dyDescent="0.2">
      <c r="A170">
        <v>4488</v>
      </c>
      <c r="B170" t="s">
        <v>254</v>
      </c>
      <c r="C170" t="s">
        <v>263</v>
      </c>
      <c r="D170" t="s">
        <v>767</v>
      </c>
      <c r="E170" t="s">
        <v>339</v>
      </c>
      <c r="F170" t="s">
        <v>666</v>
      </c>
      <c r="G170">
        <v>3</v>
      </c>
      <c r="H170" t="s">
        <v>263</v>
      </c>
      <c r="I170" t="s">
        <v>263</v>
      </c>
      <c r="J170" t="s">
        <v>627</v>
      </c>
      <c r="K170" t="str">
        <f>INDEX(PUNT_SeasonAVG!I:I,MATCH($B170,PUNT_SeasonAVG!$I:$I,0))</f>
        <v>George Hill</v>
      </c>
      <c r="L170" t="str">
        <f>INDEX(PUNT_SeasonAVG!K:K,MATCH($B170,PUNT_SeasonAVG!$I:$I,0))</f>
        <v>MIL</v>
      </c>
      <c r="M170" s="5">
        <f>INDEX(PUNT_SeasonAVG!B:B,MATCH($B170,PUNT_SeasonAVG!$I:$I,0))</f>
        <v>175</v>
      </c>
      <c r="N170" s="5">
        <f>INDEX(PUNT_L10gamesAVG!B:B,MATCH($B170,PUNT_L10gamesAVG!$I:$I,0))</f>
        <v>201</v>
      </c>
      <c r="O170" s="5">
        <f>INDEX(PUNT_L5gamesAVG!B:B,MATCH($B170,PUNT_L5gamesAVG!$I:$I,0))</f>
        <v>214</v>
      </c>
    </row>
    <row r="171" spans="1:15" x14ac:dyDescent="0.2">
      <c r="A171">
        <v>5191</v>
      </c>
      <c r="B171" t="s">
        <v>399</v>
      </c>
      <c r="C171" t="s">
        <v>263</v>
      </c>
      <c r="D171" t="s">
        <v>900</v>
      </c>
      <c r="E171" t="s">
        <v>313</v>
      </c>
      <c r="F171" t="s">
        <v>761</v>
      </c>
      <c r="G171">
        <v>5</v>
      </c>
      <c r="H171" t="s">
        <v>649</v>
      </c>
      <c r="I171" t="s">
        <v>264</v>
      </c>
      <c r="J171" t="s">
        <v>637</v>
      </c>
      <c r="K171" t="str">
        <f>INDEX(PUNT_SeasonAVG!I:I,MATCH($B171,PUNT_SeasonAVG!$I:$I,0))</f>
        <v>Gorgui Dieng</v>
      </c>
      <c r="L171" t="str">
        <f>INDEX(PUNT_SeasonAVG!K:K,MATCH($B171,PUNT_SeasonAVG!$I:$I,0))</f>
        <v>MIN</v>
      </c>
      <c r="M171" s="5">
        <f>INDEX(PUNT_SeasonAVG!B:B,MATCH($B171,PUNT_SeasonAVG!$I:$I,0))</f>
        <v>194</v>
      </c>
      <c r="N171" s="5">
        <f>INDEX(PUNT_L10gamesAVG!B:B,MATCH($B171,PUNT_L10gamesAVG!$I:$I,0))</f>
        <v>175</v>
      </c>
      <c r="O171" s="5">
        <f>INDEX(PUNT_L5gamesAVG!B:B,MATCH($B171,PUNT_L5gamesAVG!$I:$I,0))</f>
        <v>201</v>
      </c>
    </row>
    <row r="172" spans="1:15" x14ac:dyDescent="0.2">
      <c r="A172">
        <v>6172</v>
      </c>
      <c r="B172" t="s">
        <v>269</v>
      </c>
      <c r="C172" t="s">
        <v>45</v>
      </c>
      <c r="D172" t="s">
        <v>1412</v>
      </c>
      <c r="E172" t="s">
        <v>336</v>
      </c>
      <c r="F172" t="s">
        <v>635</v>
      </c>
      <c r="G172">
        <v>22</v>
      </c>
      <c r="H172" t="s">
        <v>636</v>
      </c>
      <c r="I172" t="s">
        <v>263</v>
      </c>
      <c r="J172" t="s">
        <v>637</v>
      </c>
      <c r="K172" t="str">
        <f>INDEX(PUNT_SeasonAVG!I:I,MATCH($B172,PUNT_SeasonAVG!$I:$I,0))</f>
        <v>Cam Reddish</v>
      </c>
      <c r="L172" t="str">
        <f>INDEX(PUNT_SeasonAVG!K:K,MATCH($B172,PUNT_SeasonAVG!$I:$I,0))</f>
        <v>ATL</v>
      </c>
      <c r="M172" s="5">
        <f>INDEX(PUNT_SeasonAVG!B:B,MATCH($B172,PUNT_SeasonAVG!$I:$I,0))</f>
        <v>182</v>
      </c>
      <c r="N172" s="5">
        <f>INDEX(PUNT_L10gamesAVG!B:B,MATCH($B172,PUNT_L10gamesAVG!$I:$I,0))</f>
        <v>176</v>
      </c>
      <c r="O172" s="5">
        <f>INDEX(PUNT_L5gamesAVG!B:B,MATCH($B172,PUNT_L5gamesAVG!$I:$I,0))</f>
        <v>183</v>
      </c>
    </row>
    <row r="173" spans="1:15" x14ac:dyDescent="0.2">
      <c r="A173">
        <v>5639</v>
      </c>
      <c r="B173" t="s">
        <v>397</v>
      </c>
      <c r="C173" t="s">
        <v>692</v>
      </c>
      <c r="D173" t="s">
        <v>1023</v>
      </c>
      <c r="E173" t="s">
        <v>341</v>
      </c>
      <c r="F173" t="s">
        <v>675</v>
      </c>
      <c r="G173">
        <v>32</v>
      </c>
      <c r="H173" t="s">
        <v>649</v>
      </c>
      <c r="I173" t="s">
        <v>264</v>
      </c>
      <c r="J173" t="s">
        <v>637</v>
      </c>
      <c r="K173" t="str">
        <f>INDEX(PUNT_SeasonAVG!I:I,MATCH($B173,PUNT_SeasonAVG!$I:$I,0))</f>
        <v>Marquese Chriss</v>
      </c>
      <c r="L173" t="str">
        <f>INDEX(PUNT_SeasonAVG!K:K,MATCH($B173,PUNT_SeasonAVG!$I:$I,0))</f>
        <v>GSW</v>
      </c>
      <c r="M173" s="5">
        <f>INDEX(PUNT_SeasonAVG!B:B,MATCH($B173,PUNT_SeasonAVG!$I:$I,0))</f>
        <v>190</v>
      </c>
      <c r="N173" s="5">
        <f>INDEX(PUNT_L10gamesAVG!B:B,MATCH($B173,PUNT_L10gamesAVG!$I:$I,0))</f>
        <v>177</v>
      </c>
      <c r="O173" s="5">
        <f>INDEX(PUNT_L5gamesAVG!B:B,MATCH($B173,PUNT_L5gamesAVG!$I:$I,0))</f>
        <v>171</v>
      </c>
    </row>
    <row r="174" spans="1:15" x14ac:dyDescent="0.2">
      <c r="A174">
        <v>4149</v>
      </c>
      <c r="B174" t="s">
        <v>385</v>
      </c>
      <c r="C174" t="s">
        <v>697</v>
      </c>
      <c r="D174" t="s">
        <v>722</v>
      </c>
      <c r="E174" t="s">
        <v>301</v>
      </c>
      <c r="F174" t="s">
        <v>42</v>
      </c>
      <c r="G174">
        <v>9</v>
      </c>
      <c r="H174" t="s">
        <v>263</v>
      </c>
      <c r="I174" t="s">
        <v>263</v>
      </c>
      <c r="J174" t="s">
        <v>637</v>
      </c>
      <c r="K174" t="str">
        <f>INDEX(PUNT_SeasonAVG!I:I,MATCH($B174,PUNT_SeasonAVG!$I:$I,0))</f>
        <v>Rajon Rondo</v>
      </c>
      <c r="L174" t="str">
        <f>INDEX(PUNT_SeasonAVG!K:K,MATCH($B174,PUNT_SeasonAVG!$I:$I,0))</f>
        <v>LAL</v>
      </c>
      <c r="M174" s="5">
        <f>INDEX(PUNT_SeasonAVG!B:B,MATCH($B174,PUNT_SeasonAVG!$I:$I,0))</f>
        <v>176</v>
      </c>
      <c r="N174" s="5">
        <f>INDEX(PUNT_L10gamesAVG!B:B,MATCH($B174,PUNT_L10gamesAVG!$I:$I,0))</f>
        <v>178</v>
      </c>
      <c r="O174" s="5">
        <f>INDEX(PUNT_L5gamesAVG!B:B,MATCH($B174,PUNT_L5gamesAVG!$I:$I,0))</f>
        <v>195</v>
      </c>
    </row>
    <row r="175" spans="1:15" hidden="1" x14ac:dyDescent="0.2">
      <c r="A175">
        <v>6171</v>
      </c>
      <c r="B175" t="s">
        <v>236</v>
      </c>
      <c r="C175" t="s">
        <v>697</v>
      </c>
      <c r="D175" t="s">
        <v>1411</v>
      </c>
      <c r="E175" t="s">
        <v>322</v>
      </c>
      <c r="F175" t="s">
        <v>704</v>
      </c>
      <c r="G175">
        <v>8</v>
      </c>
      <c r="H175" t="s">
        <v>264</v>
      </c>
      <c r="I175" t="s">
        <v>264</v>
      </c>
      <c r="J175" t="s">
        <v>627</v>
      </c>
      <c r="K175" t="str">
        <f>INDEX(PUNT_SeasonAVG!I:I,MATCH($B175,PUNT_SeasonAVG!$I:$I,0))</f>
        <v>Rui Hachimura</v>
      </c>
      <c r="L175" t="str">
        <f>INDEX(PUNT_SeasonAVG!K:K,MATCH($B175,PUNT_SeasonAVG!$I:$I,0))</f>
        <v>WAS</v>
      </c>
      <c r="M175" s="5">
        <f>INDEX(PUNT_SeasonAVG!B:B,MATCH($B175,PUNT_SeasonAVG!$I:$I,0))</f>
        <v>180</v>
      </c>
      <c r="N175" s="5">
        <f>INDEX(PUNT_L10gamesAVG!B:B,MATCH($B175,PUNT_L10gamesAVG!$I:$I,0))</f>
        <v>189</v>
      </c>
      <c r="O175" s="5">
        <f>INDEX(PUNT_L5gamesAVG!B:B,MATCH($B175,PUNT_L5gamesAVG!$I:$I,0))</f>
        <v>190</v>
      </c>
    </row>
    <row r="176" spans="1:15" x14ac:dyDescent="0.2">
      <c r="A176">
        <v>5142</v>
      </c>
      <c r="B176" t="s">
        <v>372</v>
      </c>
      <c r="C176" t="s">
        <v>639</v>
      </c>
      <c r="D176" t="s">
        <v>775</v>
      </c>
      <c r="E176" t="s">
        <v>306</v>
      </c>
      <c r="F176" t="s">
        <v>812</v>
      </c>
      <c r="G176">
        <v>8</v>
      </c>
      <c r="H176" t="s">
        <v>636</v>
      </c>
      <c r="I176" t="s">
        <v>263</v>
      </c>
      <c r="J176" t="s">
        <v>637</v>
      </c>
      <c r="K176" t="str">
        <f>INDEX(PUNT_SeasonAVG!I:I,MATCH($B176,PUNT_SeasonAVG!$I:$I,0))</f>
        <v>Justin Holiday</v>
      </c>
      <c r="L176" t="str">
        <f>INDEX(PUNT_SeasonAVG!K:K,MATCH($B176,PUNT_SeasonAVG!$I:$I,0))</f>
        <v>IND</v>
      </c>
      <c r="M176" s="5">
        <f>INDEX(PUNT_SeasonAVG!B:B,MATCH($B176,PUNT_SeasonAVG!$I:$I,0))</f>
        <v>169</v>
      </c>
      <c r="N176" s="5">
        <f>INDEX(PUNT_L10gamesAVG!B:B,MATCH($B176,PUNT_L10gamesAVG!$I:$I,0))</f>
        <v>179</v>
      </c>
      <c r="O176" s="5">
        <f>INDEX(PUNT_L5gamesAVG!B:B,MATCH($B176,PUNT_L5gamesAVG!$I:$I,0))</f>
        <v>160</v>
      </c>
    </row>
    <row r="177" spans="1:15" x14ac:dyDescent="0.2">
      <c r="A177">
        <v>5334</v>
      </c>
      <c r="B177" t="s">
        <v>219</v>
      </c>
      <c r="C177" t="s">
        <v>697</v>
      </c>
      <c r="D177" t="s">
        <v>939</v>
      </c>
      <c r="E177" t="s">
        <v>333</v>
      </c>
      <c r="F177" t="s">
        <v>648</v>
      </c>
      <c r="G177">
        <v>5</v>
      </c>
      <c r="H177" t="s">
        <v>636</v>
      </c>
      <c r="I177" t="s">
        <v>263</v>
      </c>
      <c r="J177" t="s">
        <v>637</v>
      </c>
      <c r="K177" t="str">
        <f>INDEX(PUNT_SeasonAVG!I:I,MATCH($B177,PUNT_SeasonAVG!$I:$I,0))</f>
        <v>Rodney Hood</v>
      </c>
      <c r="L177" t="str">
        <f>INDEX(PUNT_SeasonAVG!K:K,MATCH($B177,PUNT_SeasonAVG!$I:$I,0))</f>
        <v>POR</v>
      </c>
      <c r="M177" s="5">
        <f>INDEX(PUNT_SeasonAVG!B:B,MATCH($B177,PUNT_SeasonAVG!$I:$I,0))</f>
        <v>157</v>
      </c>
      <c r="N177" s="5">
        <f>INDEX(PUNT_L10gamesAVG!B:B,MATCH($B177,PUNT_L10gamesAVG!$I:$I,0))</f>
        <v>180</v>
      </c>
      <c r="O177" s="5">
        <f>INDEX(PUNT_L5gamesAVG!B:B,MATCH($B177,PUNT_L5gamesAVG!$I:$I,0))</f>
        <v>227</v>
      </c>
    </row>
    <row r="178" spans="1:15" x14ac:dyDescent="0.2">
      <c r="A178">
        <v>5905</v>
      </c>
      <c r="B178" t="s">
        <v>252</v>
      </c>
      <c r="C178" t="s">
        <v>697</v>
      </c>
      <c r="D178" t="s">
        <v>1180</v>
      </c>
      <c r="E178" t="s">
        <v>327</v>
      </c>
      <c r="F178" t="s">
        <v>734</v>
      </c>
      <c r="G178">
        <v>23</v>
      </c>
      <c r="H178" t="s">
        <v>264</v>
      </c>
      <c r="I178" t="s">
        <v>264</v>
      </c>
      <c r="J178" t="s">
        <v>637</v>
      </c>
      <c r="K178" t="str">
        <f>INDEX(PUNT_SeasonAVG!I:I,MATCH($B178,PUNT_SeasonAVG!$I:$I,0))</f>
        <v>Royce O'Neale</v>
      </c>
      <c r="L178" t="str">
        <f>INDEX(PUNT_SeasonAVG!K:K,MATCH($B178,PUNT_SeasonAVG!$I:$I,0))</f>
        <v>UTA</v>
      </c>
      <c r="M178" s="5">
        <f>INDEX(PUNT_SeasonAVG!B:B,MATCH($B178,PUNT_SeasonAVG!$I:$I,0))</f>
        <v>177</v>
      </c>
      <c r="N178" s="5">
        <f>INDEX(PUNT_L10gamesAVG!B:B,MATCH($B178,PUNT_L10gamesAVG!$I:$I,0))</f>
        <v>181</v>
      </c>
      <c r="O178" s="5">
        <f>INDEX(PUNT_L5gamesAVG!B:B,MATCH($B178,PUNT_L5gamesAVG!$I:$I,0))</f>
        <v>186</v>
      </c>
    </row>
    <row r="179" spans="1:15" hidden="1" x14ac:dyDescent="0.2">
      <c r="A179">
        <v>5663</v>
      </c>
      <c r="B179" t="s">
        <v>245</v>
      </c>
      <c r="C179" t="s">
        <v>702</v>
      </c>
      <c r="D179" t="s">
        <v>1044</v>
      </c>
      <c r="E179" t="s">
        <v>708</v>
      </c>
      <c r="F179" t="s">
        <v>35</v>
      </c>
      <c r="G179">
        <v>40</v>
      </c>
      <c r="H179" t="s">
        <v>45</v>
      </c>
      <c r="I179" t="s">
        <v>45</v>
      </c>
      <c r="J179" t="s">
        <v>627</v>
      </c>
      <c r="K179" t="str">
        <f>INDEX(PUNT_SeasonAVG!I:I,MATCH($B179,PUNT_SeasonAVG!$I:$I,0))</f>
        <v>Ivica Zubac</v>
      </c>
      <c r="L179" t="str">
        <f>INDEX(PUNT_SeasonAVG!K:K,MATCH($B179,PUNT_SeasonAVG!$I:$I,0))</f>
        <v>LAC</v>
      </c>
      <c r="M179" s="5">
        <f>INDEX(PUNT_SeasonAVG!B:B,MATCH($B179,PUNT_SeasonAVG!$I:$I,0))</f>
        <v>184</v>
      </c>
      <c r="N179" s="5">
        <f>INDEX(PUNT_L10gamesAVG!B:B,MATCH($B179,PUNT_L10gamesAVG!$I:$I,0))</f>
        <v>198</v>
      </c>
      <c r="O179" s="5">
        <f>INDEX(PUNT_L5gamesAVG!B:B,MATCH($B179,PUNT_L5gamesAVG!$I:$I,0))</f>
        <v>236</v>
      </c>
    </row>
    <row r="180" spans="1:15" x14ac:dyDescent="0.2">
      <c r="A180">
        <v>5393</v>
      </c>
      <c r="B180" t="s">
        <v>249</v>
      </c>
      <c r="C180" t="s">
        <v>639</v>
      </c>
      <c r="D180" t="s">
        <v>959</v>
      </c>
      <c r="E180" t="s">
        <v>327</v>
      </c>
      <c r="F180" t="s">
        <v>734</v>
      </c>
      <c r="G180">
        <v>2</v>
      </c>
      <c r="H180" t="s">
        <v>636</v>
      </c>
      <c r="I180" t="s">
        <v>263</v>
      </c>
      <c r="J180" t="s">
        <v>746</v>
      </c>
      <c r="K180" t="str">
        <f>INDEX(PUNT_SeasonAVG!I:I,MATCH($B180,PUNT_SeasonAVG!$I:$I,0))</f>
        <v>Joe Ingles</v>
      </c>
      <c r="L180" t="str">
        <f>INDEX(PUNT_SeasonAVG!K:K,MATCH($B180,PUNT_SeasonAVG!$I:$I,0))</f>
        <v>UTA</v>
      </c>
      <c r="M180" s="5">
        <f>INDEX(PUNT_SeasonAVG!B:B,MATCH($B180,PUNT_SeasonAVG!$I:$I,0))</f>
        <v>172</v>
      </c>
      <c r="N180" s="5">
        <f>INDEX(PUNT_L10gamesAVG!B:B,MATCH($B180,PUNT_L10gamesAVG!$I:$I,0))</f>
        <v>182</v>
      </c>
      <c r="O180" s="5">
        <f>INDEX(PUNT_L5gamesAVG!B:B,MATCH($B180,PUNT_L5gamesAVG!$I:$I,0))</f>
        <v>207</v>
      </c>
    </row>
    <row r="181" spans="1:15" x14ac:dyDescent="0.2">
      <c r="A181">
        <v>4290</v>
      </c>
      <c r="B181" t="s">
        <v>253</v>
      </c>
      <c r="C181" t="s">
        <v>642</v>
      </c>
      <c r="D181" t="s">
        <v>739</v>
      </c>
      <c r="E181" t="s">
        <v>304</v>
      </c>
      <c r="F181" t="s">
        <v>660</v>
      </c>
      <c r="G181">
        <v>21</v>
      </c>
      <c r="H181" t="s">
        <v>264</v>
      </c>
      <c r="I181" t="s">
        <v>264</v>
      </c>
      <c r="J181" t="s">
        <v>637</v>
      </c>
      <c r="K181" t="str">
        <f>INDEX(PUNT_SeasonAVG!I:I,MATCH($B181,PUNT_SeasonAVG!$I:$I,0))</f>
        <v>Thaddeus Young</v>
      </c>
      <c r="L181" t="str">
        <f>INDEX(PUNT_SeasonAVG!K:K,MATCH($B181,PUNT_SeasonAVG!$I:$I,0))</f>
        <v>CHI</v>
      </c>
      <c r="M181" s="5">
        <f>INDEX(PUNT_SeasonAVG!B:B,MATCH($B181,PUNT_SeasonAVG!$I:$I,0))</f>
        <v>186</v>
      </c>
      <c r="N181" s="5">
        <f>INDEX(PUNT_L10gamesAVG!B:B,MATCH($B181,PUNT_L10gamesAVG!$I:$I,0))</f>
        <v>183</v>
      </c>
      <c r="O181" s="5">
        <f>INDEX(PUNT_L5gamesAVG!B:B,MATCH($B181,PUNT_L5gamesAVG!$I:$I,0))</f>
        <v>193</v>
      </c>
    </row>
    <row r="182" spans="1:15" x14ac:dyDescent="0.2">
      <c r="A182">
        <v>6216</v>
      </c>
      <c r="B182" t="s">
        <v>222</v>
      </c>
      <c r="C182" t="s">
        <v>639</v>
      </c>
      <c r="D182" t="s">
        <v>1433</v>
      </c>
      <c r="E182" t="s">
        <v>341</v>
      </c>
      <c r="F182" t="s">
        <v>675</v>
      </c>
      <c r="G182">
        <v>3</v>
      </c>
      <c r="H182" t="s">
        <v>263</v>
      </c>
      <c r="I182" t="s">
        <v>263</v>
      </c>
      <c r="J182" t="s">
        <v>637</v>
      </c>
      <c r="K182" t="str">
        <f>INDEX(PUNT_SeasonAVG!I:I,MATCH($B182,PUNT_SeasonAVG!$I:$I,0))</f>
        <v>Jordan Poole</v>
      </c>
      <c r="L182" t="str">
        <f>INDEX(PUNT_SeasonAVG!K:K,MATCH($B182,PUNT_SeasonAVG!$I:$I,0))</f>
        <v>GSW</v>
      </c>
      <c r="M182" s="5">
        <f>INDEX(PUNT_SeasonAVG!B:B,MATCH($B182,PUNT_SeasonAVG!$I:$I,0))</f>
        <v>181</v>
      </c>
      <c r="N182" s="5">
        <f>INDEX(PUNT_L10gamesAVG!B:B,MATCH($B182,PUNT_L10gamesAVG!$I:$I,0))</f>
        <v>184</v>
      </c>
      <c r="O182" s="5">
        <f>INDEX(PUNT_L5gamesAVG!B:B,MATCH($B182,PUNT_L5gamesAVG!$I:$I,0))</f>
        <v>272</v>
      </c>
    </row>
    <row r="183" spans="1:15" x14ac:dyDescent="0.2">
      <c r="A183">
        <v>5482</v>
      </c>
      <c r="B183" t="s">
        <v>225</v>
      </c>
      <c r="C183" t="s">
        <v>757</v>
      </c>
      <c r="D183" t="s">
        <v>984</v>
      </c>
      <c r="E183" t="s">
        <v>325</v>
      </c>
      <c r="F183" t="s">
        <v>781</v>
      </c>
      <c r="G183">
        <v>1</v>
      </c>
      <c r="H183" t="s">
        <v>649</v>
      </c>
      <c r="I183" t="s">
        <v>264</v>
      </c>
      <c r="J183" t="s">
        <v>637</v>
      </c>
      <c r="K183" t="str">
        <f>INDEX(PUNT_SeasonAVG!I:I,MATCH($B183,PUNT_SeasonAVG!$I:$I,0))</f>
        <v>Bobby Portis</v>
      </c>
      <c r="L183" t="str">
        <f>INDEX(PUNT_SeasonAVG!K:K,MATCH($B183,PUNT_SeasonAVG!$I:$I,0))</f>
        <v>NYK</v>
      </c>
      <c r="M183" s="5">
        <f>INDEX(PUNT_SeasonAVG!B:B,MATCH($B183,PUNT_SeasonAVG!$I:$I,0))</f>
        <v>160</v>
      </c>
      <c r="N183" s="5">
        <f>INDEX(PUNT_L10gamesAVG!B:B,MATCH($B183,PUNT_L10gamesAVG!$I:$I,0))</f>
        <v>185</v>
      </c>
      <c r="O183" s="5">
        <f>INDEX(PUNT_L5gamesAVG!B:B,MATCH($B183,PUNT_L5gamesAVG!$I:$I,0))</f>
        <v>211</v>
      </c>
    </row>
    <row r="184" spans="1:15" x14ac:dyDescent="0.2">
      <c r="A184">
        <v>4471</v>
      </c>
      <c r="B184" t="s">
        <v>367</v>
      </c>
      <c r="C184" t="s">
        <v>670</v>
      </c>
      <c r="D184" t="s">
        <v>755</v>
      </c>
      <c r="E184" t="s">
        <v>309</v>
      </c>
      <c r="F184" t="s">
        <v>756</v>
      </c>
      <c r="G184">
        <v>14</v>
      </c>
      <c r="H184" t="s">
        <v>263</v>
      </c>
      <c r="I184" t="s">
        <v>263</v>
      </c>
      <c r="J184" t="s">
        <v>637</v>
      </c>
      <c r="K184" t="str">
        <f>INDEX(PUNT_SeasonAVG!I:I,MATCH($B184,PUNT_SeasonAVG!$I:$I,0))</f>
        <v>D.J. Augustin</v>
      </c>
      <c r="L184" t="str">
        <f>INDEX(PUNT_SeasonAVG!K:K,MATCH($B184,PUNT_SeasonAVG!$I:$I,0))</f>
        <v>ORL</v>
      </c>
      <c r="M184" s="5">
        <f>INDEX(PUNT_SeasonAVG!B:B,MATCH($B184,PUNT_SeasonAVG!$I:$I,0))</f>
        <v>200</v>
      </c>
      <c r="N184" s="5">
        <f>INDEX(PUNT_L10gamesAVG!B:B,MATCH($B184,PUNT_L10gamesAVG!$I:$I,0))</f>
        <v>186</v>
      </c>
      <c r="O184" s="5">
        <f>INDEX(PUNT_L5gamesAVG!B:B,MATCH($B184,PUNT_L5gamesAVG!$I:$I,0))</f>
        <v>159</v>
      </c>
    </row>
    <row r="185" spans="1:15" hidden="1" x14ac:dyDescent="0.2">
      <c r="A185">
        <v>4718</v>
      </c>
      <c r="B185" t="s">
        <v>258</v>
      </c>
      <c r="C185" t="s">
        <v>670</v>
      </c>
      <c r="D185" t="s">
        <v>797</v>
      </c>
      <c r="E185" t="s">
        <v>298</v>
      </c>
      <c r="F185" t="s">
        <v>720</v>
      </c>
      <c r="G185">
        <v>22</v>
      </c>
      <c r="H185" t="s">
        <v>649</v>
      </c>
      <c r="I185" t="s">
        <v>264</v>
      </c>
      <c r="J185" t="s">
        <v>627</v>
      </c>
      <c r="K185" t="str">
        <f>INDEX(PUNT_SeasonAVG!I:I,MATCH($B185,PUNT_SeasonAVG!$I:$I,0))</f>
        <v>Derrick Favors</v>
      </c>
      <c r="L185" t="str">
        <f>INDEX(PUNT_SeasonAVG!K:K,MATCH($B185,PUNT_SeasonAVG!$I:$I,0))</f>
        <v>NOR</v>
      </c>
      <c r="M185" s="5">
        <f>INDEX(PUNT_SeasonAVG!B:B,MATCH($B185,PUNT_SeasonAVG!$I:$I,0))</f>
        <v>191</v>
      </c>
      <c r="N185" s="5">
        <f>INDEX(PUNT_L10gamesAVG!B:B,MATCH($B185,PUNT_L10gamesAVG!$I:$I,0))</f>
        <v>195</v>
      </c>
      <c r="O185" s="5">
        <f>INDEX(PUNT_L5gamesAVG!B:B,MATCH($B185,PUNT_L5gamesAVG!$I:$I,0))</f>
        <v>131</v>
      </c>
    </row>
    <row r="186" spans="1:15" hidden="1" x14ac:dyDescent="0.2">
      <c r="A186">
        <v>5835</v>
      </c>
      <c r="B186" t="s">
        <v>373</v>
      </c>
      <c r="C186" t="s">
        <v>639</v>
      </c>
      <c r="D186" t="s">
        <v>1120</v>
      </c>
      <c r="E186" t="s">
        <v>312</v>
      </c>
      <c r="F186" t="s">
        <v>731</v>
      </c>
      <c r="G186">
        <v>31</v>
      </c>
      <c r="H186" t="s">
        <v>649</v>
      </c>
      <c r="I186" t="s">
        <v>264</v>
      </c>
      <c r="J186" t="s">
        <v>627</v>
      </c>
      <c r="K186" t="str">
        <f>INDEX(PUNT_SeasonAVG!I:I,MATCH($B186,PUNT_SeasonAVG!$I:$I,0))</f>
        <v>Jarrett Allen</v>
      </c>
      <c r="L186" t="str">
        <f>INDEX(PUNT_SeasonAVG!K:K,MATCH($B186,PUNT_SeasonAVG!$I:$I,0))</f>
        <v>BKN</v>
      </c>
      <c r="M186" s="5">
        <f>INDEX(PUNT_SeasonAVG!B:B,MATCH($B186,PUNT_SeasonAVG!$I:$I,0))</f>
        <v>192</v>
      </c>
      <c r="N186" s="5">
        <f>INDEX(PUNT_L10gamesAVG!B:B,MATCH($B186,PUNT_L10gamesAVG!$I:$I,0))</f>
        <v>208</v>
      </c>
      <c r="O186" s="5">
        <f>INDEX(PUNT_L5gamesAVG!B:B,MATCH($B186,PUNT_L5gamesAVG!$I:$I,0))</f>
        <v>142</v>
      </c>
    </row>
    <row r="187" spans="1:15" x14ac:dyDescent="0.2">
      <c r="A187">
        <v>6173</v>
      </c>
      <c r="B187" t="s">
        <v>376</v>
      </c>
      <c r="C187" t="s">
        <v>45</v>
      </c>
      <c r="D187" t="s">
        <v>651</v>
      </c>
      <c r="E187" t="s">
        <v>330</v>
      </c>
      <c r="F187" t="s">
        <v>641</v>
      </c>
      <c r="G187">
        <v>23</v>
      </c>
      <c r="H187" t="s">
        <v>636</v>
      </c>
      <c r="I187" t="s">
        <v>263</v>
      </c>
      <c r="J187" t="s">
        <v>637</v>
      </c>
      <c r="K187" t="str">
        <f>INDEX(PUNT_SeasonAVG!I:I,MATCH($B187,PUNT_SeasonAVG!$I:$I,0))</f>
        <v>Cameron Johnson</v>
      </c>
      <c r="L187" t="str">
        <f>INDEX(PUNT_SeasonAVG!K:K,MATCH($B187,PUNT_SeasonAVG!$I:$I,0))</f>
        <v>PHO</v>
      </c>
      <c r="M187" s="5">
        <f>INDEX(PUNT_SeasonAVG!B:B,MATCH($B187,PUNT_SeasonAVG!$I:$I,0))</f>
        <v>199</v>
      </c>
      <c r="N187" s="5">
        <f>INDEX(PUNT_L10gamesAVG!B:B,MATCH($B187,PUNT_L10gamesAVG!$I:$I,0))</f>
        <v>188</v>
      </c>
      <c r="O187" s="5">
        <f>INDEX(PUNT_L5gamesAVG!B:B,MATCH($B187,PUNT_L5gamesAVG!$I:$I,0))</f>
        <v>91</v>
      </c>
    </row>
    <row r="188" spans="1:15" x14ac:dyDescent="0.2">
      <c r="A188">
        <v>5842</v>
      </c>
      <c r="B188" t="s">
        <v>241</v>
      </c>
      <c r="C188" t="s">
        <v>670</v>
      </c>
      <c r="D188" t="s">
        <v>1068</v>
      </c>
      <c r="E188" t="s">
        <v>324</v>
      </c>
      <c r="F188" t="s">
        <v>716</v>
      </c>
      <c r="G188">
        <v>4</v>
      </c>
      <c r="H188" t="s">
        <v>263</v>
      </c>
      <c r="I188" t="s">
        <v>263</v>
      </c>
      <c r="J188" t="s">
        <v>746</v>
      </c>
      <c r="K188" t="str">
        <f>INDEX(PUNT_SeasonAVG!I:I,MATCH($B188,PUNT_SeasonAVG!$I:$I,0))</f>
        <v>Derrick White</v>
      </c>
      <c r="L188" t="str">
        <f>INDEX(PUNT_SeasonAVG!K:K,MATCH($B188,PUNT_SeasonAVG!$I:$I,0))</f>
        <v>SAS</v>
      </c>
      <c r="M188" s="5">
        <f>INDEX(PUNT_SeasonAVG!B:B,MATCH($B188,PUNT_SeasonAVG!$I:$I,0))</f>
        <v>183</v>
      </c>
      <c r="N188" s="5">
        <f>INDEX(PUNT_L10gamesAVG!B:B,MATCH($B188,PUNT_L10gamesAVG!$I:$I,0))</f>
        <v>190</v>
      </c>
      <c r="O188" s="5">
        <f>INDEX(PUNT_L5gamesAVG!B:B,MATCH($B188,PUNT_L5gamesAVG!$I:$I,0))</f>
        <v>225</v>
      </c>
    </row>
    <row r="189" spans="1:15" x14ac:dyDescent="0.2">
      <c r="A189">
        <v>5823</v>
      </c>
      <c r="B189" t="s">
        <v>257</v>
      </c>
      <c r="C189" t="s">
        <v>662</v>
      </c>
      <c r="D189" t="s">
        <v>1109</v>
      </c>
      <c r="E189" t="s">
        <v>333</v>
      </c>
      <c r="F189" t="s">
        <v>648</v>
      </c>
      <c r="G189">
        <v>33</v>
      </c>
      <c r="H189" t="s">
        <v>649</v>
      </c>
      <c r="I189" t="s">
        <v>264</v>
      </c>
      <c r="J189" t="s">
        <v>637</v>
      </c>
      <c r="K189" t="str">
        <f>INDEX(PUNT_SeasonAVG!I:I,MATCH($B189,PUNT_SeasonAVG!$I:$I,0))</f>
        <v>Zach Collins</v>
      </c>
      <c r="L189" t="str">
        <f>INDEX(PUNT_SeasonAVG!K:K,MATCH($B189,PUNT_SeasonAVG!$I:$I,0))</f>
        <v>POR</v>
      </c>
      <c r="M189" s="5">
        <f>INDEX(PUNT_SeasonAVG!B:B,MATCH($B189,PUNT_SeasonAVG!$I:$I,0))</f>
        <v>188</v>
      </c>
      <c r="N189" s="5">
        <f>INDEX(PUNT_L10gamesAVG!B:B,MATCH($B189,PUNT_L10gamesAVG!$I:$I,0))</f>
        <v>191</v>
      </c>
      <c r="O189" s="5">
        <f>INDEX(PUNT_L5gamesAVG!B:B,MATCH($B189,PUNT_L5gamesAVG!$I:$I,0))</f>
        <v>206</v>
      </c>
    </row>
    <row r="190" spans="1:15" hidden="1" x14ac:dyDescent="0.2">
      <c r="A190">
        <v>3706</v>
      </c>
      <c r="B190" t="s">
        <v>658</v>
      </c>
      <c r="C190" t="s">
        <v>45</v>
      </c>
      <c r="D190" t="s">
        <v>659</v>
      </c>
      <c r="E190" t="s">
        <v>333</v>
      </c>
      <c r="F190" t="s">
        <v>648</v>
      </c>
      <c r="G190">
        <v>0</v>
      </c>
      <c r="H190" t="s">
        <v>264</v>
      </c>
      <c r="I190" t="s">
        <v>264</v>
      </c>
      <c r="J190" t="s">
        <v>627</v>
      </c>
      <c r="K190" t="str">
        <f>INDEX(PUNT_SeasonAVG!I:I,MATCH($B190,PUNT_SeasonAVG!$I:$I,0))</f>
        <v>Carmelo Anthony</v>
      </c>
      <c r="L190" t="str">
        <f>INDEX(PUNT_SeasonAVG!K:K,MATCH($B190,PUNT_SeasonAVG!$I:$I,0))</f>
        <v>POR</v>
      </c>
      <c r="M190" s="5">
        <f>INDEX(PUNT_SeasonAVG!B:B,MATCH($B190,PUNT_SeasonAVG!$I:$I,0))</f>
        <v>196</v>
      </c>
      <c r="N190" s="5">
        <f>INDEX(PUNT_L10gamesAVG!B:B,MATCH($B190,PUNT_L10gamesAVG!$I:$I,0))</f>
        <v>197</v>
      </c>
      <c r="O190" s="5">
        <f>INDEX(PUNT_L5gamesAVG!B:B,MATCH($B190,PUNT_L5gamesAVG!$I:$I,0))</f>
        <v>217</v>
      </c>
    </row>
    <row r="191" spans="1:15" hidden="1" x14ac:dyDescent="0.2">
      <c r="A191">
        <v>5959</v>
      </c>
      <c r="B191" t="s">
        <v>388</v>
      </c>
      <c r="C191" t="s">
        <v>692</v>
      </c>
      <c r="D191" t="s">
        <v>1207</v>
      </c>
      <c r="E191" t="s">
        <v>331</v>
      </c>
      <c r="F191" t="s">
        <v>689</v>
      </c>
      <c r="G191">
        <v>35</v>
      </c>
      <c r="H191" t="s">
        <v>264</v>
      </c>
      <c r="I191" t="s">
        <v>264</v>
      </c>
      <c r="J191" t="s">
        <v>627</v>
      </c>
      <c r="K191" t="str">
        <f>INDEX(PUNT_SeasonAVG!I:I,MATCH($B191,PUNT_SeasonAVG!$I:$I,0))</f>
        <v>Marvin Bagley III</v>
      </c>
      <c r="L191" t="str">
        <f>INDEX(PUNT_SeasonAVG!K:K,MATCH($B191,PUNT_SeasonAVG!$I:$I,0))</f>
        <v>SAC</v>
      </c>
      <c r="M191" s="5">
        <f>INDEX(PUNT_SeasonAVG!B:B,MATCH($B191,PUNT_SeasonAVG!$I:$I,0))</f>
        <v>197</v>
      </c>
      <c r="N191" s="5">
        <f>INDEX(PUNT_L10gamesAVG!B:B,MATCH($B191,PUNT_L10gamesAVG!$I:$I,0))</f>
        <v>199</v>
      </c>
      <c r="O191" s="5">
        <f>INDEX(PUNT_L5gamesAVG!B:B,MATCH($B191,PUNT_L5gamesAVG!$I:$I,0))</f>
        <v>218</v>
      </c>
    </row>
    <row r="192" spans="1:15" x14ac:dyDescent="0.2">
      <c r="A192">
        <v>6035</v>
      </c>
      <c r="B192" t="s">
        <v>272</v>
      </c>
      <c r="C192" t="s">
        <v>682</v>
      </c>
      <c r="D192" t="s">
        <v>1223</v>
      </c>
      <c r="E192" t="s">
        <v>333</v>
      </c>
      <c r="F192" t="s">
        <v>648</v>
      </c>
      <c r="G192">
        <v>1</v>
      </c>
      <c r="H192" t="s">
        <v>263</v>
      </c>
      <c r="I192" t="s">
        <v>263</v>
      </c>
      <c r="J192" t="s">
        <v>746</v>
      </c>
      <c r="K192" t="str">
        <f>INDEX(PUNT_SeasonAVG!I:I,MATCH($B192,PUNT_SeasonAVG!$I:$I,0))</f>
        <v>Anfernee Simons</v>
      </c>
      <c r="L192" t="str">
        <f>INDEX(PUNT_SeasonAVG!K:K,MATCH($B192,PUNT_SeasonAVG!$I:$I,0))</f>
        <v>POR</v>
      </c>
      <c r="M192" s="5">
        <f>INDEX(PUNT_SeasonAVG!B:B,MATCH($B192,PUNT_SeasonAVG!$I:$I,0))</f>
        <v>222</v>
      </c>
      <c r="N192" s="5">
        <f>INDEX(PUNT_L10gamesAVG!B:B,MATCH($B192,PUNT_L10gamesAVG!$I:$I,0))</f>
        <v>192</v>
      </c>
      <c r="O192" s="5">
        <f>INDEX(PUNT_L5gamesAVG!B:B,MATCH($B192,PUNT_L5gamesAVG!$I:$I,0))</f>
        <v>286</v>
      </c>
    </row>
    <row r="193" spans="1:15" x14ac:dyDescent="0.2">
      <c r="A193">
        <v>6056</v>
      </c>
      <c r="B193" t="s">
        <v>270</v>
      </c>
      <c r="C193" t="s">
        <v>816</v>
      </c>
      <c r="D193" t="s">
        <v>1045</v>
      </c>
      <c r="E193" t="s">
        <v>328</v>
      </c>
      <c r="F193" t="s">
        <v>95</v>
      </c>
      <c r="G193">
        <v>6</v>
      </c>
      <c r="H193" t="s">
        <v>263</v>
      </c>
      <c r="I193" t="s">
        <v>263</v>
      </c>
      <c r="J193" t="s">
        <v>637</v>
      </c>
      <c r="K193" t="str">
        <f>INDEX(PUNT_SeasonAVG!I:I,MATCH($B193,PUNT_SeasonAVG!$I:$I,0))</f>
        <v>Hamidou Diallo</v>
      </c>
      <c r="L193" t="str">
        <f>INDEX(PUNT_SeasonAVG!K:K,MATCH($B193,PUNT_SeasonAVG!$I:$I,0))</f>
        <v>OKC</v>
      </c>
      <c r="M193" s="5">
        <f>INDEX(PUNT_SeasonAVG!B:B,MATCH($B193,PUNT_SeasonAVG!$I:$I,0))</f>
        <v>205</v>
      </c>
      <c r="N193" s="5">
        <f>INDEX(PUNT_L10gamesAVG!B:B,MATCH($B193,PUNT_L10gamesAVG!$I:$I,0))</f>
        <v>193</v>
      </c>
      <c r="O193" s="5">
        <f>INDEX(PUNT_L5gamesAVG!B:B,MATCH($B193,PUNT_L5gamesAVG!$I:$I,0))</f>
        <v>156</v>
      </c>
    </row>
    <row r="194" spans="1:15" x14ac:dyDescent="0.2">
      <c r="A194">
        <v>5480</v>
      </c>
      <c r="B194" t="s">
        <v>198</v>
      </c>
      <c r="C194" t="s">
        <v>670</v>
      </c>
      <c r="D194" t="s">
        <v>982</v>
      </c>
      <c r="E194" t="s">
        <v>321</v>
      </c>
      <c r="F194" t="s">
        <v>678</v>
      </c>
      <c r="G194">
        <v>55</v>
      </c>
      <c r="H194" t="s">
        <v>263</v>
      </c>
      <c r="I194" t="s">
        <v>263</v>
      </c>
      <c r="J194" t="s">
        <v>746</v>
      </c>
      <c r="K194" t="str">
        <f>INDEX(PUNT_SeasonAVG!I:I,MATCH($B194,PUNT_SeasonAVG!$I:$I,0))</f>
        <v>Delon Wright</v>
      </c>
      <c r="L194" t="str">
        <f>INDEX(PUNT_SeasonAVG!K:K,MATCH($B194,PUNT_SeasonAVG!$I:$I,0))</f>
        <v>DAL</v>
      </c>
      <c r="M194" s="5">
        <f>INDEX(PUNT_SeasonAVG!B:B,MATCH($B194,PUNT_SeasonAVG!$I:$I,0))</f>
        <v>153</v>
      </c>
      <c r="N194" s="5">
        <f>INDEX(PUNT_L10gamesAVG!B:B,MATCH($B194,PUNT_L10gamesAVG!$I:$I,0))</f>
        <v>194</v>
      </c>
      <c r="O194" s="5">
        <f>INDEX(PUNT_L5gamesAVG!B:B,MATCH($B194,PUNT_L5gamesAVG!$I:$I,0))</f>
        <v>176</v>
      </c>
    </row>
    <row r="195" spans="1:15" x14ac:dyDescent="0.2">
      <c r="A195">
        <v>4750</v>
      </c>
      <c r="B195" t="s">
        <v>390</v>
      </c>
      <c r="C195" t="s">
        <v>682</v>
      </c>
      <c r="D195" t="s">
        <v>809</v>
      </c>
      <c r="E195" t="s">
        <v>301</v>
      </c>
      <c r="F195" t="s">
        <v>42</v>
      </c>
      <c r="G195">
        <v>11</v>
      </c>
      <c r="H195" t="s">
        <v>263</v>
      </c>
      <c r="I195" t="s">
        <v>263</v>
      </c>
      <c r="J195" t="s">
        <v>637</v>
      </c>
      <c r="K195" t="str">
        <f>INDEX(PUNT_SeasonAVG!I:I,MATCH($B195,PUNT_SeasonAVG!$I:$I,0))</f>
        <v>Avery Bradley</v>
      </c>
      <c r="L195" t="str">
        <f>INDEX(PUNT_SeasonAVG!K:K,MATCH($B195,PUNT_SeasonAVG!$I:$I,0))</f>
        <v>LAL</v>
      </c>
      <c r="M195" s="5">
        <f>INDEX(PUNT_SeasonAVG!B:B,MATCH($B195,PUNT_SeasonAVG!$I:$I,0))</f>
        <v>198</v>
      </c>
      <c r="N195" s="5">
        <f>INDEX(PUNT_L10gamesAVG!B:B,MATCH($B195,PUNT_L10gamesAVG!$I:$I,0))</f>
        <v>200</v>
      </c>
      <c r="O195" s="5">
        <f>INDEX(PUNT_L5gamesAVG!B:B,MATCH($B195,PUNT_L5gamesAVG!$I:$I,0))</f>
        <v>228</v>
      </c>
    </row>
    <row r="196" spans="1:15" hidden="1" x14ac:dyDescent="0.2">
      <c r="A196">
        <v>4480</v>
      </c>
      <c r="B196" t="s">
        <v>368</v>
      </c>
      <c r="C196" t="s">
        <v>639</v>
      </c>
      <c r="D196" t="s">
        <v>762</v>
      </c>
      <c r="E196" t="s">
        <v>301</v>
      </c>
      <c r="F196" t="s">
        <v>42</v>
      </c>
      <c r="G196">
        <v>7</v>
      </c>
      <c r="H196" t="s">
        <v>45</v>
      </c>
      <c r="I196" t="s">
        <v>45</v>
      </c>
      <c r="J196" t="s">
        <v>627</v>
      </c>
      <c r="K196" t="str">
        <f>INDEX(PUNT_SeasonAVG!I:I,MATCH($B196,PUNT_SeasonAVG!$I:$I,0))</f>
        <v>JaVale McGee</v>
      </c>
      <c r="L196" t="str">
        <f>INDEX(PUNT_SeasonAVG!K:K,MATCH($B196,PUNT_SeasonAVG!$I:$I,0))</f>
        <v>LAL</v>
      </c>
      <c r="M196" s="5">
        <f>INDEX(PUNT_SeasonAVG!B:B,MATCH($B196,PUNT_SeasonAVG!$I:$I,0))</f>
        <v>202</v>
      </c>
      <c r="N196" s="5">
        <f>INDEX(PUNT_L10gamesAVG!B:B,MATCH($B196,PUNT_L10gamesAVG!$I:$I,0))</f>
        <v>158</v>
      </c>
      <c r="O196" s="5">
        <f>INDEX(PUNT_L5gamesAVG!B:B,MATCH($B196,PUNT_L5gamesAVG!$I:$I,0))</f>
        <v>118</v>
      </c>
    </row>
    <row r="197" spans="1:15" hidden="1" x14ac:dyDescent="0.2">
      <c r="A197">
        <v>3818</v>
      </c>
      <c r="B197" t="s">
        <v>391</v>
      </c>
      <c r="C197" t="s">
        <v>670</v>
      </c>
      <c r="D197" t="s">
        <v>671</v>
      </c>
      <c r="E197" t="s">
        <v>301</v>
      </c>
      <c r="F197" t="s">
        <v>42</v>
      </c>
      <c r="G197">
        <v>39</v>
      </c>
      <c r="H197" t="s">
        <v>649</v>
      </c>
      <c r="I197" t="s">
        <v>264</v>
      </c>
      <c r="J197" t="s">
        <v>627</v>
      </c>
      <c r="K197" t="str">
        <f>INDEX(PUNT_SeasonAVG!I:I,MATCH($B197,PUNT_SeasonAVG!$I:$I,0))</f>
        <v>Dwight Howard</v>
      </c>
      <c r="L197" t="str">
        <f>INDEX(PUNT_SeasonAVG!K:K,MATCH($B197,PUNT_SeasonAVG!$I:$I,0))</f>
        <v>LAL</v>
      </c>
      <c r="M197" s="5">
        <f>INDEX(PUNT_SeasonAVG!B:B,MATCH($B197,PUNT_SeasonAVG!$I:$I,0))</f>
        <v>203</v>
      </c>
      <c r="N197" s="5">
        <f>INDEX(PUNT_L10gamesAVG!B:B,MATCH($B197,PUNT_L10gamesAVG!$I:$I,0))</f>
        <v>219</v>
      </c>
      <c r="O197" s="5">
        <f>INDEX(PUNT_L5gamesAVG!B:B,MATCH($B197,PUNT_L5gamesAVG!$I:$I,0))</f>
        <v>223</v>
      </c>
    </row>
    <row r="198" spans="1:15" x14ac:dyDescent="0.2">
      <c r="A198">
        <v>5190</v>
      </c>
      <c r="B198" t="s">
        <v>374</v>
      </c>
      <c r="C198" t="s">
        <v>642</v>
      </c>
      <c r="D198" t="s">
        <v>899</v>
      </c>
      <c r="E198" t="s">
        <v>307</v>
      </c>
      <c r="F198" t="s">
        <v>652</v>
      </c>
      <c r="G198">
        <v>17</v>
      </c>
      <c r="H198" t="s">
        <v>636</v>
      </c>
      <c r="I198" t="s">
        <v>263</v>
      </c>
      <c r="J198" t="s">
        <v>637</v>
      </c>
      <c r="K198" t="str">
        <f>INDEX(PUNT_SeasonAVG!I:I,MATCH($B198,PUNT_SeasonAVG!$I:$I,0))</f>
        <v>Tony Snell</v>
      </c>
      <c r="L198" t="str">
        <f>INDEX(PUNT_SeasonAVG!K:K,MATCH($B198,PUNT_SeasonAVG!$I:$I,0))</f>
        <v>DET</v>
      </c>
      <c r="M198" s="5">
        <f>INDEX(PUNT_SeasonAVG!B:B,MATCH($B198,PUNT_SeasonAVG!$I:$I,0))</f>
        <v>193</v>
      </c>
      <c r="N198" s="5">
        <f>INDEX(PUNT_L10gamesAVG!B:B,MATCH($B198,PUNT_L10gamesAVG!$I:$I,0))</f>
        <v>203</v>
      </c>
      <c r="O198" s="5">
        <f>INDEX(PUNT_L5gamesAVG!B:B,MATCH($B198,PUNT_L5gamesAVG!$I:$I,0))</f>
        <v>182</v>
      </c>
    </row>
    <row r="199" spans="1:15" x14ac:dyDescent="0.2">
      <c r="A199">
        <v>5491</v>
      </c>
      <c r="B199" t="s">
        <v>250</v>
      </c>
      <c r="C199" t="s">
        <v>45</v>
      </c>
      <c r="D199" t="s">
        <v>991</v>
      </c>
      <c r="E199" t="s">
        <v>310</v>
      </c>
      <c r="F199" t="s">
        <v>687</v>
      </c>
      <c r="G199">
        <v>16</v>
      </c>
      <c r="H199" t="s">
        <v>264</v>
      </c>
      <c r="I199" t="s">
        <v>264</v>
      </c>
      <c r="J199" t="s">
        <v>637</v>
      </c>
      <c r="K199" t="str">
        <f>INDEX(PUNT_SeasonAVG!I:I,MATCH($B199,PUNT_SeasonAVG!$I:$I,0))</f>
        <v>Cedi Osman</v>
      </c>
      <c r="L199" t="str">
        <f>INDEX(PUNT_SeasonAVG!K:K,MATCH($B199,PUNT_SeasonAVG!$I:$I,0))</f>
        <v>CLE</v>
      </c>
      <c r="M199" s="5">
        <f>INDEX(PUNT_SeasonAVG!B:B,MATCH($B199,PUNT_SeasonAVG!$I:$I,0))</f>
        <v>195</v>
      </c>
      <c r="N199" s="5">
        <f>INDEX(PUNT_L10gamesAVG!B:B,MATCH($B199,PUNT_L10gamesAVG!$I:$I,0))</f>
        <v>204</v>
      </c>
      <c r="O199" s="5">
        <f>INDEX(PUNT_L5gamesAVG!B:B,MATCH($B199,PUNT_L5gamesAVG!$I:$I,0))</f>
        <v>308</v>
      </c>
    </row>
    <row r="200" spans="1:15" x14ac:dyDescent="0.2">
      <c r="A200">
        <v>6037</v>
      </c>
      <c r="B200" t="s">
        <v>393</v>
      </c>
      <c r="C200" t="s">
        <v>656</v>
      </c>
      <c r="D200" t="s">
        <v>1225</v>
      </c>
      <c r="E200" t="s">
        <v>708</v>
      </c>
      <c r="F200" t="s">
        <v>35</v>
      </c>
      <c r="G200">
        <v>20</v>
      </c>
      <c r="H200" t="s">
        <v>263</v>
      </c>
      <c r="I200" t="s">
        <v>263</v>
      </c>
      <c r="J200" t="s">
        <v>637</v>
      </c>
      <c r="K200" t="str">
        <f>INDEX(PUNT_SeasonAVG!I:I,MATCH($B200,PUNT_SeasonAVG!$I:$I,0))</f>
        <v>Landry Shamet</v>
      </c>
      <c r="L200" t="str">
        <f>INDEX(PUNT_SeasonAVG!K:K,MATCH($B200,PUNT_SeasonAVG!$I:$I,0))</f>
        <v>LAC</v>
      </c>
      <c r="M200" s="5">
        <f>INDEX(PUNT_SeasonAVG!B:B,MATCH($B200,PUNT_SeasonAVG!$I:$I,0))</f>
        <v>204</v>
      </c>
      <c r="N200" s="5">
        <f>INDEX(PUNT_L10gamesAVG!B:B,MATCH($B200,PUNT_L10gamesAVG!$I:$I,0))</f>
        <v>205</v>
      </c>
      <c r="O200" s="5">
        <f>INDEX(PUNT_L5gamesAVG!B:B,MATCH($B200,PUNT_L5gamesAVG!$I:$I,0))</f>
        <v>244</v>
      </c>
    </row>
    <row r="201" spans="1:15" x14ac:dyDescent="0.2">
      <c r="A201">
        <v>5652</v>
      </c>
      <c r="B201" t="s">
        <v>409</v>
      </c>
      <c r="C201" t="s">
        <v>670</v>
      </c>
      <c r="D201" t="s">
        <v>1035</v>
      </c>
      <c r="E201" t="s">
        <v>336</v>
      </c>
      <c r="F201" t="s">
        <v>635</v>
      </c>
      <c r="G201">
        <v>95</v>
      </c>
      <c r="H201" t="s">
        <v>264</v>
      </c>
      <c r="I201" t="s">
        <v>264</v>
      </c>
      <c r="J201" t="s">
        <v>637</v>
      </c>
      <c r="K201" t="str">
        <f>INDEX(PUNT_SeasonAVG!I:I,MATCH($B201,PUNT_SeasonAVG!$I:$I,0))</f>
        <v>DeAndre' Bembry</v>
      </c>
      <c r="L201" t="str">
        <f>INDEX(PUNT_SeasonAVG!K:K,MATCH($B201,PUNT_SeasonAVG!$I:$I,0))</f>
        <v>ATL</v>
      </c>
      <c r="M201" s="5">
        <f>INDEX(PUNT_SeasonAVG!B:B,MATCH($B201,PUNT_SeasonAVG!$I:$I,0))</f>
        <v>224</v>
      </c>
      <c r="N201" s="5">
        <f>INDEX(PUNT_L10gamesAVG!B:B,MATCH($B201,PUNT_L10gamesAVG!$I:$I,0))</f>
        <v>206</v>
      </c>
      <c r="O201" s="5">
        <f>INDEX(PUNT_L5gamesAVG!B:B,MATCH($B201,PUNT_L5gamesAVG!$I:$I,0))</f>
        <v>208</v>
      </c>
    </row>
    <row r="202" spans="1:15" hidden="1" x14ac:dyDescent="0.2">
      <c r="A202">
        <v>5840</v>
      </c>
      <c r="B202" t="s">
        <v>369</v>
      </c>
      <c r="C202" t="s">
        <v>664</v>
      </c>
      <c r="D202" t="s">
        <v>1128</v>
      </c>
      <c r="E202" t="s">
        <v>301</v>
      </c>
      <c r="F202" t="s">
        <v>42</v>
      </c>
      <c r="G202">
        <v>0</v>
      </c>
      <c r="H202" t="s">
        <v>264</v>
      </c>
      <c r="I202" t="s">
        <v>264</v>
      </c>
      <c r="J202" t="s">
        <v>627</v>
      </c>
      <c r="K202" t="str">
        <f>INDEX(PUNT_SeasonAVG!I:I,MATCH($B202,PUNT_SeasonAVG!$I:$I,0))</f>
        <v>Kyle Kuzma</v>
      </c>
      <c r="L202" t="str">
        <f>INDEX(PUNT_SeasonAVG!K:K,MATCH($B202,PUNT_SeasonAVG!$I:$I,0))</f>
        <v>LAL</v>
      </c>
      <c r="M202" s="5">
        <f>INDEX(PUNT_SeasonAVG!B:B,MATCH($B202,PUNT_SeasonAVG!$I:$I,0))</f>
        <v>208</v>
      </c>
      <c r="N202" s="5">
        <f>INDEX(PUNT_L10gamesAVG!B:B,MATCH($B202,PUNT_L10gamesAVG!$I:$I,0))</f>
        <v>211</v>
      </c>
      <c r="O202" s="5">
        <f>INDEX(PUNT_L5gamesAVG!B:B,MATCH($B202,PUNT_L5gamesAVG!$I:$I,0))</f>
        <v>148</v>
      </c>
    </row>
    <row r="203" spans="1:15" x14ac:dyDescent="0.2">
      <c r="A203">
        <v>6280</v>
      </c>
      <c r="B203" t="s">
        <v>463</v>
      </c>
      <c r="C203" t="s">
        <v>642</v>
      </c>
      <c r="D203" t="s">
        <v>806</v>
      </c>
      <c r="E203" t="s">
        <v>297</v>
      </c>
      <c r="F203" t="s">
        <v>724</v>
      </c>
      <c r="G203">
        <v>0</v>
      </c>
      <c r="H203" t="s">
        <v>263</v>
      </c>
      <c r="I203" t="s">
        <v>263</v>
      </c>
      <c r="J203" t="s">
        <v>637</v>
      </c>
      <c r="K203" t="str">
        <f>INDEX(PUNT_SeasonAVG!I:I,MATCH($B203,PUNT_SeasonAVG!$I:$I,0))</f>
        <v>Terence Davis</v>
      </c>
      <c r="L203" t="str">
        <f>INDEX(PUNT_SeasonAVG!K:K,MATCH($B203,PUNT_SeasonAVG!$I:$I,0))</f>
        <v>TOR</v>
      </c>
      <c r="M203" s="5">
        <f>INDEX(PUNT_SeasonAVG!B:B,MATCH($B203,PUNT_SeasonAVG!$I:$I,0))</f>
        <v>232</v>
      </c>
      <c r="N203" s="5">
        <f>INDEX(PUNT_L10gamesAVG!B:B,MATCH($B203,PUNT_L10gamesAVG!$I:$I,0))</f>
        <v>207</v>
      </c>
      <c r="O203" s="5">
        <f>INDEX(PUNT_L5gamesAVG!B:B,MATCH($B203,PUNT_L5gamesAVG!$I:$I,0))</f>
        <v>106</v>
      </c>
    </row>
    <row r="204" spans="1:15" x14ac:dyDescent="0.2">
      <c r="A204">
        <v>5158</v>
      </c>
      <c r="B204" t="s">
        <v>371</v>
      </c>
      <c r="C204" t="s">
        <v>757</v>
      </c>
      <c r="D204" t="s">
        <v>889</v>
      </c>
      <c r="E204" t="s">
        <v>338</v>
      </c>
      <c r="F204" t="s">
        <v>644</v>
      </c>
      <c r="G204">
        <v>16</v>
      </c>
      <c r="H204" t="s">
        <v>263</v>
      </c>
      <c r="I204" t="s">
        <v>263</v>
      </c>
      <c r="J204" t="s">
        <v>637</v>
      </c>
      <c r="K204" t="str">
        <f>INDEX(PUNT_SeasonAVG!I:I,MATCH($B204,PUNT_SeasonAVG!$I:$I,0))</f>
        <v>Ben McLemore</v>
      </c>
      <c r="L204" t="str">
        <f>INDEX(PUNT_SeasonAVG!K:K,MATCH($B204,PUNT_SeasonAVG!$I:$I,0))</f>
        <v>HOU</v>
      </c>
      <c r="M204" s="5">
        <f>INDEX(PUNT_SeasonAVG!B:B,MATCH($B204,PUNT_SeasonAVG!$I:$I,0))</f>
        <v>255</v>
      </c>
      <c r="N204" s="5">
        <f>INDEX(PUNT_L10gamesAVG!B:B,MATCH($B204,PUNT_L10gamesAVG!$I:$I,0))</f>
        <v>209</v>
      </c>
      <c r="O204" s="5">
        <f>INDEX(PUNT_L5gamesAVG!B:B,MATCH($B204,PUNT_L5gamesAVG!$I:$I,0))</f>
        <v>149</v>
      </c>
    </row>
    <row r="205" spans="1:15" x14ac:dyDescent="0.2">
      <c r="A205">
        <v>6206</v>
      </c>
      <c r="B205" t="s">
        <v>381</v>
      </c>
      <c r="C205" t="s">
        <v>263</v>
      </c>
      <c r="D205" t="s">
        <v>1421</v>
      </c>
      <c r="E205" t="s">
        <v>306</v>
      </c>
      <c r="F205" t="s">
        <v>812</v>
      </c>
      <c r="G205">
        <v>88</v>
      </c>
      <c r="H205" t="s">
        <v>45</v>
      </c>
      <c r="I205" t="s">
        <v>45</v>
      </c>
      <c r="J205" t="s">
        <v>637</v>
      </c>
      <c r="K205" t="str">
        <f>INDEX(PUNT_SeasonAVG!I:I,MATCH($B205,PUNT_SeasonAVG!$I:$I,0))</f>
        <v>Goga Bitadze</v>
      </c>
      <c r="L205" t="str">
        <f>INDEX(PUNT_SeasonAVG!K:K,MATCH($B205,PUNT_SeasonAVG!$I:$I,0))</f>
        <v>IND</v>
      </c>
      <c r="M205" s="5">
        <f>INDEX(PUNT_SeasonAVG!B:B,MATCH($B205,PUNT_SeasonAVG!$I:$I,0))</f>
        <v>207</v>
      </c>
      <c r="N205" s="5">
        <f>INDEX(PUNT_L10gamesAVG!B:B,MATCH($B205,PUNT_L10gamesAVG!$I:$I,0))</f>
        <v>210</v>
      </c>
      <c r="O205" s="5">
        <f>INDEX(PUNT_L5gamesAVG!B:B,MATCH($B205,PUNT_L5gamesAVG!$I:$I,0))</f>
        <v>231</v>
      </c>
    </row>
    <row r="206" spans="1:15" x14ac:dyDescent="0.2">
      <c r="A206">
        <v>4487</v>
      </c>
      <c r="B206" t="s">
        <v>387</v>
      </c>
      <c r="C206" t="s">
        <v>654</v>
      </c>
      <c r="D206" t="s">
        <v>766</v>
      </c>
      <c r="E206" t="s">
        <v>303</v>
      </c>
      <c r="F206" t="s">
        <v>694</v>
      </c>
      <c r="G206">
        <v>5</v>
      </c>
      <c r="H206" t="s">
        <v>636</v>
      </c>
      <c r="I206" t="s">
        <v>263</v>
      </c>
      <c r="J206" t="s">
        <v>637</v>
      </c>
      <c r="K206" t="str">
        <f>INDEX(PUNT_SeasonAVG!I:I,MATCH($B206,PUNT_SeasonAVG!$I:$I,0))</f>
        <v>Nicolas Batum</v>
      </c>
      <c r="L206" t="str">
        <f>INDEX(PUNT_SeasonAVG!K:K,MATCH($B206,PUNT_SeasonAVG!$I:$I,0))</f>
        <v>CHA</v>
      </c>
      <c r="M206" s="5">
        <f>INDEX(PUNT_SeasonAVG!B:B,MATCH($B206,PUNT_SeasonAVG!$I:$I,0))</f>
        <v>209</v>
      </c>
      <c r="N206" s="5">
        <f>INDEX(PUNT_L10gamesAVG!B:B,MATCH($B206,PUNT_L10gamesAVG!$I:$I,0))</f>
        <v>212</v>
      </c>
      <c r="O206" s="5">
        <f>INDEX(PUNT_L5gamesAVG!B:B,MATCH($B206,PUNT_L5gamesAVG!$I:$I,0))</f>
        <v>226</v>
      </c>
    </row>
    <row r="207" spans="1:15" x14ac:dyDescent="0.2">
      <c r="A207">
        <v>6311</v>
      </c>
      <c r="B207" t="s">
        <v>419</v>
      </c>
      <c r="C207" t="s">
        <v>664</v>
      </c>
      <c r="D207" t="s">
        <v>1564</v>
      </c>
      <c r="E207" t="s">
        <v>341</v>
      </c>
      <c r="F207" t="s">
        <v>675</v>
      </c>
      <c r="G207">
        <v>12</v>
      </c>
      <c r="H207" t="s">
        <v>263</v>
      </c>
      <c r="I207" t="s">
        <v>263</v>
      </c>
      <c r="J207" t="s">
        <v>637</v>
      </c>
      <c r="K207" t="str">
        <f>INDEX(PUNT_SeasonAVG!I:I,MATCH($B207,PUNT_SeasonAVG!$I:$I,0))</f>
        <v>Ky Bowman</v>
      </c>
      <c r="L207" t="str">
        <f>INDEX(PUNT_SeasonAVG!K:K,MATCH($B207,PUNT_SeasonAVG!$I:$I,0))</f>
        <v>GSW</v>
      </c>
      <c r="M207" s="5">
        <f>INDEX(PUNT_SeasonAVG!B:B,MATCH($B207,PUNT_SeasonAVG!$I:$I,0))</f>
        <v>231</v>
      </c>
      <c r="N207" s="5">
        <f>INDEX(PUNT_L10gamesAVG!B:B,MATCH($B207,PUNT_L10gamesAVG!$I:$I,0))</f>
        <v>213</v>
      </c>
      <c r="O207" s="5">
        <f>INDEX(PUNT_L5gamesAVG!B:B,MATCH($B207,PUNT_L5gamesAVG!$I:$I,0))</f>
        <v>184</v>
      </c>
    </row>
    <row r="208" spans="1:15" x14ac:dyDescent="0.2">
      <c r="A208">
        <v>5824</v>
      </c>
      <c r="B208" t="s">
        <v>370</v>
      </c>
      <c r="C208" t="s">
        <v>692</v>
      </c>
      <c r="D208" t="s">
        <v>1110</v>
      </c>
      <c r="E208" t="s">
        <v>303</v>
      </c>
      <c r="F208" t="s">
        <v>694</v>
      </c>
      <c r="G208">
        <v>1</v>
      </c>
      <c r="H208" t="s">
        <v>263</v>
      </c>
      <c r="I208" t="s">
        <v>263</v>
      </c>
      <c r="J208" t="s">
        <v>637</v>
      </c>
      <c r="K208" t="str">
        <f>INDEX(PUNT_SeasonAVG!I:I,MATCH($B208,PUNT_SeasonAVG!$I:$I,0))</f>
        <v>Malik Monk</v>
      </c>
      <c r="L208" t="str">
        <f>INDEX(PUNT_SeasonAVG!K:K,MATCH($B208,PUNT_SeasonAVG!$I:$I,0))</f>
        <v>CHA</v>
      </c>
      <c r="M208" s="5">
        <f>INDEX(PUNT_SeasonAVG!B:B,MATCH($B208,PUNT_SeasonAVG!$I:$I,0))</f>
        <v>227</v>
      </c>
      <c r="N208" s="5">
        <f>INDEX(PUNT_L10gamesAVG!B:B,MATCH($B208,PUNT_L10gamesAVG!$I:$I,0))</f>
        <v>214</v>
      </c>
      <c r="O208" s="5">
        <f>INDEX(PUNT_L5gamesAVG!B:B,MATCH($B208,PUNT_L5gamesAVG!$I:$I,0))</f>
        <v>172</v>
      </c>
    </row>
    <row r="209" spans="1:15" x14ac:dyDescent="0.2">
      <c r="A209">
        <v>5484</v>
      </c>
      <c r="B209" t="s">
        <v>395</v>
      </c>
      <c r="C209" t="s">
        <v>642</v>
      </c>
      <c r="D209" t="s">
        <v>986</v>
      </c>
      <c r="E209" t="s">
        <v>316</v>
      </c>
      <c r="F209" t="s">
        <v>684</v>
      </c>
      <c r="G209">
        <v>21</v>
      </c>
      <c r="H209" t="s">
        <v>263</v>
      </c>
      <c r="I209" t="s">
        <v>263</v>
      </c>
      <c r="J209" t="s">
        <v>637</v>
      </c>
      <c r="K209" t="str">
        <f>INDEX(PUNT_SeasonAVG!I:I,MATCH($B209,PUNT_SeasonAVG!$I:$I,0))</f>
        <v>Tyus Jones</v>
      </c>
      <c r="L209" t="str">
        <f>INDEX(PUNT_SeasonAVG!K:K,MATCH($B209,PUNT_SeasonAVG!$I:$I,0))</f>
        <v>MEM</v>
      </c>
      <c r="M209" s="5">
        <f>INDEX(PUNT_SeasonAVG!B:B,MATCH($B209,PUNT_SeasonAVG!$I:$I,0))</f>
        <v>215</v>
      </c>
      <c r="N209" s="5">
        <f>INDEX(PUNT_L10gamesAVG!B:B,MATCH($B209,PUNT_L10gamesAVG!$I:$I,0))</f>
        <v>215</v>
      </c>
      <c r="O209" s="5">
        <f>INDEX(PUNT_L5gamesAVG!B:B,MATCH($B209,PUNT_L5gamesAVG!$I:$I,0))</f>
        <v>274</v>
      </c>
    </row>
    <row r="210" spans="1:15" x14ac:dyDescent="0.2">
      <c r="A210">
        <v>5322</v>
      </c>
      <c r="B210" t="s">
        <v>428</v>
      </c>
      <c r="C210" t="s">
        <v>670</v>
      </c>
      <c r="D210" t="s">
        <v>932</v>
      </c>
      <c r="E210" t="s">
        <v>306</v>
      </c>
      <c r="F210" t="s">
        <v>812</v>
      </c>
      <c r="G210">
        <v>20</v>
      </c>
      <c r="H210" t="s">
        <v>264</v>
      </c>
      <c r="I210" t="s">
        <v>264</v>
      </c>
      <c r="J210" t="s">
        <v>637</v>
      </c>
      <c r="K210" t="str">
        <f>INDEX(PUNT_SeasonAVG!I:I,MATCH($B210,PUNT_SeasonAVG!$I:$I,0))</f>
        <v>Doug McDermott</v>
      </c>
      <c r="L210" t="str">
        <f>INDEX(PUNT_SeasonAVG!K:K,MATCH($B210,PUNT_SeasonAVG!$I:$I,0))</f>
        <v>IND</v>
      </c>
      <c r="M210" s="5">
        <f>INDEX(PUNT_SeasonAVG!B:B,MATCH($B210,PUNT_SeasonAVG!$I:$I,0))</f>
        <v>248</v>
      </c>
      <c r="N210" s="5">
        <f>INDEX(PUNT_L10gamesAVG!B:B,MATCH($B210,PUNT_L10gamesAVG!$I:$I,0))</f>
        <v>216</v>
      </c>
      <c r="O210" s="5">
        <f>INDEX(PUNT_L5gamesAVG!B:B,MATCH($B210,PUNT_L5gamesAVG!$I:$I,0))</f>
        <v>237</v>
      </c>
    </row>
    <row r="211" spans="1:15" x14ac:dyDescent="0.2">
      <c r="A211">
        <v>5693</v>
      </c>
      <c r="B211" t="s">
        <v>421</v>
      </c>
      <c r="C211" t="s">
        <v>670</v>
      </c>
      <c r="D211" t="s">
        <v>1063</v>
      </c>
      <c r="E211" t="s">
        <v>321</v>
      </c>
      <c r="F211" t="s">
        <v>678</v>
      </c>
      <c r="G211">
        <v>10</v>
      </c>
      <c r="H211" t="s">
        <v>264</v>
      </c>
      <c r="I211" t="s">
        <v>264</v>
      </c>
      <c r="J211" t="s">
        <v>637</v>
      </c>
      <c r="K211" t="str">
        <f>INDEX(PUNT_SeasonAVG!I:I,MATCH($B211,PUNT_SeasonAVG!$I:$I,0))</f>
        <v>Dorian Finney-Smith</v>
      </c>
      <c r="L211" t="str">
        <f>INDEX(PUNT_SeasonAVG!K:K,MATCH($B211,PUNT_SeasonAVG!$I:$I,0))</f>
        <v>DAL</v>
      </c>
      <c r="M211" s="5">
        <f>INDEX(PUNT_SeasonAVG!B:B,MATCH($B211,PUNT_SeasonAVG!$I:$I,0))</f>
        <v>228</v>
      </c>
      <c r="N211" s="5">
        <f>INDEX(PUNT_L10gamesAVG!B:B,MATCH($B211,PUNT_L10gamesAVG!$I:$I,0))</f>
        <v>217</v>
      </c>
      <c r="O211" s="5">
        <f>INDEX(PUNT_L5gamesAVG!B:B,MATCH($B211,PUNT_L5gamesAVG!$I:$I,0))</f>
        <v>243</v>
      </c>
    </row>
    <row r="212" spans="1:15" x14ac:dyDescent="0.2">
      <c r="A212">
        <v>6043</v>
      </c>
      <c r="B212" t="s">
        <v>403</v>
      </c>
      <c r="C212" t="s">
        <v>639</v>
      </c>
      <c r="D212" t="s">
        <v>634</v>
      </c>
      <c r="E212" t="s">
        <v>330</v>
      </c>
      <c r="F212" t="s">
        <v>641</v>
      </c>
      <c r="G212">
        <v>4</v>
      </c>
      <c r="H212" t="s">
        <v>263</v>
      </c>
      <c r="I212" t="s">
        <v>263</v>
      </c>
      <c r="J212" t="s">
        <v>637</v>
      </c>
      <c r="K212" t="str">
        <f>INDEX(PUNT_SeasonAVG!I:I,MATCH($B212,PUNT_SeasonAVG!$I:$I,0))</f>
        <v>Jevon Carter</v>
      </c>
      <c r="L212" t="str">
        <f>INDEX(PUNT_SeasonAVG!K:K,MATCH($B212,PUNT_SeasonAVG!$I:$I,0))</f>
        <v>PHO</v>
      </c>
      <c r="M212" s="5">
        <f>INDEX(PUNT_SeasonAVG!B:B,MATCH($B212,PUNT_SeasonAVG!$I:$I,0))</f>
        <v>210</v>
      </c>
      <c r="N212" s="5">
        <f>INDEX(PUNT_L10gamesAVG!B:B,MATCH($B212,PUNT_L10gamesAVG!$I:$I,0))</f>
        <v>218</v>
      </c>
      <c r="O212" s="5">
        <f>INDEX(PUNT_L5gamesAVG!B:B,MATCH($B212,PUNT_L5gamesAVG!$I:$I,0))</f>
        <v>282</v>
      </c>
    </row>
    <row r="213" spans="1:15" x14ac:dyDescent="0.2">
      <c r="A213">
        <v>5483</v>
      </c>
      <c r="B213" t="s">
        <v>251</v>
      </c>
      <c r="C213" t="s">
        <v>697</v>
      </c>
      <c r="D213" t="s">
        <v>985</v>
      </c>
      <c r="E213" t="s">
        <v>297</v>
      </c>
      <c r="F213" t="s">
        <v>724</v>
      </c>
      <c r="G213">
        <v>4</v>
      </c>
      <c r="H213" t="s">
        <v>264</v>
      </c>
      <c r="I213" t="s">
        <v>264</v>
      </c>
      <c r="J213" t="s">
        <v>637</v>
      </c>
      <c r="K213" t="str">
        <f>INDEX(PUNT_SeasonAVG!I:I,MATCH($B213,PUNT_SeasonAVG!$I:$I,0))</f>
        <v>Rondae Hollis-Jefferson</v>
      </c>
      <c r="L213" t="str">
        <f>INDEX(PUNT_SeasonAVG!K:K,MATCH($B213,PUNT_SeasonAVG!$I:$I,0))</f>
        <v>TOR</v>
      </c>
      <c r="M213" s="5">
        <f>INDEX(PUNT_SeasonAVG!B:B,MATCH($B213,PUNT_SeasonAVG!$I:$I,0))</f>
        <v>218</v>
      </c>
      <c r="N213" s="5">
        <f>INDEX(PUNT_L10gamesAVG!B:B,MATCH($B213,PUNT_L10gamesAVG!$I:$I,0))</f>
        <v>220</v>
      </c>
      <c r="O213" s="5">
        <f>INDEX(PUNT_L5gamesAVG!B:B,MATCH($B213,PUNT_L5gamesAVG!$I:$I,0))</f>
        <v>166</v>
      </c>
    </row>
    <row r="214" spans="1:15" x14ac:dyDescent="0.2">
      <c r="A214">
        <v>5465</v>
      </c>
      <c r="B214" t="s">
        <v>396</v>
      </c>
      <c r="C214" t="s">
        <v>692</v>
      </c>
      <c r="D214" t="s">
        <v>971</v>
      </c>
      <c r="E214" t="s">
        <v>333</v>
      </c>
      <c r="F214" t="s">
        <v>648</v>
      </c>
      <c r="G214">
        <v>44</v>
      </c>
      <c r="H214" t="s">
        <v>636</v>
      </c>
      <c r="I214" t="s">
        <v>263</v>
      </c>
      <c r="J214" t="s">
        <v>637</v>
      </c>
      <c r="K214" t="str">
        <f>INDEX(PUNT_SeasonAVG!I:I,MATCH($B214,PUNT_SeasonAVG!$I:$I,0))</f>
        <v>Mario Hezonja</v>
      </c>
      <c r="L214" t="str">
        <f>INDEX(PUNT_SeasonAVG!K:K,MATCH($B214,PUNT_SeasonAVG!$I:$I,0))</f>
        <v>POR</v>
      </c>
      <c r="M214" s="5">
        <f>INDEX(PUNT_SeasonAVG!B:B,MATCH($B214,PUNT_SeasonAVG!$I:$I,0))</f>
        <v>229</v>
      </c>
      <c r="N214" s="5">
        <f>INDEX(PUNT_L10gamesAVG!B:B,MATCH($B214,PUNT_L10gamesAVG!$I:$I,0))</f>
        <v>221</v>
      </c>
      <c r="O214" s="5">
        <f>INDEX(PUNT_L5gamesAVG!B:B,MATCH($B214,PUNT_L5gamesAVG!$I:$I,0))</f>
        <v>306</v>
      </c>
    </row>
    <row r="215" spans="1:15" x14ac:dyDescent="0.2">
      <c r="A215">
        <v>5859</v>
      </c>
      <c r="B215" t="s">
        <v>448</v>
      </c>
      <c r="C215" t="s">
        <v>673</v>
      </c>
      <c r="D215" t="s">
        <v>949</v>
      </c>
      <c r="E215" t="s">
        <v>339</v>
      </c>
      <c r="F215" t="s">
        <v>666</v>
      </c>
      <c r="G215">
        <v>23</v>
      </c>
      <c r="H215" t="s">
        <v>636</v>
      </c>
      <c r="I215" t="s">
        <v>263</v>
      </c>
      <c r="J215" t="s">
        <v>637</v>
      </c>
      <c r="K215" t="str">
        <f>INDEX(PUNT_SeasonAVG!I:I,MATCH($B215,PUNT_SeasonAVG!$I:$I,0))</f>
        <v>Sterling Brown</v>
      </c>
      <c r="L215" t="str">
        <f>INDEX(PUNT_SeasonAVG!K:K,MATCH($B215,PUNT_SeasonAVG!$I:$I,0))</f>
        <v>MIL</v>
      </c>
      <c r="M215" s="5">
        <f>INDEX(PUNT_SeasonAVG!B:B,MATCH($B215,PUNT_SeasonAVG!$I:$I,0))</f>
        <v>240</v>
      </c>
      <c r="N215" s="5">
        <f>INDEX(PUNT_L10gamesAVG!B:B,MATCH($B215,PUNT_L10gamesAVG!$I:$I,0))</f>
        <v>222</v>
      </c>
      <c r="O215" s="5">
        <f>INDEX(PUNT_L5gamesAVG!B:B,MATCH($B215,PUNT_L5gamesAVG!$I:$I,0))</f>
        <v>162</v>
      </c>
    </row>
    <row r="216" spans="1:15" x14ac:dyDescent="0.2">
      <c r="A216">
        <v>4469</v>
      </c>
      <c r="B216" t="s">
        <v>404</v>
      </c>
      <c r="C216" t="s">
        <v>706</v>
      </c>
      <c r="D216" t="s">
        <v>754</v>
      </c>
      <c r="E216" t="s">
        <v>338</v>
      </c>
      <c r="F216" t="s">
        <v>644</v>
      </c>
      <c r="G216">
        <v>10</v>
      </c>
      <c r="H216" t="s">
        <v>636</v>
      </c>
      <c r="I216" t="s">
        <v>263</v>
      </c>
      <c r="J216" t="s">
        <v>637</v>
      </c>
      <c r="K216" t="str">
        <f>INDEX(PUNT_SeasonAVG!I:I,MATCH($B216,PUNT_SeasonAVG!$I:$I,0))</f>
        <v>Eric Gordon</v>
      </c>
      <c r="L216" t="str">
        <f>INDEX(PUNT_SeasonAVG!K:K,MATCH($B216,PUNT_SeasonAVG!$I:$I,0))</f>
        <v>HOU</v>
      </c>
      <c r="M216" s="5">
        <f>INDEX(PUNT_SeasonAVG!B:B,MATCH($B216,PUNT_SeasonAVG!$I:$I,0))</f>
        <v>219</v>
      </c>
      <c r="N216" s="5">
        <f>INDEX(PUNT_L10gamesAVG!B:B,MATCH($B216,PUNT_L10gamesAVG!$I:$I,0))</f>
        <v>223</v>
      </c>
      <c r="O216" s="5">
        <f>INDEX(PUNT_L5gamesAVG!B:B,MATCH($B216,PUNT_L5gamesAVG!$I:$I,0))</f>
        <v>246</v>
      </c>
    </row>
    <row r="217" spans="1:15" x14ac:dyDescent="0.2">
      <c r="A217">
        <v>6038</v>
      </c>
      <c r="B217" t="s">
        <v>247</v>
      </c>
      <c r="C217" t="s">
        <v>697</v>
      </c>
      <c r="D217" t="s">
        <v>693</v>
      </c>
      <c r="E217" t="s">
        <v>319</v>
      </c>
      <c r="F217" t="s">
        <v>804</v>
      </c>
      <c r="G217">
        <v>44</v>
      </c>
      <c r="H217" t="s">
        <v>649</v>
      </c>
      <c r="I217" t="s">
        <v>264</v>
      </c>
      <c r="J217" t="s">
        <v>637</v>
      </c>
      <c r="K217" t="str">
        <f>INDEX(PUNT_SeasonAVG!I:I,MATCH($B217,PUNT_SeasonAVG!$I:$I,0))</f>
        <v>Robert Williams</v>
      </c>
      <c r="L217" t="str">
        <f>INDEX(PUNT_SeasonAVG!K:K,MATCH($B217,PUNT_SeasonAVG!$I:$I,0))</f>
        <v>BOS</v>
      </c>
      <c r="M217" s="5">
        <f>INDEX(PUNT_SeasonAVG!B:B,MATCH($B217,PUNT_SeasonAVG!$I:$I,0))</f>
        <v>213</v>
      </c>
      <c r="N217" s="5">
        <f>INDEX(PUNT_L10gamesAVG!B:B,MATCH($B217,PUNT_L10gamesAVG!$I:$I,0))</f>
        <v>224</v>
      </c>
      <c r="O217" s="5">
        <f>INDEX(PUNT_L5gamesAVG!B:B,MATCH($B217,PUNT_L5gamesAVG!$I:$I,0))</f>
        <v>318</v>
      </c>
    </row>
    <row r="218" spans="1:15" x14ac:dyDescent="0.2">
      <c r="A218">
        <v>5754</v>
      </c>
      <c r="B218" t="s">
        <v>401</v>
      </c>
      <c r="C218" t="s">
        <v>682</v>
      </c>
      <c r="D218" t="s">
        <v>1097</v>
      </c>
      <c r="E218" t="s">
        <v>301</v>
      </c>
      <c r="F218" t="s">
        <v>42</v>
      </c>
      <c r="G218">
        <v>4</v>
      </c>
      <c r="H218" t="s">
        <v>263</v>
      </c>
      <c r="I218" t="s">
        <v>263</v>
      </c>
      <c r="J218" t="s">
        <v>637</v>
      </c>
      <c r="K218" t="str">
        <f>INDEX(PUNT_SeasonAVG!I:I,MATCH($B218,PUNT_SeasonAVG!$I:$I,0))</f>
        <v>Alex Caruso</v>
      </c>
      <c r="L218" t="str">
        <f>INDEX(PUNT_SeasonAVG!K:K,MATCH($B218,PUNT_SeasonAVG!$I:$I,0))</f>
        <v>LAL</v>
      </c>
      <c r="M218" s="5">
        <f>INDEX(PUNT_SeasonAVG!B:B,MATCH($B218,PUNT_SeasonAVG!$I:$I,0))</f>
        <v>214</v>
      </c>
      <c r="N218" s="5">
        <f>INDEX(PUNT_L10gamesAVG!B:B,MATCH($B218,PUNT_L10gamesAVG!$I:$I,0))</f>
        <v>225</v>
      </c>
      <c r="O218" s="5">
        <f>INDEX(PUNT_L5gamesAVG!B:B,MATCH($B218,PUNT_L5gamesAVG!$I:$I,0))</f>
        <v>196</v>
      </c>
    </row>
    <row r="219" spans="1:15" x14ac:dyDescent="0.2">
      <c r="A219">
        <v>4800</v>
      </c>
      <c r="B219" t="s">
        <v>412</v>
      </c>
      <c r="C219" t="s">
        <v>702</v>
      </c>
      <c r="D219" t="s">
        <v>686</v>
      </c>
      <c r="E219" t="s">
        <v>322</v>
      </c>
      <c r="F219" t="s">
        <v>704</v>
      </c>
      <c r="G219">
        <v>14</v>
      </c>
      <c r="H219" t="s">
        <v>263</v>
      </c>
      <c r="I219" t="s">
        <v>263</v>
      </c>
      <c r="J219" t="s">
        <v>637</v>
      </c>
      <c r="K219" t="str">
        <f>INDEX(PUNT_SeasonAVG!I:I,MATCH($B219,PUNT_SeasonAVG!$I:$I,0))</f>
        <v>Ish Smith</v>
      </c>
      <c r="L219" t="str">
        <f>INDEX(PUNT_SeasonAVG!K:K,MATCH($B219,PUNT_SeasonAVG!$I:$I,0))</f>
        <v>WAS</v>
      </c>
      <c r="M219" s="5">
        <f>INDEX(PUNT_SeasonAVG!B:B,MATCH($B219,PUNT_SeasonAVG!$I:$I,0))</f>
        <v>221</v>
      </c>
      <c r="N219" s="5">
        <f>INDEX(PUNT_L10gamesAVG!B:B,MATCH($B219,PUNT_L10gamesAVG!$I:$I,0))</f>
        <v>226</v>
      </c>
      <c r="O219" s="5">
        <f>INDEX(PUNT_L5gamesAVG!B:B,MATCH($B219,PUNT_L5gamesAVG!$I:$I,0))</f>
        <v>248</v>
      </c>
    </row>
    <row r="220" spans="1:15" x14ac:dyDescent="0.2">
      <c r="A220">
        <v>6270</v>
      </c>
      <c r="B220" t="s">
        <v>449</v>
      </c>
      <c r="C220" t="s">
        <v>654</v>
      </c>
      <c r="D220" t="s">
        <v>1504</v>
      </c>
      <c r="E220" t="s">
        <v>298</v>
      </c>
      <c r="F220" t="s">
        <v>720</v>
      </c>
      <c r="G220">
        <v>20</v>
      </c>
      <c r="H220" t="s">
        <v>264</v>
      </c>
      <c r="I220" t="s">
        <v>264</v>
      </c>
      <c r="J220" t="s">
        <v>637</v>
      </c>
      <c r="K220" t="str">
        <f>INDEX(PUNT_SeasonAVG!I:I,MATCH($B220,PUNT_SeasonAVG!$I:$I,0))</f>
        <v>Nicolo Melli</v>
      </c>
      <c r="L220" t="str">
        <f>INDEX(PUNT_SeasonAVG!K:K,MATCH($B220,PUNT_SeasonAVG!$I:$I,0))</f>
        <v>NOR</v>
      </c>
      <c r="M220" s="5">
        <f>INDEX(PUNT_SeasonAVG!B:B,MATCH($B220,PUNT_SeasonAVG!$I:$I,0))</f>
        <v>226</v>
      </c>
      <c r="N220" s="5">
        <f>INDEX(PUNT_L10gamesAVG!B:B,MATCH($B220,PUNT_L10gamesAVG!$I:$I,0))</f>
        <v>227</v>
      </c>
      <c r="O220" s="5">
        <f>INDEX(PUNT_L5gamesAVG!B:B,MATCH($B220,PUNT_L5gamesAVG!$I:$I,0))</f>
        <v>139</v>
      </c>
    </row>
    <row r="221" spans="1:15" x14ac:dyDescent="0.2">
      <c r="A221">
        <v>5016</v>
      </c>
      <c r="B221" t="s">
        <v>467</v>
      </c>
      <c r="C221" t="s">
        <v>682</v>
      </c>
      <c r="D221" t="s">
        <v>859</v>
      </c>
      <c r="E221" t="s">
        <v>338</v>
      </c>
      <c r="F221" t="s">
        <v>644</v>
      </c>
      <c r="G221">
        <v>25</v>
      </c>
      <c r="H221" t="s">
        <v>263</v>
      </c>
      <c r="I221" t="s">
        <v>263</v>
      </c>
      <c r="J221" t="s">
        <v>637</v>
      </c>
      <c r="K221" t="str">
        <f>INDEX(PUNT_SeasonAVG!I:I,MATCH($B221,PUNT_SeasonAVG!$I:$I,0))</f>
        <v>Austin Rivers</v>
      </c>
      <c r="L221" t="str">
        <f>INDEX(PUNT_SeasonAVG!K:K,MATCH($B221,PUNT_SeasonAVG!$I:$I,0))</f>
        <v>HOU</v>
      </c>
      <c r="M221" s="5">
        <f>INDEX(PUNT_SeasonAVG!B:B,MATCH($B221,PUNT_SeasonAVG!$I:$I,0))</f>
        <v>282</v>
      </c>
      <c r="N221" s="5">
        <f>INDEX(PUNT_L10gamesAVG!B:B,MATCH($B221,PUNT_L10gamesAVG!$I:$I,0))</f>
        <v>228</v>
      </c>
      <c r="O221" s="5">
        <f>INDEX(PUNT_L5gamesAVG!B:B,MATCH($B221,PUNT_L5gamesAVG!$I:$I,0))</f>
        <v>170</v>
      </c>
    </row>
    <row r="222" spans="1:15" x14ac:dyDescent="0.2">
      <c r="A222">
        <v>5583</v>
      </c>
      <c r="B222" t="s">
        <v>462</v>
      </c>
      <c r="C222" t="s">
        <v>45</v>
      </c>
      <c r="D222" t="s">
        <v>1013</v>
      </c>
      <c r="E222" t="s">
        <v>307</v>
      </c>
      <c r="F222" t="s">
        <v>652</v>
      </c>
      <c r="G222">
        <v>35</v>
      </c>
      <c r="H222" t="s">
        <v>649</v>
      </c>
      <c r="I222" t="s">
        <v>264</v>
      </c>
      <c r="J222" t="s">
        <v>637</v>
      </c>
      <c r="K222" t="str">
        <f>INDEX(PUNT_SeasonAVG!I:I,MATCH($B222,PUNT_SeasonAVG!$I:$I,0))</f>
        <v>Christian Wood</v>
      </c>
      <c r="L222" t="str">
        <f>INDEX(PUNT_SeasonAVG!K:K,MATCH($B222,PUNT_SeasonAVG!$I:$I,0))</f>
        <v>DET</v>
      </c>
      <c r="M222" s="5">
        <f>INDEX(PUNT_SeasonAVG!B:B,MATCH($B222,PUNT_SeasonAVG!$I:$I,0))</f>
        <v>268</v>
      </c>
      <c r="N222" s="5">
        <f>INDEX(PUNT_L10gamesAVG!B:B,MATCH($B222,PUNT_L10gamesAVG!$I:$I,0))</f>
        <v>229</v>
      </c>
      <c r="O222" s="5">
        <f>INDEX(PUNT_L5gamesAVG!B:B,MATCH($B222,PUNT_L5gamesAVG!$I:$I,0))</f>
        <v>232</v>
      </c>
    </row>
    <row r="223" spans="1:15" x14ac:dyDescent="0.2">
      <c r="A223">
        <v>4911</v>
      </c>
      <c r="B223" t="s">
        <v>435</v>
      </c>
      <c r="C223" t="s">
        <v>45</v>
      </c>
      <c r="D223" t="s">
        <v>840</v>
      </c>
      <c r="E223" t="s">
        <v>331</v>
      </c>
      <c r="F223" t="s">
        <v>689</v>
      </c>
      <c r="G223">
        <v>9</v>
      </c>
      <c r="H223" t="s">
        <v>263</v>
      </c>
      <c r="I223" t="s">
        <v>263</v>
      </c>
      <c r="J223" t="s">
        <v>637</v>
      </c>
      <c r="K223" t="str">
        <f>INDEX(PUNT_SeasonAVG!I:I,MATCH($B223,PUNT_SeasonAVG!$I:$I,0))</f>
        <v>Cory Joseph</v>
      </c>
      <c r="L223" t="str">
        <f>INDEX(PUNT_SeasonAVG!K:K,MATCH($B223,PUNT_SeasonAVG!$I:$I,0))</f>
        <v>SAC</v>
      </c>
      <c r="M223" s="5">
        <f>INDEX(PUNT_SeasonAVG!B:B,MATCH($B223,PUNT_SeasonAVG!$I:$I,0))</f>
        <v>220</v>
      </c>
      <c r="N223" s="5">
        <f>INDEX(PUNT_L10gamesAVG!B:B,MATCH($B223,PUNT_L10gamesAVG!$I:$I,0))</f>
        <v>230</v>
      </c>
      <c r="O223" s="5">
        <f>INDEX(PUNT_L5gamesAVG!B:B,MATCH($B223,PUNT_L5gamesAVG!$I:$I,0))</f>
        <v>151</v>
      </c>
    </row>
    <row r="224" spans="1:15" x14ac:dyDescent="0.2">
      <c r="A224">
        <v>6168</v>
      </c>
      <c r="B224" t="s">
        <v>469</v>
      </c>
      <c r="C224" t="s">
        <v>639</v>
      </c>
      <c r="D224" t="s">
        <v>1409</v>
      </c>
      <c r="E224" t="s">
        <v>313</v>
      </c>
      <c r="F224" t="s">
        <v>761</v>
      </c>
      <c r="G224">
        <v>23</v>
      </c>
      <c r="H224" t="s">
        <v>636</v>
      </c>
      <c r="I224" t="s">
        <v>263</v>
      </c>
      <c r="J224" t="s">
        <v>637</v>
      </c>
      <c r="K224" t="str">
        <f>INDEX(PUNT_SeasonAVG!I:I,MATCH($B224,PUNT_SeasonAVG!$I:$I,0))</f>
        <v>Jarrett Culver</v>
      </c>
      <c r="L224" t="str">
        <f>INDEX(PUNT_SeasonAVG!K:K,MATCH($B224,PUNT_SeasonAVG!$I:$I,0))</f>
        <v>MIN</v>
      </c>
      <c r="M224" s="5">
        <f>INDEX(PUNT_SeasonAVG!B:B,MATCH($B224,PUNT_SeasonAVG!$I:$I,0))</f>
        <v>285</v>
      </c>
      <c r="N224" s="5">
        <f>INDEX(PUNT_L10gamesAVG!B:B,MATCH($B224,PUNT_L10gamesAVG!$I:$I,0))</f>
        <v>231</v>
      </c>
      <c r="O224" s="5">
        <f>INDEX(PUNT_L5gamesAVG!B:B,MATCH($B224,PUNT_L5gamesAVG!$I:$I,0))</f>
        <v>199</v>
      </c>
    </row>
    <row r="225" spans="1:15" x14ac:dyDescent="0.2">
      <c r="A225">
        <v>3928</v>
      </c>
      <c r="B225" t="s">
        <v>441</v>
      </c>
      <c r="C225" t="s">
        <v>692</v>
      </c>
      <c r="D225" t="s">
        <v>693</v>
      </c>
      <c r="E225" t="s">
        <v>303</v>
      </c>
      <c r="F225" t="s">
        <v>694</v>
      </c>
      <c r="G225">
        <v>2</v>
      </c>
      <c r="H225" t="s">
        <v>264</v>
      </c>
      <c r="I225" t="s">
        <v>264</v>
      </c>
      <c r="J225" t="s">
        <v>637</v>
      </c>
      <c r="K225" t="str">
        <f>INDEX(PUNT_SeasonAVG!I:I,MATCH($B225,PUNT_SeasonAVG!$I:$I,0))</f>
        <v>Marvin Williams</v>
      </c>
      <c r="L225" t="str">
        <f>INDEX(PUNT_SeasonAVG!K:K,MATCH($B225,PUNT_SeasonAVG!$I:$I,0))</f>
        <v>CHA</v>
      </c>
      <c r="M225" s="5">
        <f>INDEX(PUNT_SeasonAVG!B:B,MATCH($B225,PUNT_SeasonAVG!$I:$I,0))</f>
        <v>254</v>
      </c>
      <c r="N225" s="5">
        <f>INDEX(PUNT_L10gamesAVG!B:B,MATCH($B225,PUNT_L10gamesAVG!$I:$I,0))</f>
        <v>232</v>
      </c>
      <c r="O225" s="5">
        <f>INDEX(PUNT_L5gamesAVG!B:B,MATCH($B225,PUNT_L5gamesAVG!$I:$I,0))</f>
        <v>221</v>
      </c>
    </row>
    <row r="226" spans="1:15" x14ac:dyDescent="0.2">
      <c r="A226">
        <v>4247</v>
      </c>
      <c r="B226" t="s">
        <v>445</v>
      </c>
      <c r="C226" t="s">
        <v>639</v>
      </c>
      <c r="D226" t="s">
        <v>700</v>
      </c>
      <c r="E226" t="s">
        <v>327</v>
      </c>
      <c r="F226" t="s">
        <v>734</v>
      </c>
      <c r="G226">
        <v>22</v>
      </c>
      <c r="H226" t="s">
        <v>264</v>
      </c>
      <c r="I226" t="s">
        <v>264</v>
      </c>
      <c r="J226" t="s">
        <v>637</v>
      </c>
      <c r="K226" t="str">
        <f>INDEX(PUNT_SeasonAVG!I:I,MATCH($B226,PUNT_SeasonAVG!$I:$I,0))</f>
        <v>Jeff Green</v>
      </c>
      <c r="L226" t="str">
        <f>INDEX(PUNT_SeasonAVG!K:K,MATCH($B226,PUNT_SeasonAVG!$I:$I,0))</f>
        <v>UTA</v>
      </c>
      <c r="M226" s="5">
        <f>INDEX(PUNT_SeasonAVG!B:B,MATCH($B226,PUNT_SeasonAVG!$I:$I,0))</f>
        <v>274</v>
      </c>
      <c r="N226" s="5">
        <f>INDEX(PUNT_L10gamesAVG!B:B,MATCH($B226,PUNT_L10gamesAVG!$I:$I,0))</f>
        <v>233</v>
      </c>
      <c r="O226" s="5">
        <f>INDEX(PUNT_L5gamesAVG!B:B,MATCH($B226,PUNT_L5gamesAVG!$I:$I,0))</f>
        <v>220</v>
      </c>
    </row>
    <row r="227" spans="1:15" x14ac:dyDescent="0.2">
      <c r="A227">
        <v>5341</v>
      </c>
      <c r="B227" t="s">
        <v>380</v>
      </c>
      <c r="C227" t="s">
        <v>664</v>
      </c>
      <c r="D227" t="s">
        <v>763</v>
      </c>
      <c r="E227" t="s">
        <v>316</v>
      </c>
      <c r="F227" t="s">
        <v>684</v>
      </c>
      <c r="G227">
        <v>1</v>
      </c>
      <c r="H227" t="s">
        <v>636</v>
      </c>
      <c r="I227" t="s">
        <v>263</v>
      </c>
      <c r="J227" t="s">
        <v>637</v>
      </c>
      <c r="K227" t="str">
        <f>INDEX(PUNT_SeasonAVG!I:I,MATCH($B227,PUNT_SeasonAVG!$I:$I,0))</f>
        <v>Kyle Anderson</v>
      </c>
      <c r="L227" t="str">
        <f>INDEX(PUNT_SeasonAVG!K:K,MATCH($B227,PUNT_SeasonAVG!$I:$I,0))</f>
        <v>MEM</v>
      </c>
      <c r="M227" s="5">
        <f>INDEX(PUNT_SeasonAVG!B:B,MATCH($B227,PUNT_SeasonAVG!$I:$I,0))</f>
        <v>223</v>
      </c>
      <c r="N227" s="5">
        <f>INDEX(PUNT_L10gamesAVG!B:B,MATCH($B227,PUNT_L10gamesAVG!$I:$I,0))</f>
        <v>235</v>
      </c>
      <c r="O227" s="5">
        <f>INDEX(PUNT_L5gamesAVG!B:B,MATCH($B227,PUNT_L5gamesAVG!$I:$I,0))</f>
        <v>224</v>
      </c>
    </row>
    <row r="228" spans="1:15" x14ac:dyDescent="0.2">
      <c r="A228">
        <v>5853</v>
      </c>
      <c r="B228" t="s">
        <v>418</v>
      </c>
      <c r="C228" t="s">
        <v>670</v>
      </c>
      <c r="D228" t="s">
        <v>1143</v>
      </c>
      <c r="E228" t="s">
        <v>303</v>
      </c>
      <c r="F228" t="s">
        <v>694</v>
      </c>
      <c r="G228">
        <v>7</v>
      </c>
      <c r="H228" t="s">
        <v>263</v>
      </c>
      <c r="I228" t="s">
        <v>263</v>
      </c>
      <c r="J228" t="s">
        <v>637</v>
      </c>
      <c r="K228" t="str">
        <f>INDEX(PUNT_SeasonAVG!I:I,MATCH($B228,PUNT_SeasonAVG!$I:$I,0))</f>
        <v>Dwayne Bacon</v>
      </c>
      <c r="L228" t="str">
        <f>INDEX(PUNT_SeasonAVG!K:K,MATCH($B228,PUNT_SeasonAVG!$I:$I,0))</f>
        <v>CHA</v>
      </c>
      <c r="M228" s="5">
        <f>INDEX(PUNT_SeasonAVG!B:B,MATCH($B228,PUNT_SeasonAVG!$I:$I,0))</f>
        <v>241</v>
      </c>
      <c r="N228" s="5">
        <f>INDEX(PUNT_L10gamesAVG!B:B,MATCH($B228,PUNT_L10gamesAVG!$I:$I,0))</f>
        <v>236</v>
      </c>
      <c r="O228" s="5">
        <f>INDEX(PUNT_L5gamesAVG!B:B,MATCH($B228,PUNT_L5gamesAVG!$I:$I,0))</f>
        <v>279</v>
      </c>
    </row>
    <row r="229" spans="1:15" x14ac:dyDescent="0.2">
      <c r="A229">
        <v>5657</v>
      </c>
      <c r="B229" t="s">
        <v>427</v>
      </c>
      <c r="C229" t="s">
        <v>264</v>
      </c>
      <c r="D229" t="s">
        <v>1040</v>
      </c>
      <c r="E229" t="s">
        <v>318</v>
      </c>
      <c r="F229" t="s">
        <v>710</v>
      </c>
      <c r="G229">
        <v>30</v>
      </c>
      <c r="H229" t="s">
        <v>263</v>
      </c>
      <c r="I229" t="s">
        <v>263</v>
      </c>
      <c r="J229" t="s">
        <v>637</v>
      </c>
      <c r="K229" t="str">
        <f>INDEX(PUNT_SeasonAVG!I:I,MATCH($B229,PUNT_SeasonAVG!$I:$I,0))</f>
        <v>Furkan Korkmaz</v>
      </c>
      <c r="L229" t="str">
        <f>INDEX(PUNT_SeasonAVG!K:K,MATCH($B229,PUNT_SeasonAVG!$I:$I,0))</f>
        <v>PHI</v>
      </c>
      <c r="M229" s="5">
        <f>INDEX(PUNT_SeasonAVG!B:B,MATCH($B229,PUNT_SeasonAVG!$I:$I,0))</f>
        <v>266</v>
      </c>
      <c r="N229" s="5">
        <f>INDEX(PUNT_L10gamesAVG!B:B,MATCH($B229,PUNT_L10gamesAVG!$I:$I,0))</f>
        <v>237</v>
      </c>
      <c r="O229" s="5">
        <f>INDEX(PUNT_L5gamesAVG!B:B,MATCH($B229,PUNT_L5gamesAVG!$I:$I,0))</f>
        <v>305</v>
      </c>
    </row>
    <row r="230" spans="1:15" x14ac:dyDescent="0.2">
      <c r="A230">
        <v>6041</v>
      </c>
      <c r="B230" t="s">
        <v>400</v>
      </c>
      <c r="C230" t="s">
        <v>778</v>
      </c>
      <c r="D230" t="s">
        <v>1229</v>
      </c>
      <c r="E230" t="s">
        <v>341</v>
      </c>
      <c r="F230" t="s">
        <v>675</v>
      </c>
      <c r="G230">
        <v>4</v>
      </c>
      <c r="H230" t="s">
        <v>264</v>
      </c>
      <c r="I230" t="s">
        <v>264</v>
      </c>
      <c r="J230" t="s">
        <v>637</v>
      </c>
      <c r="K230" t="str">
        <f>INDEX(PUNT_SeasonAVG!I:I,MATCH($B230,PUNT_SeasonAVG!$I:$I,0))</f>
        <v>Omari Spellman</v>
      </c>
      <c r="L230" t="str">
        <f>INDEX(PUNT_SeasonAVG!K:K,MATCH($B230,PUNT_SeasonAVG!$I:$I,0))</f>
        <v>GSW</v>
      </c>
      <c r="M230" s="5">
        <f>INDEX(PUNT_SeasonAVG!B:B,MATCH($B230,PUNT_SeasonAVG!$I:$I,0))</f>
        <v>211</v>
      </c>
      <c r="N230" s="5">
        <f>INDEX(PUNT_L10gamesAVG!B:B,MATCH($B230,PUNT_L10gamesAVG!$I:$I,0))</f>
        <v>238</v>
      </c>
      <c r="O230" s="5">
        <f>INDEX(PUNT_L5gamesAVG!B:B,MATCH($B230,PUNT_L5gamesAVG!$I:$I,0))</f>
        <v>273</v>
      </c>
    </row>
    <row r="231" spans="1:15" x14ac:dyDescent="0.2">
      <c r="A231">
        <v>5894</v>
      </c>
      <c r="B231" t="s">
        <v>453</v>
      </c>
      <c r="C231" t="s">
        <v>45</v>
      </c>
      <c r="D231" t="s">
        <v>1175</v>
      </c>
      <c r="E231" t="s">
        <v>297</v>
      </c>
      <c r="F231" t="s">
        <v>724</v>
      </c>
      <c r="G231">
        <v>25</v>
      </c>
      <c r="H231" t="s">
        <v>649</v>
      </c>
      <c r="I231" t="s">
        <v>264</v>
      </c>
      <c r="J231" t="s">
        <v>637</v>
      </c>
      <c r="K231" t="str">
        <f>INDEX(PUNT_SeasonAVG!I:I,MATCH($B231,PUNT_SeasonAVG!$I:$I,0))</f>
        <v>Chris Boucher</v>
      </c>
      <c r="L231" t="str">
        <f>INDEX(PUNT_SeasonAVG!K:K,MATCH($B231,PUNT_SeasonAVG!$I:$I,0))</f>
        <v>TOR</v>
      </c>
      <c r="M231" s="5">
        <f>INDEX(PUNT_SeasonAVG!B:B,MATCH($B231,PUNT_SeasonAVG!$I:$I,0))</f>
        <v>250</v>
      </c>
      <c r="N231" s="5">
        <f>INDEX(PUNT_L10gamesAVG!B:B,MATCH($B231,PUNT_L10gamesAVG!$I:$I,0))</f>
        <v>239</v>
      </c>
      <c r="O231" s="5">
        <f>INDEX(PUNT_L5gamesAVG!B:B,MATCH($B231,PUNT_L5gamesAVG!$I:$I,0))</f>
        <v>205</v>
      </c>
    </row>
    <row r="232" spans="1:15" x14ac:dyDescent="0.2">
      <c r="A232">
        <v>5865</v>
      </c>
      <c r="B232" t="s">
        <v>410</v>
      </c>
      <c r="C232" t="s">
        <v>706</v>
      </c>
      <c r="D232" t="s">
        <v>1157</v>
      </c>
      <c r="E232" t="s">
        <v>306</v>
      </c>
      <c r="F232" t="s">
        <v>812</v>
      </c>
      <c r="G232">
        <v>5</v>
      </c>
      <c r="H232" t="s">
        <v>263</v>
      </c>
      <c r="I232" t="s">
        <v>263</v>
      </c>
      <c r="J232" t="s">
        <v>637</v>
      </c>
      <c r="K232" t="str">
        <f>INDEX(PUNT_SeasonAVG!I:I,MATCH($B232,PUNT_SeasonAVG!$I:$I,0))</f>
        <v>Edmond Sumner</v>
      </c>
      <c r="L232" t="str">
        <f>INDEX(PUNT_SeasonAVG!K:K,MATCH($B232,PUNT_SeasonAVG!$I:$I,0))</f>
        <v>IND</v>
      </c>
      <c r="M232" s="5">
        <f>INDEX(PUNT_SeasonAVG!B:B,MATCH($B232,PUNT_SeasonAVG!$I:$I,0))</f>
        <v>233</v>
      </c>
      <c r="N232" s="5">
        <f>INDEX(PUNT_L10gamesAVG!B:B,MATCH($B232,PUNT_L10gamesAVG!$I:$I,0))</f>
        <v>240</v>
      </c>
      <c r="O232" s="5">
        <f>INDEX(PUNT_L5gamesAVG!B:B,MATCH($B232,PUNT_L5gamesAVG!$I:$I,0))</f>
        <v>245</v>
      </c>
    </row>
    <row r="233" spans="1:15" x14ac:dyDescent="0.2">
      <c r="A233">
        <v>5434</v>
      </c>
      <c r="B233" t="s">
        <v>413</v>
      </c>
      <c r="C233" t="s">
        <v>639</v>
      </c>
      <c r="D233" t="s">
        <v>969</v>
      </c>
      <c r="E233" t="s">
        <v>298</v>
      </c>
      <c r="F233" t="s">
        <v>720</v>
      </c>
      <c r="G233">
        <v>8</v>
      </c>
      <c r="H233" t="s">
        <v>45</v>
      </c>
      <c r="I233" t="s">
        <v>45</v>
      </c>
      <c r="J233" t="s">
        <v>637</v>
      </c>
      <c r="K233" t="str">
        <f>INDEX(PUNT_SeasonAVG!I:I,MATCH($B233,PUNT_SeasonAVG!$I:$I,0))</f>
        <v>Jahlil Okafor</v>
      </c>
      <c r="L233" t="str">
        <f>INDEX(PUNT_SeasonAVG!K:K,MATCH($B233,PUNT_SeasonAVG!$I:$I,0))</f>
        <v>NOR</v>
      </c>
      <c r="M233" s="5">
        <f>INDEX(PUNT_SeasonAVG!B:B,MATCH($B233,PUNT_SeasonAVG!$I:$I,0))</f>
        <v>237</v>
      </c>
      <c r="N233" s="5">
        <f>INDEX(PUNT_L10gamesAVG!B:B,MATCH($B233,PUNT_L10gamesAVG!$I:$I,0))</f>
        <v>241</v>
      </c>
      <c r="O233" s="5">
        <f>INDEX(PUNT_L5gamesAVG!B:B,MATCH($B233,PUNT_L5gamesAVG!$I:$I,0))</f>
        <v>204</v>
      </c>
    </row>
    <row r="234" spans="1:15" x14ac:dyDescent="0.2">
      <c r="A234">
        <v>5661</v>
      </c>
      <c r="B234" t="s">
        <v>444</v>
      </c>
      <c r="C234" t="s">
        <v>670</v>
      </c>
      <c r="D234" t="s">
        <v>986</v>
      </c>
      <c r="E234" t="s">
        <v>336</v>
      </c>
      <c r="F234" t="s">
        <v>635</v>
      </c>
      <c r="G234">
        <v>30</v>
      </c>
      <c r="H234" t="s">
        <v>45</v>
      </c>
      <c r="I234" t="s">
        <v>45</v>
      </c>
      <c r="J234" t="s">
        <v>637</v>
      </c>
      <c r="K234" t="str">
        <f>INDEX(PUNT_SeasonAVG!I:I,MATCH($B234,PUNT_SeasonAVG!$I:$I,0))</f>
        <v>Damian Jones</v>
      </c>
      <c r="L234" t="str">
        <f>INDEX(PUNT_SeasonAVG!K:K,MATCH($B234,PUNT_SeasonAVG!$I:$I,0))</f>
        <v>ATL</v>
      </c>
      <c r="M234" s="5">
        <f>INDEX(PUNT_SeasonAVG!B:B,MATCH($B234,PUNT_SeasonAVG!$I:$I,0))</f>
        <v>270</v>
      </c>
      <c r="N234" s="5">
        <f>INDEX(PUNT_L10gamesAVG!B:B,MATCH($B234,PUNT_L10gamesAVG!$I:$I,0))</f>
        <v>242</v>
      </c>
      <c r="O234" s="5">
        <f>INDEX(PUNT_L5gamesAVG!B:B,MATCH($B234,PUNT_L5gamesAVG!$I:$I,0))</f>
        <v>164</v>
      </c>
    </row>
    <row r="235" spans="1:15" x14ac:dyDescent="0.2">
      <c r="A235">
        <v>5582</v>
      </c>
      <c r="B235" t="s">
        <v>377</v>
      </c>
      <c r="C235" t="s">
        <v>642</v>
      </c>
      <c r="D235" t="s">
        <v>1012</v>
      </c>
      <c r="E235" t="s">
        <v>306</v>
      </c>
      <c r="F235" t="s">
        <v>812</v>
      </c>
      <c r="G235">
        <v>9</v>
      </c>
      <c r="H235" t="s">
        <v>263</v>
      </c>
      <c r="I235" t="s">
        <v>263</v>
      </c>
      <c r="J235" t="s">
        <v>637</v>
      </c>
      <c r="K235" t="str">
        <f>INDEX(PUNT_SeasonAVG!I:I,MATCH($B235,PUNT_SeasonAVG!$I:$I,0))</f>
        <v>T.J. McConnell</v>
      </c>
      <c r="L235" t="str">
        <f>INDEX(PUNT_SeasonAVG!K:K,MATCH($B235,PUNT_SeasonAVG!$I:$I,0))</f>
        <v>IND</v>
      </c>
      <c r="M235" s="5">
        <f>INDEX(PUNT_SeasonAVG!B:B,MATCH($B235,PUNT_SeasonAVG!$I:$I,0))</f>
        <v>230</v>
      </c>
      <c r="N235" s="5">
        <f>INDEX(PUNT_L10gamesAVG!B:B,MATCH($B235,PUNT_L10gamesAVG!$I:$I,0))</f>
        <v>243</v>
      </c>
      <c r="O235" s="5">
        <f>INDEX(PUNT_L5gamesAVG!B:B,MATCH($B235,PUNT_L5gamesAVG!$I:$I,0))</f>
        <v>189</v>
      </c>
    </row>
    <row r="236" spans="1:15" x14ac:dyDescent="0.2">
      <c r="A236">
        <v>5245</v>
      </c>
      <c r="B236" t="s">
        <v>398</v>
      </c>
      <c r="C236" t="s">
        <v>673</v>
      </c>
      <c r="D236" t="s">
        <v>773</v>
      </c>
      <c r="E236" t="s">
        <v>321</v>
      </c>
      <c r="F236" t="s">
        <v>678</v>
      </c>
      <c r="G236">
        <v>30</v>
      </c>
      <c r="H236" t="s">
        <v>263</v>
      </c>
      <c r="I236" t="s">
        <v>263</v>
      </c>
      <c r="J236" t="s">
        <v>637</v>
      </c>
      <c r="K236" t="str">
        <f>INDEX(PUNT_SeasonAVG!I:I,MATCH($B236,PUNT_SeasonAVG!$I:$I,0))</f>
        <v>Seth Curry</v>
      </c>
      <c r="L236" t="str">
        <f>INDEX(PUNT_SeasonAVG!K:K,MATCH($B236,PUNT_SeasonAVG!$I:$I,0))</f>
        <v>DAL</v>
      </c>
      <c r="M236" s="5">
        <f>INDEX(PUNT_SeasonAVG!B:B,MATCH($B236,PUNT_SeasonAVG!$I:$I,0))</f>
        <v>217</v>
      </c>
      <c r="N236" s="5">
        <f>INDEX(PUNT_L10gamesAVG!B:B,MATCH($B236,PUNT_L10gamesAVG!$I:$I,0))</f>
        <v>244</v>
      </c>
      <c r="O236" s="5">
        <f>INDEX(PUNT_L5gamesAVG!B:B,MATCH($B236,PUNT_L5gamesAVG!$I:$I,0))</f>
        <v>233</v>
      </c>
    </row>
    <row r="237" spans="1:15" x14ac:dyDescent="0.2">
      <c r="A237">
        <v>5160</v>
      </c>
      <c r="B237" t="s">
        <v>221</v>
      </c>
      <c r="C237" t="s">
        <v>642</v>
      </c>
      <c r="D237" t="s">
        <v>891</v>
      </c>
      <c r="E237" t="s">
        <v>318</v>
      </c>
      <c r="F237" t="s">
        <v>710</v>
      </c>
      <c r="G237">
        <v>23</v>
      </c>
      <c r="H237" t="s">
        <v>263</v>
      </c>
      <c r="I237" t="s">
        <v>263</v>
      </c>
      <c r="J237" t="s">
        <v>637</v>
      </c>
      <c r="K237" t="str">
        <f>INDEX(PUNT_SeasonAVG!I:I,MATCH($B237,PUNT_SeasonAVG!$I:$I,0))</f>
        <v>Trey Burke</v>
      </c>
      <c r="L237" t="str">
        <f>INDEX(PUNT_SeasonAVG!K:K,MATCH($B237,PUNT_SeasonAVG!$I:$I,0))</f>
        <v>PHI</v>
      </c>
      <c r="M237" s="5">
        <f>INDEX(PUNT_SeasonAVG!B:B,MATCH($B237,PUNT_SeasonAVG!$I:$I,0))</f>
        <v>239</v>
      </c>
      <c r="N237" s="5">
        <f>INDEX(PUNT_L10gamesAVG!B:B,MATCH($B237,PUNT_L10gamesAVG!$I:$I,0))</f>
        <v>245</v>
      </c>
      <c r="O237" s="5">
        <f>INDEX(PUNT_L5gamesAVG!B:B,MATCH($B237,PUNT_L5gamesAVG!$I:$I,0))</f>
        <v>249</v>
      </c>
    </row>
    <row r="238" spans="1:15" x14ac:dyDescent="0.2">
      <c r="A238">
        <v>5021</v>
      </c>
      <c r="B238" t="s">
        <v>405</v>
      </c>
      <c r="C238" t="s">
        <v>692</v>
      </c>
      <c r="D238" t="s">
        <v>862</v>
      </c>
      <c r="E238" t="s">
        <v>708</v>
      </c>
      <c r="F238" t="s">
        <v>35</v>
      </c>
      <c r="G238">
        <v>8</v>
      </c>
      <c r="H238" t="s">
        <v>264</v>
      </c>
      <c r="I238" t="s">
        <v>264</v>
      </c>
      <c r="J238" t="s">
        <v>637</v>
      </c>
      <c r="K238" t="str">
        <f>INDEX(PUNT_SeasonAVG!I:I,MATCH($B238,PUNT_SeasonAVG!$I:$I,0))</f>
        <v>Moe Harkless</v>
      </c>
      <c r="L238" t="str">
        <f>INDEX(PUNT_SeasonAVG!K:K,MATCH($B238,PUNT_SeasonAVG!$I:$I,0))</f>
        <v>LAC</v>
      </c>
      <c r="M238" s="5">
        <f>INDEX(PUNT_SeasonAVG!B:B,MATCH($B238,PUNT_SeasonAVG!$I:$I,0))</f>
        <v>212</v>
      </c>
      <c r="N238" s="5">
        <f>INDEX(PUNT_L10gamesAVG!B:B,MATCH($B238,PUNT_L10gamesAVG!$I:$I,0))</f>
        <v>246</v>
      </c>
      <c r="O238" s="5">
        <f>INDEX(PUNT_L5gamesAVG!B:B,MATCH($B238,PUNT_L5gamesAVG!$I:$I,0))</f>
        <v>178</v>
      </c>
    </row>
    <row r="239" spans="1:15" x14ac:dyDescent="0.2">
      <c r="A239">
        <v>5467</v>
      </c>
      <c r="B239" t="s">
        <v>407</v>
      </c>
      <c r="C239" t="s">
        <v>706</v>
      </c>
      <c r="D239" t="s">
        <v>973</v>
      </c>
      <c r="E239" t="s">
        <v>327</v>
      </c>
      <c r="F239" t="s">
        <v>734</v>
      </c>
      <c r="G239">
        <v>8</v>
      </c>
      <c r="H239" t="s">
        <v>263</v>
      </c>
      <c r="I239" t="s">
        <v>263</v>
      </c>
      <c r="J239" t="s">
        <v>637</v>
      </c>
      <c r="K239" t="str">
        <f>INDEX(PUNT_SeasonAVG!I:I,MATCH($B239,PUNT_SeasonAVG!$I:$I,0))</f>
        <v>Emmanuel Mudiay</v>
      </c>
      <c r="L239" t="str">
        <f>INDEX(PUNT_SeasonAVG!K:K,MATCH($B239,PUNT_SeasonAVG!$I:$I,0))</f>
        <v>UTA</v>
      </c>
      <c r="M239" s="5">
        <f>INDEX(PUNT_SeasonAVG!B:B,MATCH($B239,PUNT_SeasonAVG!$I:$I,0))</f>
        <v>236</v>
      </c>
      <c r="N239" s="5">
        <f>INDEX(PUNT_L10gamesAVG!B:B,MATCH($B239,PUNT_L10gamesAVG!$I:$I,0))</f>
        <v>247</v>
      </c>
      <c r="O239" s="5">
        <f>INDEX(PUNT_L5gamesAVG!B:B,MATCH($B239,PUNT_L5gamesAVG!$I:$I,0))</f>
        <v>256</v>
      </c>
    </row>
    <row r="240" spans="1:15" x14ac:dyDescent="0.2">
      <c r="A240">
        <v>5017</v>
      </c>
      <c r="B240" t="s">
        <v>415</v>
      </c>
      <c r="C240" t="s">
        <v>692</v>
      </c>
      <c r="D240" t="s">
        <v>831</v>
      </c>
      <c r="E240" t="s">
        <v>315</v>
      </c>
      <c r="F240" t="s">
        <v>669</v>
      </c>
      <c r="G240">
        <v>0</v>
      </c>
      <c r="H240" t="s">
        <v>649</v>
      </c>
      <c r="I240" t="s">
        <v>264</v>
      </c>
      <c r="J240" t="s">
        <v>637</v>
      </c>
      <c r="K240" t="str">
        <f>INDEX(PUNT_SeasonAVG!I:I,MATCH($B240,PUNT_SeasonAVG!$I:$I,0))</f>
        <v>Meyers Leonard</v>
      </c>
      <c r="L240" t="str">
        <f>INDEX(PUNT_SeasonAVG!K:K,MATCH($B240,PUNT_SeasonAVG!$I:$I,0))</f>
        <v>MIA</v>
      </c>
      <c r="M240" s="5">
        <f>INDEX(PUNT_SeasonAVG!B:B,MATCH($B240,PUNT_SeasonAVG!$I:$I,0))</f>
        <v>247</v>
      </c>
      <c r="N240" s="5">
        <f>INDEX(PUNT_L10gamesAVG!B:B,MATCH($B240,PUNT_L10gamesAVG!$I:$I,0))</f>
        <v>249</v>
      </c>
      <c r="O240" s="5">
        <f>INDEX(PUNT_L5gamesAVG!B:B,MATCH($B240,PUNT_L5gamesAVG!$I:$I,0))</f>
        <v>347</v>
      </c>
    </row>
    <row r="241" spans="1:15" x14ac:dyDescent="0.2">
      <c r="A241">
        <v>5844</v>
      </c>
      <c r="B241" t="s">
        <v>416</v>
      </c>
      <c r="C241" t="s">
        <v>264</v>
      </c>
      <c r="D241" t="s">
        <v>839</v>
      </c>
      <c r="E241" t="s">
        <v>298</v>
      </c>
      <c r="F241" t="s">
        <v>720</v>
      </c>
      <c r="G241">
        <v>15</v>
      </c>
      <c r="H241" t="s">
        <v>263</v>
      </c>
      <c r="I241" t="s">
        <v>263</v>
      </c>
      <c r="J241" t="s">
        <v>637</v>
      </c>
      <c r="K241" t="str">
        <f>INDEX(PUNT_SeasonAVG!I:I,MATCH($B241,PUNT_SeasonAVG!$I:$I,0))</f>
        <v>Frank Jackson</v>
      </c>
      <c r="L241" t="str">
        <f>INDEX(PUNT_SeasonAVG!K:K,MATCH($B241,PUNT_SeasonAVG!$I:$I,0))</f>
        <v>NOR</v>
      </c>
      <c r="M241" s="5">
        <f>INDEX(PUNT_SeasonAVG!B:B,MATCH($B241,PUNT_SeasonAVG!$I:$I,0))</f>
        <v>242</v>
      </c>
      <c r="N241" s="5">
        <f>INDEX(PUNT_L10gamesAVG!B:B,MATCH($B241,PUNT_L10gamesAVG!$I:$I,0))</f>
        <v>250</v>
      </c>
      <c r="O241" s="5">
        <f>INDEX(PUNT_L5gamesAVG!B:B,MATCH($B241,PUNT_L5gamesAVG!$I:$I,0))</f>
        <v>316</v>
      </c>
    </row>
    <row r="242" spans="1:15" x14ac:dyDescent="0.2">
      <c r="A242">
        <v>6044</v>
      </c>
      <c r="B242" t="s">
        <v>447</v>
      </c>
      <c r="C242" t="s">
        <v>639</v>
      </c>
      <c r="D242" t="s">
        <v>1231</v>
      </c>
      <c r="E242" t="s">
        <v>321</v>
      </c>
      <c r="F242" t="s">
        <v>678</v>
      </c>
      <c r="G242">
        <v>13</v>
      </c>
      <c r="H242" t="s">
        <v>263</v>
      </c>
      <c r="I242" t="s">
        <v>263</v>
      </c>
      <c r="J242" t="s">
        <v>637</v>
      </c>
      <c r="K242" t="str">
        <f>INDEX(PUNT_SeasonAVG!I:I,MATCH($B242,PUNT_SeasonAVG!$I:$I,0))</f>
        <v>Jalen Brunson</v>
      </c>
      <c r="L242" t="str">
        <f>INDEX(PUNT_SeasonAVG!K:K,MATCH($B242,PUNT_SeasonAVG!$I:$I,0))</f>
        <v>DAL</v>
      </c>
      <c r="M242" s="5">
        <f>INDEX(PUNT_SeasonAVG!B:B,MATCH($B242,PUNT_SeasonAVG!$I:$I,0))</f>
        <v>256</v>
      </c>
      <c r="N242" s="5">
        <f>INDEX(PUNT_L10gamesAVG!B:B,MATCH($B242,PUNT_L10gamesAVG!$I:$I,0))</f>
        <v>251</v>
      </c>
      <c r="O242" s="5">
        <f>INDEX(PUNT_L5gamesAVG!B:B,MATCH($B242,PUNT_L5gamesAVG!$I:$I,0))</f>
        <v>247</v>
      </c>
    </row>
    <row r="243" spans="1:15" x14ac:dyDescent="0.2">
      <c r="A243">
        <v>5162</v>
      </c>
      <c r="B243" t="s">
        <v>424</v>
      </c>
      <c r="C243" t="s">
        <v>692</v>
      </c>
      <c r="D243" t="s">
        <v>894</v>
      </c>
      <c r="E243" t="s">
        <v>309</v>
      </c>
      <c r="F243" t="s">
        <v>756</v>
      </c>
      <c r="G243">
        <v>7</v>
      </c>
      <c r="H243" t="s">
        <v>263</v>
      </c>
      <c r="I243" t="s">
        <v>263</v>
      </c>
      <c r="J243" t="s">
        <v>637</v>
      </c>
      <c r="K243" t="str">
        <f>INDEX(PUNT_SeasonAVG!I:I,MATCH($B243,PUNT_SeasonAVG!$I:$I,0))</f>
        <v>Michael Carter-Williams</v>
      </c>
      <c r="L243" t="str">
        <f>INDEX(PUNT_SeasonAVG!K:K,MATCH($B243,PUNT_SeasonAVG!$I:$I,0))</f>
        <v>ORL</v>
      </c>
      <c r="M243" s="5">
        <f>INDEX(PUNT_SeasonAVG!B:B,MATCH($B243,PUNT_SeasonAVG!$I:$I,0))</f>
        <v>245</v>
      </c>
      <c r="N243" s="5">
        <f>INDEX(PUNT_L10gamesAVG!B:B,MATCH($B243,PUNT_L10gamesAVG!$I:$I,0))</f>
        <v>252</v>
      </c>
      <c r="O243" s="5">
        <f>INDEX(PUNT_L5gamesAVG!B:B,MATCH($B243,PUNT_L5gamesAVG!$I:$I,0))</f>
        <v>346</v>
      </c>
    </row>
    <row r="244" spans="1:15" hidden="1" x14ac:dyDescent="0.2">
      <c r="A244">
        <v>6170</v>
      </c>
      <c r="B244" t="s">
        <v>457</v>
      </c>
      <c r="C244" t="s">
        <v>639</v>
      </c>
      <c r="D244" t="s">
        <v>1410</v>
      </c>
      <c r="E244" t="s">
        <v>298</v>
      </c>
      <c r="F244" t="s">
        <v>720</v>
      </c>
      <c r="G244">
        <v>10</v>
      </c>
      <c r="H244" t="s">
        <v>45</v>
      </c>
      <c r="I244" t="s">
        <v>45</v>
      </c>
      <c r="J244" t="s">
        <v>627</v>
      </c>
      <c r="K244" t="str">
        <f>INDEX(PUNT_SeasonAVG!I:I,MATCH($B244,PUNT_SeasonAVG!$I:$I,0))</f>
        <v>Jaxson Hayes</v>
      </c>
      <c r="L244" t="str">
        <f>INDEX(PUNT_SeasonAVG!K:K,MATCH($B244,PUNT_SeasonAVG!$I:$I,0))</f>
        <v>NOR</v>
      </c>
      <c r="M244" s="5">
        <f>INDEX(PUNT_SeasonAVG!B:B,MATCH($B244,PUNT_SeasonAVG!$I:$I,0))</f>
        <v>252</v>
      </c>
      <c r="N244" s="5">
        <f>INDEX(PUNT_L10gamesAVG!B:B,MATCH($B244,PUNT_L10gamesAVG!$I:$I,0))</f>
        <v>257</v>
      </c>
      <c r="O244" s="5">
        <f>INDEX(PUNT_L5gamesAVG!B:B,MATCH($B244,PUNT_L5gamesAVG!$I:$I,0))</f>
        <v>191</v>
      </c>
    </row>
    <row r="245" spans="1:15" x14ac:dyDescent="0.2">
      <c r="A245">
        <v>6205</v>
      </c>
      <c r="B245" t="s">
        <v>408</v>
      </c>
      <c r="C245" t="s">
        <v>654</v>
      </c>
      <c r="D245" t="s">
        <v>1420</v>
      </c>
      <c r="E245" t="s">
        <v>298</v>
      </c>
      <c r="F245" t="s">
        <v>720</v>
      </c>
      <c r="G245">
        <v>0</v>
      </c>
      <c r="H245" t="s">
        <v>263</v>
      </c>
      <c r="I245" t="s">
        <v>263</v>
      </c>
      <c r="J245" t="s">
        <v>637</v>
      </c>
      <c r="K245" t="str">
        <f>INDEX(PUNT_SeasonAVG!I:I,MATCH($B245,PUNT_SeasonAVG!$I:$I,0))</f>
        <v>Nickeil Alexander-Walker</v>
      </c>
      <c r="L245" t="str">
        <f>INDEX(PUNT_SeasonAVG!K:K,MATCH($B245,PUNT_SeasonAVG!$I:$I,0))</f>
        <v>NOR</v>
      </c>
      <c r="M245" s="5">
        <f>INDEX(PUNT_SeasonAVG!B:B,MATCH($B245,PUNT_SeasonAVG!$I:$I,0))</f>
        <v>235</v>
      </c>
      <c r="N245" s="5">
        <f>INDEX(PUNT_L10gamesAVG!B:B,MATCH($B245,PUNT_L10gamesAVG!$I:$I,0))</f>
        <v>253</v>
      </c>
      <c r="O245" s="5">
        <f>INDEX(PUNT_L5gamesAVG!B:B,MATCH($B245,PUNT_L5gamesAVG!$I:$I,0))</f>
        <v>177</v>
      </c>
    </row>
    <row r="246" spans="1:15" x14ac:dyDescent="0.2">
      <c r="A246">
        <v>5669</v>
      </c>
      <c r="B246" t="s">
        <v>422</v>
      </c>
      <c r="C246" t="s">
        <v>646</v>
      </c>
      <c r="D246" t="s">
        <v>1049</v>
      </c>
      <c r="E246" t="s">
        <v>297</v>
      </c>
      <c r="F246" t="s">
        <v>724</v>
      </c>
      <c r="G246">
        <v>22</v>
      </c>
      <c r="H246" t="s">
        <v>636</v>
      </c>
      <c r="I246" t="s">
        <v>263</v>
      </c>
      <c r="J246" t="s">
        <v>637</v>
      </c>
      <c r="K246" t="str">
        <f>INDEX(PUNT_SeasonAVG!I:I,MATCH($B246,PUNT_SeasonAVG!$I:$I,0))</f>
        <v>Patrick McCaw</v>
      </c>
      <c r="L246" t="str">
        <f>INDEX(PUNT_SeasonAVG!K:K,MATCH($B246,PUNT_SeasonAVG!$I:$I,0))</f>
        <v>TOR</v>
      </c>
      <c r="M246" s="5">
        <f>INDEX(PUNT_SeasonAVG!B:B,MATCH($B246,PUNT_SeasonAVG!$I:$I,0))</f>
        <v>246</v>
      </c>
      <c r="N246" s="5">
        <f>INDEX(PUNT_L10gamesAVG!B:B,MATCH($B246,PUNT_L10gamesAVG!$I:$I,0))</f>
        <v>254</v>
      </c>
      <c r="O246" s="5">
        <f>INDEX(PUNT_L5gamesAVG!B:B,MATCH($B246,PUNT_L5gamesAVG!$I:$I,0))</f>
        <v>255</v>
      </c>
    </row>
    <row r="247" spans="1:15" x14ac:dyDescent="0.2">
      <c r="A247">
        <v>4937</v>
      </c>
      <c r="B247" t="s">
        <v>423</v>
      </c>
      <c r="C247" t="s">
        <v>706</v>
      </c>
      <c r="D247" t="s">
        <v>847</v>
      </c>
      <c r="E247" t="s">
        <v>298</v>
      </c>
      <c r="F247" t="s">
        <v>720</v>
      </c>
      <c r="G247">
        <v>55</v>
      </c>
      <c r="H247" t="s">
        <v>636</v>
      </c>
      <c r="I247" t="s">
        <v>263</v>
      </c>
      <c r="J247" t="s">
        <v>637</v>
      </c>
      <c r="K247" t="str">
        <f>INDEX(PUNT_SeasonAVG!I:I,MATCH($B247,PUNT_SeasonAVG!$I:$I,0))</f>
        <v>E'Twaun Moore</v>
      </c>
      <c r="L247" t="str">
        <f>INDEX(PUNT_SeasonAVG!K:K,MATCH($B247,PUNT_SeasonAVG!$I:$I,0))</f>
        <v>NOR</v>
      </c>
      <c r="M247" s="5">
        <f>INDEX(PUNT_SeasonAVG!B:B,MATCH($B247,PUNT_SeasonAVG!$I:$I,0))</f>
        <v>249</v>
      </c>
      <c r="N247" s="5">
        <f>INDEX(PUNT_L10gamesAVG!B:B,MATCH($B247,PUNT_L10gamesAVG!$I:$I,0))</f>
        <v>255</v>
      </c>
      <c r="O247" s="5">
        <f>INDEX(PUNT_L5gamesAVG!B:B,MATCH($B247,PUNT_L5gamesAVG!$I:$I,0))</f>
        <v>197</v>
      </c>
    </row>
    <row r="248" spans="1:15" x14ac:dyDescent="0.2">
      <c r="A248">
        <v>5864</v>
      </c>
      <c r="B248" t="s">
        <v>443</v>
      </c>
      <c r="C248" t="s">
        <v>692</v>
      </c>
      <c r="D248" t="s">
        <v>830</v>
      </c>
      <c r="E248" t="s">
        <v>334</v>
      </c>
      <c r="F248" t="s">
        <v>727</v>
      </c>
      <c r="G248">
        <v>11</v>
      </c>
      <c r="H248" t="s">
        <v>263</v>
      </c>
      <c r="I248" t="s">
        <v>263</v>
      </c>
      <c r="J248" t="s">
        <v>637</v>
      </c>
      <c r="K248" t="str">
        <f>INDEX(PUNT_SeasonAVG!I:I,MATCH($B248,PUNT_SeasonAVG!$I:$I,0))</f>
        <v>Monte Morris</v>
      </c>
      <c r="L248" t="str">
        <f>INDEX(PUNT_SeasonAVG!K:K,MATCH($B248,PUNT_SeasonAVG!$I:$I,0))</f>
        <v>DEN</v>
      </c>
      <c r="M248" s="5">
        <f>INDEX(PUNT_SeasonAVG!B:B,MATCH($B248,PUNT_SeasonAVG!$I:$I,0))</f>
        <v>281</v>
      </c>
      <c r="N248" s="5">
        <f>INDEX(PUNT_L10gamesAVG!B:B,MATCH($B248,PUNT_L10gamesAVG!$I:$I,0))</f>
        <v>256</v>
      </c>
      <c r="O248" s="5">
        <f>INDEX(PUNT_L5gamesAVG!B:B,MATCH($B248,PUNT_L5gamesAVG!$I:$I,0))</f>
        <v>263</v>
      </c>
    </row>
    <row r="249" spans="1:15" x14ac:dyDescent="0.2">
      <c r="A249">
        <v>5155</v>
      </c>
      <c r="B249" t="s">
        <v>223</v>
      </c>
      <c r="C249" t="s">
        <v>45</v>
      </c>
      <c r="D249" t="s">
        <v>864</v>
      </c>
      <c r="E249" t="s">
        <v>303</v>
      </c>
      <c r="F249" t="s">
        <v>694</v>
      </c>
      <c r="G249">
        <v>40</v>
      </c>
      <c r="H249" t="s">
        <v>649</v>
      </c>
      <c r="I249" t="s">
        <v>264</v>
      </c>
      <c r="J249" t="s">
        <v>637</v>
      </c>
      <c r="K249" t="str">
        <f>INDEX(PUNT_SeasonAVG!I:I,MATCH($B249,PUNT_SeasonAVG!$I:$I,0))</f>
        <v>Cody Zeller</v>
      </c>
      <c r="L249" t="str">
        <f>INDEX(PUNT_SeasonAVG!K:K,MATCH($B249,PUNT_SeasonAVG!$I:$I,0))</f>
        <v>CHA</v>
      </c>
      <c r="M249" s="5">
        <f>INDEX(PUNT_SeasonAVG!B:B,MATCH($B249,PUNT_SeasonAVG!$I:$I,0))</f>
        <v>173</v>
      </c>
      <c r="N249" s="5">
        <f>INDEX(PUNT_L10gamesAVG!B:B,MATCH($B249,PUNT_L10gamesAVG!$I:$I,0))</f>
        <v>258</v>
      </c>
      <c r="O249" s="5">
        <f>INDEX(PUNT_L5gamesAVG!B:B,MATCH($B249,PUNT_L5gamesAVG!$I:$I,0))</f>
        <v>241</v>
      </c>
    </row>
    <row r="250" spans="1:15" x14ac:dyDescent="0.2">
      <c r="A250">
        <v>6278</v>
      </c>
      <c r="B250" t="s">
        <v>446</v>
      </c>
      <c r="C250" t="s">
        <v>692</v>
      </c>
      <c r="D250" t="s">
        <v>1516</v>
      </c>
      <c r="E250" t="s">
        <v>316</v>
      </c>
      <c r="F250" t="s">
        <v>684</v>
      </c>
      <c r="G250">
        <v>23</v>
      </c>
      <c r="H250" t="s">
        <v>263</v>
      </c>
      <c r="I250" t="s">
        <v>263</v>
      </c>
      <c r="J250" t="s">
        <v>637</v>
      </c>
      <c r="K250" t="str">
        <f>INDEX(PUNT_SeasonAVG!I:I,MATCH($B250,PUNT_SeasonAVG!$I:$I,0))</f>
        <v>Marko Guduric</v>
      </c>
      <c r="L250" t="str">
        <f>INDEX(PUNT_SeasonAVG!K:K,MATCH($B250,PUNT_SeasonAVG!$I:$I,0))</f>
        <v>MEM</v>
      </c>
      <c r="M250" s="5">
        <f>INDEX(PUNT_SeasonAVG!B:B,MATCH($B250,PUNT_SeasonAVG!$I:$I,0))</f>
        <v>286</v>
      </c>
      <c r="N250" s="5">
        <f>INDEX(PUNT_L10gamesAVG!B:B,MATCH($B250,PUNT_L10gamesAVG!$I:$I,0))</f>
        <v>259</v>
      </c>
      <c r="O250" s="5">
        <f>INDEX(PUNT_L5gamesAVG!B:B,MATCH($B250,PUNT_L5gamesAVG!$I:$I,0))</f>
        <v>289</v>
      </c>
    </row>
    <row r="251" spans="1:15" x14ac:dyDescent="0.2">
      <c r="A251">
        <v>3860</v>
      </c>
      <c r="B251" t="s">
        <v>439</v>
      </c>
      <c r="C251" t="s">
        <v>642</v>
      </c>
      <c r="D251" t="s">
        <v>688</v>
      </c>
      <c r="E251" t="s">
        <v>331</v>
      </c>
      <c r="F251" t="s">
        <v>689</v>
      </c>
      <c r="G251">
        <v>0</v>
      </c>
      <c r="H251" t="s">
        <v>636</v>
      </c>
      <c r="I251" t="s">
        <v>263</v>
      </c>
      <c r="J251" t="s">
        <v>637</v>
      </c>
      <c r="K251" t="str">
        <f>INDEX(PUNT_SeasonAVG!I:I,MATCH($B251,PUNT_SeasonAVG!$I:$I,0))</f>
        <v>Trevor Ariza</v>
      </c>
      <c r="L251" t="str">
        <f>INDEX(PUNT_SeasonAVG!K:K,MATCH($B251,PUNT_SeasonAVG!$I:$I,0))</f>
        <v>SAC</v>
      </c>
      <c r="M251" s="5">
        <f>INDEX(PUNT_SeasonAVG!B:B,MATCH($B251,PUNT_SeasonAVG!$I:$I,0))</f>
        <v>262</v>
      </c>
      <c r="N251" s="5">
        <f>INDEX(PUNT_L10gamesAVG!B:B,MATCH($B251,PUNT_L10gamesAVG!$I:$I,0))</f>
        <v>260</v>
      </c>
      <c r="O251" s="5">
        <f>INDEX(PUNT_L5gamesAVG!B:B,MATCH($B251,PUNT_L5gamesAVG!$I:$I,0))</f>
        <v>257</v>
      </c>
    </row>
    <row r="252" spans="1:15" x14ac:dyDescent="0.2">
      <c r="A252">
        <v>5472</v>
      </c>
      <c r="B252" t="s">
        <v>379</v>
      </c>
      <c r="C252" t="s">
        <v>642</v>
      </c>
      <c r="D252" t="s">
        <v>976</v>
      </c>
      <c r="E252" t="s">
        <v>324</v>
      </c>
      <c r="F252" t="s">
        <v>716</v>
      </c>
      <c r="G252">
        <v>41</v>
      </c>
      <c r="H252" t="s">
        <v>264</v>
      </c>
      <c r="I252" t="s">
        <v>264</v>
      </c>
      <c r="J252" t="s">
        <v>637</v>
      </c>
      <c r="K252" t="str">
        <f>INDEX(PUNT_SeasonAVG!I:I,MATCH($B252,PUNT_SeasonAVG!$I:$I,0))</f>
        <v>Trey Lyles</v>
      </c>
      <c r="L252" t="str">
        <f>INDEX(PUNT_SeasonAVG!K:K,MATCH($B252,PUNT_SeasonAVG!$I:$I,0))</f>
        <v>SAS</v>
      </c>
      <c r="M252" s="5">
        <f>INDEX(PUNT_SeasonAVG!B:B,MATCH($B252,PUNT_SeasonAVG!$I:$I,0))</f>
        <v>269</v>
      </c>
      <c r="N252" s="5">
        <f>INDEX(PUNT_L10gamesAVG!B:B,MATCH($B252,PUNT_L10gamesAVG!$I:$I,0))</f>
        <v>261</v>
      </c>
      <c r="O252" s="5">
        <f>INDEX(PUNT_L5gamesAVG!B:B,MATCH($B252,PUNT_L5gamesAVG!$I:$I,0))</f>
        <v>268</v>
      </c>
    </row>
    <row r="253" spans="1:15" x14ac:dyDescent="0.2">
      <c r="A253">
        <v>5192</v>
      </c>
      <c r="B253" t="s">
        <v>425</v>
      </c>
      <c r="C253" t="s">
        <v>692</v>
      </c>
      <c r="D253" t="s">
        <v>869</v>
      </c>
      <c r="E253" t="s">
        <v>334</v>
      </c>
      <c r="F253" t="s">
        <v>727</v>
      </c>
      <c r="G253">
        <v>24</v>
      </c>
      <c r="H253" t="s">
        <v>649</v>
      </c>
      <c r="I253" t="s">
        <v>264</v>
      </c>
      <c r="J253" t="s">
        <v>637</v>
      </c>
      <c r="K253" t="str">
        <f>INDEX(PUNT_SeasonAVG!I:I,MATCH($B253,PUNT_SeasonAVG!$I:$I,0))</f>
        <v>Mason Plumlee</v>
      </c>
      <c r="L253" t="str">
        <f>INDEX(PUNT_SeasonAVG!K:K,MATCH($B253,PUNT_SeasonAVG!$I:$I,0))</f>
        <v>DEN</v>
      </c>
      <c r="M253" s="5">
        <f>INDEX(PUNT_SeasonAVG!B:B,MATCH($B253,PUNT_SeasonAVG!$I:$I,0))</f>
        <v>258</v>
      </c>
      <c r="N253" s="5">
        <f>INDEX(PUNT_L10gamesAVG!B:B,MATCH($B253,PUNT_L10gamesAVG!$I:$I,0))</f>
        <v>262</v>
      </c>
      <c r="O253" s="5">
        <f>INDEX(PUNT_L5gamesAVG!B:B,MATCH($B253,PUNT_L5gamesAVG!$I:$I,0))</f>
        <v>278</v>
      </c>
    </row>
    <row r="254" spans="1:15" x14ac:dyDescent="0.2">
      <c r="A254">
        <v>4723</v>
      </c>
      <c r="B254" t="s">
        <v>268</v>
      </c>
      <c r="C254" t="s">
        <v>682</v>
      </c>
      <c r="D254" t="s">
        <v>802</v>
      </c>
      <c r="E254" t="s">
        <v>309</v>
      </c>
      <c r="F254" t="s">
        <v>756</v>
      </c>
      <c r="G254">
        <v>2</v>
      </c>
      <c r="H254" t="s">
        <v>264</v>
      </c>
      <c r="I254" t="s">
        <v>264</v>
      </c>
      <c r="J254" t="s">
        <v>637</v>
      </c>
      <c r="K254" t="str">
        <f>INDEX(PUNT_SeasonAVG!I:I,MATCH($B254,PUNT_SeasonAVG!$I:$I,0))</f>
        <v>Al-Farouq Aminu</v>
      </c>
      <c r="L254" t="str">
        <f>INDEX(PUNT_SeasonAVG!K:K,MATCH($B254,PUNT_SeasonAVG!$I:$I,0))</f>
        <v>ORL</v>
      </c>
      <c r="M254" s="5">
        <f>INDEX(PUNT_SeasonAVG!B:B,MATCH($B254,PUNT_SeasonAVG!$I:$I,0))</f>
        <v>238</v>
      </c>
      <c r="N254" s="5">
        <f>INDEX(PUNT_L10gamesAVG!B:B,MATCH($B254,PUNT_L10gamesAVG!$I:$I,0))</f>
        <v>263</v>
      </c>
      <c r="O254" s="5">
        <f>INDEX(PUNT_L5gamesAVG!B:B,MATCH($B254,PUNT_L5gamesAVG!$I:$I,0))</f>
        <v>337</v>
      </c>
    </row>
    <row r="255" spans="1:15" x14ac:dyDescent="0.2">
      <c r="A255">
        <v>5469</v>
      </c>
      <c r="B255" t="s">
        <v>394</v>
      </c>
      <c r="C255" t="s">
        <v>264</v>
      </c>
      <c r="D255" t="s">
        <v>974</v>
      </c>
      <c r="E255" t="s">
        <v>330</v>
      </c>
      <c r="F255" t="s">
        <v>641</v>
      </c>
      <c r="G255">
        <v>8</v>
      </c>
      <c r="H255" t="s">
        <v>649</v>
      </c>
      <c r="I255" t="s">
        <v>264</v>
      </c>
      <c r="J255" t="s">
        <v>746</v>
      </c>
      <c r="K255" t="str">
        <f>INDEX(PUNT_SeasonAVG!I:I,MATCH($B255,PUNT_SeasonAVG!$I:$I,0))</f>
        <v>Frank Kaminsky</v>
      </c>
      <c r="L255" t="str">
        <f>INDEX(PUNT_SeasonAVG!K:K,MATCH($B255,PUNT_SeasonAVG!$I:$I,0))</f>
        <v>PHO</v>
      </c>
      <c r="M255" s="5">
        <f>INDEX(PUNT_SeasonAVG!B:B,MATCH($B255,PUNT_SeasonAVG!$I:$I,0))</f>
        <v>216</v>
      </c>
      <c r="N255" s="5">
        <f>INDEX(PUNT_L10gamesAVG!B:B,MATCH($B255,PUNT_L10gamesAVG!$I:$I,0))</f>
        <v>264</v>
      </c>
      <c r="O255" s="5">
        <f>INDEX(PUNT_L5gamesAVG!B:B,MATCH($B255,PUNT_L5gamesAVG!$I:$I,0))</f>
        <v>209</v>
      </c>
    </row>
    <row r="256" spans="1:15" x14ac:dyDescent="0.2">
      <c r="A256">
        <v>5834</v>
      </c>
      <c r="B256" t="s">
        <v>456</v>
      </c>
      <c r="C256" t="s">
        <v>642</v>
      </c>
      <c r="D256" t="s">
        <v>1119</v>
      </c>
      <c r="E256" t="s">
        <v>328</v>
      </c>
      <c r="F256" t="s">
        <v>95</v>
      </c>
      <c r="G256">
        <v>23</v>
      </c>
      <c r="H256" t="s">
        <v>636</v>
      </c>
      <c r="I256" t="s">
        <v>263</v>
      </c>
      <c r="J256" t="s">
        <v>637</v>
      </c>
      <c r="K256" t="str">
        <f>INDEX(PUNT_SeasonAVG!I:I,MATCH($B256,PUNT_SeasonAVG!$I:$I,0))</f>
        <v>Terrance Ferguson</v>
      </c>
      <c r="L256" t="str">
        <f>INDEX(PUNT_SeasonAVG!K:K,MATCH($B256,PUNT_SeasonAVG!$I:$I,0))</f>
        <v>OKC</v>
      </c>
      <c r="M256" s="5">
        <f>INDEX(PUNT_SeasonAVG!B:B,MATCH($B256,PUNT_SeasonAVG!$I:$I,0))</f>
        <v>273</v>
      </c>
      <c r="N256" s="5">
        <f>INDEX(PUNT_L10gamesAVG!B:B,MATCH($B256,PUNT_L10gamesAVG!$I:$I,0))</f>
        <v>265</v>
      </c>
      <c r="O256" s="5">
        <f>INDEX(PUNT_L5gamesAVG!B:B,MATCH($B256,PUNT_L5gamesAVG!$I:$I,0))</f>
        <v>212</v>
      </c>
    </row>
    <row r="257" spans="1:15" x14ac:dyDescent="0.2">
      <c r="A257">
        <v>4717</v>
      </c>
      <c r="B257" t="s">
        <v>429</v>
      </c>
      <c r="C257" t="s">
        <v>706</v>
      </c>
      <c r="D257" t="s">
        <v>796</v>
      </c>
      <c r="E257" t="s">
        <v>336</v>
      </c>
      <c r="F257" t="s">
        <v>635</v>
      </c>
      <c r="G257">
        <v>1</v>
      </c>
      <c r="H257" t="s">
        <v>636</v>
      </c>
      <c r="I257" t="s">
        <v>263</v>
      </c>
      <c r="J257" t="s">
        <v>637</v>
      </c>
      <c r="K257" t="str">
        <f>INDEX(PUNT_SeasonAVG!I:I,MATCH($B257,PUNT_SeasonAVG!$I:$I,0))</f>
        <v>Evan Turner</v>
      </c>
      <c r="L257" t="str">
        <f>INDEX(PUNT_SeasonAVG!K:K,MATCH($B257,PUNT_SeasonAVG!$I:$I,0))</f>
        <v>ATL</v>
      </c>
      <c r="M257" s="5">
        <f>INDEX(PUNT_SeasonAVG!B:B,MATCH($B257,PUNT_SeasonAVG!$I:$I,0))</f>
        <v>260</v>
      </c>
      <c r="N257" s="5">
        <f>INDEX(PUNT_L10gamesAVG!B:B,MATCH($B257,PUNT_L10gamesAVG!$I:$I,0))</f>
        <v>266</v>
      </c>
      <c r="O257" s="5">
        <f>INDEX(PUNT_L5gamesAVG!B:B,MATCH($B257,PUNT_L5gamesAVG!$I:$I,0))</f>
        <v>269</v>
      </c>
    </row>
    <row r="258" spans="1:15" x14ac:dyDescent="0.2">
      <c r="A258">
        <v>5490</v>
      </c>
      <c r="B258" t="s">
        <v>438</v>
      </c>
      <c r="C258" t="s">
        <v>664</v>
      </c>
      <c r="D258" t="s">
        <v>990</v>
      </c>
      <c r="E258" t="s">
        <v>341</v>
      </c>
      <c r="F258" t="s">
        <v>675</v>
      </c>
      <c r="G258">
        <v>5</v>
      </c>
      <c r="H258" t="s">
        <v>649</v>
      </c>
      <c r="I258" t="s">
        <v>264</v>
      </c>
      <c r="J258" t="s">
        <v>637</v>
      </c>
      <c r="K258" t="str">
        <f>INDEX(PUNT_SeasonAVG!I:I,MATCH($B258,PUNT_SeasonAVG!$I:$I,0))</f>
        <v>Kevon Looney</v>
      </c>
      <c r="L258" t="str">
        <f>INDEX(PUNT_SeasonAVG!K:K,MATCH($B258,PUNT_SeasonAVG!$I:$I,0))</f>
        <v>GSW</v>
      </c>
      <c r="M258" s="5">
        <f>INDEX(PUNT_SeasonAVG!B:B,MATCH($B258,PUNT_SeasonAVG!$I:$I,0))</f>
        <v>261</v>
      </c>
      <c r="N258" s="5">
        <f>INDEX(PUNT_L10gamesAVG!B:B,MATCH($B258,PUNT_L10gamesAVG!$I:$I,0))</f>
        <v>267</v>
      </c>
      <c r="O258" s="5">
        <f>INDEX(PUNT_L5gamesAVG!B:B,MATCH($B258,PUNT_L5gamesAVG!$I:$I,0))</f>
        <v>259</v>
      </c>
    </row>
    <row r="259" spans="1:15" x14ac:dyDescent="0.2">
      <c r="A259">
        <v>5539</v>
      </c>
      <c r="B259" t="s">
        <v>406</v>
      </c>
      <c r="C259" t="s">
        <v>642</v>
      </c>
      <c r="D259" t="s">
        <v>1006</v>
      </c>
      <c r="E259" t="s">
        <v>313</v>
      </c>
      <c r="F259" t="s">
        <v>761</v>
      </c>
      <c r="G259">
        <v>12</v>
      </c>
      <c r="H259" t="s">
        <v>636</v>
      </c>
      <c r="I259" t="s">
        <v>263</v>
      </c>
      <c r="J259" t="s">
        <v>637</v>
      </c>
      <c r="K259" t="str">
        <f>INDEX(PUNT_SeasonAVG!I:I,MATCH($B259,PUNT_SeasonAVG!$I:$I,0))</f>
        <v>Treveon Graham</v>
      </c>
      <c r="L259" t="str">
        <f>INDEX(PUNT_SeasonAVG!K:K,MATCH($B259,PUNT_SeasonAVG!$I:$I,0))</f>
        <v>MIN</v>
      </c>
      <c r="M259" s="5">
        <f>INDEX(PUNT_SeasonAVG!B:B,MATCH($B259,PUNT_SeasonAVG!$I:$I,0))</f>
        <v>243</v>
      </c>
      <c r="N259" s="5">
        <f>INDEX(PUNT_L10gamesAVG!B:B,MATCH($B259,PUNT_L10gamesAVG!$I:$I,0))</f>
        <v>268</v>
      </c>
      <c r="O259" s="5">
        <f>INDEX(PUNT_L5gamesAVG!B:B,MATCH($B259,PUNT_L5gamesAVG!$I:$I,0))</f>
        <v>358</v>
      </c>
    </row>
    <row r="260" spans="1:15" x14ac:dyDescent="0.2">
      <c r="A260">
        <v>5350</v>
      </c>
      <c r="B260" t="s">
        <v>437</v>
      </c>
      <c r="C260" t="s">
        <v>639</v>
      </c>
      <c r="D260" t="s">
        <v>945</v>
      </c>
      <c r="E260" t="s">
        <v>334</v>
      </c>
      <c r="F260" t="s">
        <v>727</v>
      </c>
      <c r="G260">
        <v>9</v>
      </c>
      <c r="H260" t="s">
        <v>264</v>
      </c>
      <c r="I260" t="s">
        <v>264</v>
      </c>
      <c r="J260" t="s">
        <v>637</v>
      </c>
      <c r="K260" t="str">
        <f>INDEX(PUNT_SeasonAVG!I:I,MATCH($B260,PUNT_SeasonAVG!$I:$I,0))</f>
        <v>Jerami Grant</v>
      </c>
      <c r="L260" t="str">
        <f>INDEX(PUNT_SeasonAVG!K:K,MATCH($B260,PUNT_SeasonAVG!$I:$I,0))</f>
        <v>DEN</v>
      </c>
      <c r="M260" s="5">
        <f>INDEX(PUNT_SeasonAVG!B:B,MATCH($B260,PUNT_SeasonAVG!$I:$I,0))</f>
        <v>272</v>
      </c>
      <c r="N260" s="5">
        <f>INDEX(PUNT_L10gamesAVG!B:B,MATCH($B260,PUNT_L10gamesAVG!$I:$I,0))</f>
        <v>269</v>
      </c>
      <c r="O260" s="5">
        <f>INDEX(PUNT_L5gamesAVG!B:B,MATCH($B260,PUNT_L5gamesAVG!$I:$I,0))</f>
        <v>253</v>
      </c>
    </row>
    <row r="261" spans="1:15" x14ac:dyDescent="0.2">
      <c r="A261">
        <v>5414</v>
      </c>
      <c r="B261" t="s">
        <v>440</v>
      </c>
      <c r="C261" t="s">
        <v>642</v>
      </c>
      <c r="D261" t="s">
        <v>960</v>
      </c>
      <c r="E261" t="s">
        <v>307</v>
      </c>
      <c r="F261" t="s">
        <v>652</v>
      </c>
      <c r="G261">
        <v>12</v>
      </c>
      <c r="H261" t="s">
        <v>263</v>
      </c>
      <c r="I261" t="s">
        <v>263</v>
      </c>
      <c r="J261" t="s">
        <v>637</v>
      </c>
      <c r="K261" t="str">
        <f>INDEX(PUNT_SeasonAVG!I:I,MATCH($B261,PUNT_SeasonAVG!$I:$I,0))</f>
        <v>Tim Frazier</v>
      </c>
      <c r="L261" t="str">
        <f>INDEX(PUNT_SeasonAVG!K:K,MATCH($B261,PUNT_SeasonAVG!$I:$I,0))</f>
        <v>DET</v>
      </c>
      <c r="M261" s="5">
        <f>INDEX(PUNT_SeasonAVG!B:B,MATCH($B261,PUNT_SeasonAVG!$I:$I,0))</f>
        <v>264</v>
      </c>
      <c r="N261" s="5">
        <f>INDEX(PUNT_L10gamesAVG!B:B,MATCH($B261,PUNT_L10gamesAVG!$I:$I,0))</f>
        <v>270</v>
      </c>
      <c r="O261" s="5">
        <f>INDEX(PUNT_L5gamesAVG!B:B,MATCH($B261,PUNT_L5gamesAVG!$I:$I,0))</f>
        <v>235</v>
      </c>
    </row>
    <row r="262" spans="1:15" x14ac:dyDescent="0.2">
      <c r="A262">
        <v>5356</v>
      </c>
      <c r="B262" t="s">
        <v>465</v>
      </c>
      <c r="C262" t="s">
        <v>670</v>
      </c>
      <c r="D262" t="s">
        <v>950</v>
      </c>
      <c r="E262" t="s">
        <v>321</v>
      </c>
      <c r="F262" t="s">
        <v>678</v>
      </c>
      <c r="G262">
        <v>7</v>
      </c>
      <c r="H262" t="s">
        <v>649</v>
      </c>
      <c r="I262" t="s">
        <v>264</v>
      </c>
      <c r="J262" t="s">
        <v>637</v>
      </c>
      <c r="K262" t="str">
        <f>INDEX(PUNT_SeasonAVG!I:I,MATCH($B262,PUNT_SeasonAVG!$I:$I,0))</f>
        <v>Dwight Powell</v>
      </c>
      <c r="L262" t="str">
        <f>INDEX(PUNT_SeasonAVG!K:K,MATCH($B262,PUNT_SeasonAVG!$I:$I,0))</f>
        <v>DAL</v>
      </c>
      <c r="M262" s="5">
        <f>INDEX(PUNT_SeasonAVG!B:B,MATCH($B262,PUNT_SeasonAVG!$I:$I,0))</f>
        <v>290</v>
      </c>
      <c r="N262" s="5">
        <f>INDEX(PUNT_L10gamesAVG!B:B,MATCH($B262,PUNT_L10gamesAVG!$I:$I,0))</f>
        <v>271</v>
      </c>
      <c r="O262" s="5">
        <f>INDEX(PUNT_L5gamesAVG!B:B,MATCH($B262,PUNT_L5gamesAVG!$I:$I,0))</f>
        <v>292</v>
      </c>
    </row>
    <row r="263" spans="1:15" x14ac:dyDescent="0.2">
      <c r="A263">
        <v>5856</v>
      </c>
      <c r="B263" t="s">
        <v>426</v>
      </c>
      <c r="C263" t="s">
        <v>702</v>
      </c>
      <c r="D263" t="s">
        <v>1147</v>
      </c>
      <c r="E263" t="s">
        <v>338</v>
      </c>
      <c r="F263" t="s">
        <v>644</v>
      </c>
      <c r="G263">
        <v>55</v>
      </c>
      <c r="H263" t="s">
        <v>264</v>
      </c>
      <c r="I263" t="s">
        <v>264</v>
      </c>
      <c r="J263" t="s">
        <v>637</v>
      </c>
      <c r="K263" t="str">
        <f>INDEX(PUNT_SeasonAVG!I:I,MATCH($B263,PUNT_SeasonAVG!$I:$I,0))</f>
        <v>Isaiah Hartenstein</v>
      </c>
      <c r="L263" t="str">
        <f>INDEX(PUNT_SeasonAVG!K:K,MATCH($B263,PUNT_SeasonAVG!$I:$I,0))</f>
        <v>HOU</v>
      </c>
      <c r="M263" s="5">
        <f>INDEX(PUNT_SeasonAVG!B:B,MATCH($B263,PUNT_SeasonAVG!$I:$I,0))</f>
        <v>265</v>
      </c>
      <c r="N263" s="5">
        <f>INDEX(PUNT_L10gamesAVG!B:B,MATCH($B263,PUNT_L10gamesAVG!$I:$I,0))</f>
        <v>272</v>
      </c>
      <c r="O263" s="5">
        <f>INDEX(PUNT_L5gamesAVG!B:B,MATCH($B263,PUNT_L5gamesAVG!$I:$I,0))</f>
        <v>260</v>
      </c>
    </row>
    <row r="264" spans="1:15" x14ac:dyDescent="0.2">
      <c r="A264">
        <v>5194</v>
      </c>
      <c r="B264" t="s">
        <v>436</v>
      </c>
      <c r="C264" t="s">
        <v>642</v>
      </c>
      <c r="D264" t="s">
        <v>901</v>
      </c>
      <c r="E264" t="s">
        <v>321</v>
      </c>
      <c r="F264" t="s">
        <v>678</v>
      </c>
      <c r="G264">
        <v>11</v>
      </c>
      <c r="H264" t="s">
        <v>636</v>
      </c>
      <c r="I264" t="s">
        <v>263</v>
      </c>
      <c r="J264" t="s">
        <v>637</v>
      </c>
      <c r="K264" t="str">
        <f>INDEX(PUNT_SeasonAVG!I:I,MATCH($B264,PUNT_SeasonAVG!$I:$I,0))</f>
        <v>Tim Hardaway Jr.</v>
      </c>
      <c r="L264" t="str">
        <f>INDEX(PUNT_SeasonAVG!K:K,MATCH($B264,PUNT_SeasonAVG!$I:$I,0))</f>
        <v>DAL</v>
      </c>
      <c r="M264" s="5">
        <f>INDEX(PUNT_SeasonAVG!B:B,MATCH($B264,PUNT_SeasonAVG!$I:$I,0))</f>
        <v>257</v>
      </c>
      <c r="N264" s="5">
        <f>INDEX(PUNT_L10gamesAVG!B:B,MATCH($B264,PUNT_L10gamesAVG!$I:$I,0))</f>
        <v>273</v>
      </c>
      <c r="O264" s="5">
        <f>INDEX(PUNT_L5gamesAVG!B:B,MATCH($B264,PUNT_L5gamesAVG!$I:$I,0))</f>
        <v>300</v>
      </c>
    </row>
    <row r="265" spans="1:15" x14ac:dyDescent="0.2">
      <c r="A265">
        <v>6083</v>
      </c>
      <c r="B265" t="s">
        <v>466</v>
      </c>
      <c r="C265" t="s">
        <v>642</v>
      </c>
      <c r="D265" t="s">
        <v>1276</v>
      </c>
      <c r="E265" t="s">
        <v>312</v>
      </c>
      <c r="F265" t="s">
        <v>731</v>
      </c>
      <c r="G265">
        <v>1</v>
      </c>
      <c r="H265" t="s">
        <v>264</v>
      </c>
      <c r="I265" t="s">
        <v>264</v>
      </c>
      <c r="J265" t="s">
        <v>637</v>
      </c>
      <c r="K265" t="str">
        <f>INDEX(PUNT_SeasonAVG!I:I,MATCH($B265,PUNT_SeasonAVG!$I:$I,0))</f>
        <v>Theo Pinson</v>
      </c>
      <c r="L265" t="str">
        <f>INDEX(PUNT_SeasonAVG!K:K,MATCH($B265,PUNT_SeasonAVG!$I:$I,0))</f>
        <v>BKN</v>
      </c>
      <c r="M265" s="5">
        <f>INDEX(PUNT_SeasonAVG!B:B,MATCH($B265,PUNT_SeasonAVG!$I:$I,0))</f>
        <v>267</v>
      </c>
      <c r="N265" s="5">
        <f>INDEX(PUNT_L10gamesAVG!B:B,MATCH($B265,PUNT_L10gamesAVG!$I:$I,0))</f>
        <v>274</v>
      </c>
      <c r="O265" s="5">
        <f>INDEX(PUNT_L5gamesAVG!B:B,MATCH($B265,PUNT_L5gamesAVG!$I:$I,0))</f>
        <v>262</v>
      </c>
    </row>
    <row r="266" spans="1:15" x14ac:dyDescent="0.2">
      <c r="A266">
        <v>5501</v>
      </c>
      <c r="B266" t="s">
        <v>442</v>
      </c>
      <c r="C266" t="s">
        <v>646</v>
      </c>
      <c r="D266" t="s">
        <v>996</v>
      </c>
      <c r="E266" t="s">
        <v>339</v>
      </c>
      <c r="F266" t="s">
        <v>666</v>
      </c>
      <c r="G266">
        <v>24</v>
      </c>
      <c r="H266" t="s">
        <v>636</v>
      </c>
      <c r="I266" t="s">
        <v>263</v>
      </c>
      <c r="J266" t="s">
        <v>637</v>
      </c>
      <c r="K266" t="str">
        <f>INDEX(PUNT_SeasonAVG!I:I,MATCH($B266,PUNT_SeasonAVG!$I:$I,0))</f>
        <v>Pat Connaughton</v>
      </c>
      <c r="L266" t="str">
        <f>INDEX(PUNT_SeasonAVG!K:K,MATCH($B266,PUNT_SeasonAVG!$I:$I,0))</f>
        <v>MIL</v>
      </c>
      <c r="M266" s="5">
        <f>INDEX(PUNT_SeasonAVG!B:B,MATCH($B266,PUNT_SeasonAVG!$I:$I,0))</f>
        <v>275</v>
      </c>
      <c r="N266" s="5">
        <f>INDEX(PUNT_L10gamesAVG!B:B,MATCH($B266,PUNT_L10gamesAVG!$I:$I,0))</f>
        <v>275</v>
      </c>
      <c r="O266" s="5">
        <f>INDEX(PUNT_L5gamesAVG!B:B,MATCH($B266,PUNT_L5gamesAVG!$I:$I,0))</f>
        <v>264</v>
      </c>
    </row>
    <row r="267" spans="1:15" x14ac:dyDescent="0.2">
      <c r="A267">
        <v>5640</v>
      </c>
      <c r="B267" t="s">
        <v>464</v>
      </c>
      <c r="C267" t="s">
        <v>639</v>
      </c>
      <c r="D267" t="s">
        <v>1024</v>
      </c>
      <c r="E267" t="s">
        <v>324</v>
      </c>
      <c r="F267" t="s">
        <v>716</v>
      </c>
      <c r="G267">
        <v>25</v>
      </c>
      <c r="H267" t="s">
        <v>45</v>
      </c>
      <c r="I267" t="s">
        <v>45</v>
      </c>
      <c r="J267" t="s">
        <v>637</v>
      </c>
      <c r="K267" t="str">
        <f>INDEX(PUNT_SeasonAVG!I:I,MATCH($B267,PUNT_SeasonAVG!$I:$I,0))</f>
        <v>Jakob Poeltl</v>
      </c>
      <c r="L267" t="str">
        <f>INDEX(PUNT_SeasonAVG!K:K,MATCH($B267,PUNT_SeasonAVG!$I:$I,0))</f>
        <v>SAS</v>
      </c>
      <c r="M267" s="5">
        <f>INDEX(PUNT_SeasonAVG!B:B,MATCH($B267,PUNT_SeasonAVG!$I:$I,0))</f>
        <v>278</v>
      </c>
      <c r="N267" s="5">
        <f>INDEX(PUNT_L10gamesAVG!B:B,MATCH($B267,PUNT_L10gamesAVG!$I:$I,0))</f>
        <v>276</v>
      </c>
      <c r="O267" s="5">
        <f>INDEX(PUNT_L5gamesAVG!B:B,MATCH($B267,PUNT_L5gamesAVG!$I:$I,0))</f>
        <v>229</v>
      </c>
    </row>
    <row r="268" spans="1:15" x14ac:dyDescent="0.2">
      <c r="A268">
        <v>4889</v>
      </c>
      <c r="B268" t="s">
        <v>486</v>
      </c>
      <c r="C268" t="s">
        <v>757</v>
      </c>
      <c r="D268" t="s">
        <v>826</v>
      </c>
      <c r="E268" t="s">
        <v>310</v>
      </c>
      <c r="F268" t="s">
        <v>687</v>
      </c>
      <c r="G268">
        <v>20</v>
      </c>
      <c r="H268" t="s">
        <v>263</v>
      </c>
      <c r="I268" t="s">
        <v>263</v>
      </c>
      <c r="J268" t="s">
        <v>637</v>
      </c>
      <c r="K268" t="str">
        <f>INDEX(PUNT_SeasonAVG!I:I,MATCH($B268,PUNT_SeasonAVG!$I:$I,0))</f>
        <v>Brandon Knight</v>
      </c>
      <c r="L268" t="str">
        <f>INDEX(PUNT_SeasonAVG!K:K,MATCH($B268,PUNT_SeasonAVG!$I:$I,0))</f>
        <v>CLE</v>
      </c>
      <c r="M268" s="5">
        <f>INDEX(PUNT_SeasonAVG!B:B,MATCH($B268,PUNT_SeasonAVG!$I:$I,0))</f>
        <v>276</v>
      </c>
      <c r="N268" s="5">
        <f>INDEX(PUNT_L10gamesAVG!B:B,MATCH($B268,PUNT_L10gamesAVG!$I:$I,0))</f>
        <v>277</v>
      </c>
      <c r="O268" s="5">
        <f>INDEX(PUNT_L5gamesAVG!B:B,MATCH($B268,PUNT_L5gamesAVG!$I:$I,0))</f>
        <v>275</v>
      </c>
    </row>
    <row r="269" spans="1:15" hidden="1" x14ac:dyDescent="0.2">
      <c r="A269">
        <v>5163</v>
      </c>
      <c r="B269" t="s">
        <v>461</v>
      </c>
      <c r="C269" t="s">
        <v>673</v>
      </c>
      <c r="D269" t="s">
        <v>895</v>
      </c>
      <c r="E269" t="s">
        <v>328</v>
      </c>
      <c r="F269" t="s">
        <v>95</v>
      </c>
      <c r="G269">
        <v>12</v>
      </c>
      <c r="H269" t="s">
        <v>45</v>
      </c>
      <c r="I269" t="s">
        <v>45</v>
      </c>
      <c r="J269" t="s">
        <v>627</v>
      </c>
      <c r="K269" t="str">
        <f>INDEX(PUNT_SeasonAVG!I:I,MATCH($B269,PUNT_SeasonAVG!$I:$I,0))</f>
        <v>Steven Adams</v>
      </c>
      <c r="L269" t="str">
        <f>INDEX(PUNT_SeasonAVG!K:K,MATCH($B269,PUNT_SeasonAVG!$I:$I,0))</f>
        <v>OKC</v>
      </c>
      <c r="M269" s="5">
        <f>INDEX(PUNT_SeasonAVG!B:B,MATCH($B269,PUNT_SeasonAVG!$I:$I,0))</f>
        <v>277</v>
      </c>
      <c r="N269" s="5">
        <f>INDEX(PUNT_L10gamesAVG!B:B,MATCH($B269,PUNT_L10gamesAVG!$I:$I,0))</f>
        <v>248</v>
      </c>
      <c r="O269" s="5">
        <f>INDEX(PUNT_L5gamesAVG!B:B,MATCH($B269,PUNT_L5gamesAVG!$I:$I,0))</f>
        <v>194</v>
      </c>
    </row>
    <row r="270" spans="1:15" x14ac:dyDescent="0.2">
      <c r="A270">
        <v>6208</v>
      </c>
      <c r="B270" t="s">
        <v>411</v>
      </c>
      <c r="C270" t="s">
        <v>692</v>
      </c>
      <c r="D270" t="s">
        <v>1424</v>
      </c>
      <c r="E270" t="s">
        <v>318</v>
      </c>
      <c r="F270" t="s">
        <v>710</v>
      </c>
      <c r="G270">
        <v>22</v>
      </c>
      <c r="H270" t="s">
        <v>636</v>
      </c>
      <c r="I270" t="s">
        <v>263</v>
      </c>
      <c r="J270" t="s">
        <v>637</v>
      </c>
      <c r="K270" t="str">
        <f>INDEX(PUNT_SeasonAVG!I:I,MATCH($B270,PUNT_SeasonAVG!$I:$I,0))</f>
        <v>Matisse Thybulle</v>
      </c>
      <c r="L270" t="str">
        <f>INDEX(PUNT_SeasonAVG!K:K,MATCH($B270,PUNT_SeasonAVG!$I:$I,0))</f>
        <v>PHI</v>
      </c>
      <c r="M270" s="5">
        <f>INDEX(PUNT_SeasonAVG!B:B,MATCH($B270,PUNT_SeasonAVG!$I:$I,0))</f>
        <v>225</v>
      </c>
      <c r="N270" s="5">
        <f>INDEX(PUNT_L10gamesAVG!B:B,MATCH($B270,PUNT_L10gamesAVG!$I:$I,0))</f>
        <v>278</v>
      </c>
      <c r="O270" s="5">
        <f>INDEX(PUNT_L5gamesAVG!B:B,MATCH($B270,PUNT_L5gamesAVG!$I:$I,0))</f>
        <v>271</v>
      </c>
    </row>
    <row r="271" spans="1:15" x14ac:dyDescent="0.2">
      <c r="A271">
        <v>5201</v>
      </c>
      <c r="B271" t="s">
        <v>450</v>
      </c>
      <c r="C271" t="s">
        <v>682</v>
      </c>
      <c r="D271" t="s">
        <v>907</v>
      </c>
      <c r="E271" t="s">
        <v>336</v>
      </c>
      <c r="F271" t="s">
        <v>635</v>
      </c>
      <c r="G271">
        <v>33</v>
      </c>
      <c r="H271" t="s">
        <v>636</v>
      </c>
      <c r="I271" t="s">
        <v>263</v>
      </c>
      <c r="J271" t="s">
        <v>637</v>
      </c>
      <c r="K271" t="str">
        <f>INDEX(PUNT_SeasonAVG!I:I,MATCH($B271,PUNT_SeasonAVG!$I:$I,0))</f>
        <v>Allen Crabbe</v>
      </c>
      <c r="L271" t="str">
        <f>INDEX(PUNT_SeasonAVG!K:K,MATCH($B271,PUNT_SeasonAVG!$I:$I,0))</f>
        <v>ATL</v>
      </c>
      <c r="M271" s="5">
        <f>INDEX(PUNT_SeasonAVG!B:B,MATCH($B271,PUNT_SeasonAVG!$I:$I,0))</f>
        <v>279</v>
      </c>
      <c r="N271" s="5">
        <f>INDEX(PUNT_L10gamesAVG!B:B,MATCH($B271,PUNT_L10gamesAVG!$I:$I,0))</f>
        <v>279</v>
      </c>
      <c r="O271" s="5">
        <f>INDEX(PUNT_L5gamesAVG!B:B,MATCH($B271,PUNT_L5gamesAVG!$I:$I,0))</f>
        <v>277</v>
      </c>
    </row>
    <row r="272" spans="1:15" x14ac:dyDescent="0.2">
      <c r="A272">
        <v>5695</v>
      </c>
      <c r="B272" t="s">
        <v>482</v>
      </c>
      <c r="C272" t="s">
        <v>697</v>
      </c>
      <c r="D272" t="s">
        <v>1064</v>
      </c>
      <c r="E272" t="s">
        <v>304</v>
      </c>
      <c r="F272" t="s">
        <v>660</v>
      </c>
      <c r="G272">
        <v>51</v>
      </c>
      <c r="H272" t="s">
        <v>263</v>
      </c>
      <c r="I272" t="s">
        <v>263</v>
      </c>
      <c r="J272" t="s">
        <v>637</v>
      </c>
      <c r="K272" t="str">
        <f>INDEX(PUNT_SeasonAVG!I:I,MATCH($B272,PUNT_SeasonAVG!$I:$I,0))</f>
        <v>Ryan Arcidiacono</v>
      </c>
      <c r="L272" t="str">
        <f>INDEX(PUNT_SeasonAVG!K:K,MATCH($B272,PUNT_SeasonAVG!$I:$I,0))</f>
        <v>CHI</v>
      </c>
      <c r="M272" s="5">
        <f>INDEX(PUNT_SeasonAVG!B:B,MATCH($B272,PUNT_SeasonAVG!$I:$I,0))</f>
        <v>291</v>
      </c>
      <c r="N272" s="5">
        <f>INDEX(PUNT_L10gamesAVG!B:B,MATCH($B272,PUNT_L10gamesAVG!$I:$I,0))</f>
        <v>280</v>
      </c>
      <c r="O272" s="5">
        <f>INDEX(PUNT_L5gamesAVG!B:B,MATCH($B272,PUNT_L5gamesAVG!$I:$I,0))</f>
        <v>250</v>
      </c>
    </row>
    <row r="273" spans="1:15" x14ac:dyDescent="0.2">
      <c r="A273">
        <v>5650</v>
      </c>
      <c r="B273" t="s">
        <v>454</v>
      </c>
      <c r="C273" t="s">
        <v>692</v>
      </c>
      <c r="D273" t="s">
        <v>750</v>
      </c>
      <c r="E273" t="s">
        <v>334</v>
      </c>
      <c r="F273" t="s">
        <v>727</v>
      </c>
      <c r="G273">
        <v>25</v>
      </c>
      <c r="H273" t="s">
        <v>263</v>
      </c>
      <c r="I273" t="s">
        <v>263</v>
      </c>
      <c r="J273" t="s">
        <v>637</v>
      </c>
      <c r="K273" t="str">
        <f>INDEX(PUNT_SeasonAVG!I:I,MATCH($B273,PUNT_SeasonAVG!$I:$I,0))</f>
        <v>Malik Beasley</v>
      </c>
      <c r="L273" t="str">
        <f>INDEX(PUNT_SeasonAVG!K:K,MATCH($B273,PUNT_SeasonAVG!$I:$I,0))</f>
        <v>DEN</v>
      </c>
      <c r="M273" s="5">
        <f>INDEX(PUNT_SeasonAVG!B:B,MATCH($B273,PUNT_SeasonAVG!$I:$I,0))</f>
        <v>283</v>
      </c>
      <c r="N273" s="5">
        <f>INDEX(PUNT_L10gamesAVG!B:B,MATCH($B273,PUNT_L10gamesAVG!$I:$I,0))</f>
        <v>281</v>
      </c>
      <c r="O273" s="5">
        <f>INDEX(PUNT_L5gamesAVG!B:B,MATCH($B273,PUNT_L5gamesAVG!$I:$I,0))</f>
        <v>390</v>
      </c>
    </row>
    <row r="274" spans="1:15" x14ac:dyDescent="0.2">
      <c r="A274">
        <v>6032</v>
      </c>
      <c r="B274" t="s">
        <v>455</v>
      </c>
      <c r="C274" t="s">
        <v>263</v>
      </c>
      <c r="D274" t="s">
        <v>1120</v>
      </c>
      <c r="E274" t="s">
        <v>316</v>
      </c>
      <c r="F274" t="s">
        <v>684</v>
      </c>
      <c r="G274">
        <v>3</v>
      </c>
      <c r="H274" t="s">
        <v>263</v>
      </c>
      <c r="I274" t="s">
        <v>263</v>
      </c>
      <c r="J274" t="s">
        <v>637</v>
      </c>
      <c r="K274" t="str">
        <f>INDEX(PUNT_SeasonAVG!I:I,MATCH($B274,PUNT_SeasonAVG!$I:$I,0))</f>
        <v>Grayson Allen</v>
      </c>
      <c r="L274" t="str">
        <f>INDEX(PUNT_SeasonAVG!K:K,MATCH($B274,PUNT_SeasonAVG!$I:$I,0))</f>
        <v>MEM</v>
      </c>
      <c r="M274" s="5">
        <f>INDEX(PUNT_SeasonAVG!B:B,MATCH($B274,PUNT_SeasonAVG!$I:$I,0))</f>
        <v>284</v>
      </c>
      <c r="N274" s="5">
        <f>INDEX(PUNT_L10gamesAVG!B:B,MATCH($B274,PUNT_L10gamesAVG!$I:$I,0))</f>
        <v>282</v>
      </c>
      <c r="O274" s="5">
        <f>INDEX(PUNT_L5gamesAVG!B:B,MATCH($B274,PUNT_L5gamesAVG!$I:$I,0))</f>
        <v>280</v>
      </c>
    </row>
    <row r="275" spans="1:15" x14ac:dyDescent="0.2">
      <c r="A275">
        <v>4631</v>
      </c>
      <c r="B275" t="s">
        <v>481</v>
      </c>
      <c r="C275" t="s">
        <v>642</v>
      </c>
      <c r="D275" t="s">
        <v>780</v>
      </c>
      <c r="E275" t="s">
        <v>325</v>
      </c>
      <c r="F275" t="s">
        <v>781</v>
      </c>
      <c r="G275">
        <v>67</v>
      </c>
      <c r="H275" t="s">
        <v>649</v>
      </c>
      <c r="I275" t="s">
        <v>264</v>
      </c>
      <c r="J275" t="s">
        <v>637</v>
      </c>
      <c r="K275" t="str">
        <f>INDEX(PUNT_SeasonAVG!I:I,MATCH($B275,PUNT_SeasonAVG!$I:$I,0))</f>
        <v>Taj Gibson</v>
      </c>
      <c r="L275" t="str">
        <f>INDEX(PUNT_SeasonAVG!K:K,MATCH($B275,PUNT_SeasonAVG!$I:$I,0))</f>
        <v>NYK</v>
      </c>
      <c r="M275" s="5">
        <f>INDEX(PUNT_SeasonAVG!B:B,MATCH($B275,PUNT_SeasonAVG!$I:$I,0))</f>
        <v>302</v>
      </c>
      <c r="N275" s="5">
        <f>INDEX(PUNT_L10gamesAVG!B:B,MATCH($B275,PUNT_L10gamesAVG!$I:$I,0))</f>
        <v>283</v>
      </c>
      <c r="O275" s="5">
        <f>INDEX(PUNT_L5gamesAVG!B:B,MATCH($B275,PUNT_L5gamesAVG!$I:$I,0))</f>
        <v>254</v>
      </c>
    </row>
    <row r="276" spans="1:15" x14ac:dyDescent="0.2">
      <c r="A276">
        <v>5077</v>
      </c>
      <c r="B276" t="s">
        <v>476</v>
      </c>
      <c r="C276" t="s">
        <v>692</v>
      </c>
      <c r="D276" t="s">
        <v>874</v>
      </c>
      <c r="E276" t="s">
        <v>318</v>
      </c>
      <c r="F276" t="s">
        <v>710</v>
      </c>
      <c r="G276">
        <v>1</v>
      </c>
      <c r="H276" t="s">
        <v>264</v>
      </c>
      <c r="I276" t="s">
        <v>264</v>
      </c>
      <c r="J276" t="s">
        <v>637</v>
      </c>
      <c r="K276" t="str">
        <f>INDEX(PUNT_SeasonAVG!I:I,MATCH($B276,PUNT_SeasonAVG!$I:$I,0))</f>
        <v>Mike Scott</v>
      </c>
      <c r="L276" t="str">
        <f>INDEX(PUNT_SeasonAVG!K:K,MATCH($B276,PUNT_SeasonAVG!$I:$I,0))</f>
        <v>PHI</v>
      </c>
      <c r="M276" s="5">
        <f>INDEX(PUNT_SeasonAVG!B:B,MATCH($B276,PUNT_SeasonAVG!$I:$I,0))</f>
        <v>287</v>
      </c>
      <c r="N276" s="5">
        <f>INDEX(PUNT_L10gamesAVG!B:B,MATCH($B276,PUNT_L10gamesAVG!$I:$I,0))</f>
        <v>284</v>
      </c>
      <c r="O276" s="5">
        <f>INDEX(PUNT_L5gamesAVG!B:B,MATCH($B276,PUNT_L5gamesAVG!$I:$I,0))</f>
        <v>283</v>
      </c>
    </row>
    <row r="277" spans="1:15" x14ac:dyDescent="0.2">
      <c r="A277">
        <v>6347</v>
      </c>
      <c r="B277" t="s">
        <v>476</v>
      </c>
      <c r="C277" t="s">
        <v>692</v>
      </c>
      <c r="D277" t="s">
        <v>874</v>
      </c>
      <c r="E277" t="s">
        <v>327</v>
      </c>
      <c r="F277" t="s">
        <v>734</v>
      </c>
      <c r="G277">
        <v>74</v>
      </c>
      <c r="H277" t="s">
        <v>263</v>
      </c>
      <c r="I277" t="s">
        <v>263</v>
      </c>
      <c r="J277" t="s">
        <v>637</v>
      </c>
      <c r="K277" t="str">
        <f>INDEX(PUNT_SeasonAVG!I:I,MATCH($B277,PUNT_SeasonAVG!$I:$I,0))</f>
        <v>Mike Scott</v>
      </c>
      <c r="L277" t="str">
        <f>INDEX(PUNT_SeasonAVG!K:K,MATCH($B277,PUNT_SeasonAVG!$I:$I,0))</f>
        <v>PHI</v>
      </c>
      <c r="M277" s="5">
        <f>INDEX(PUNT_SeasonAVG!B:B,MATCH($B277,PUNT_SeasonAVG!$I:$I,0))</f>
        <v>287</v>
      </c>
      <c r="N277" s="5">
        <f>INDEX(PUNT_L10gamesAVG!B:B,MATCH($B277,PUNT_L10gamesAVG!$I:$I,0))</f>
        <v>284</v>
      </c>
      <c r="O277" s="5">
        <f>INDEX(PUNT_L5gamesAVG!B:B,MATCH($B277,PUNT_L5gamesAVG!$I:$I,0))</f>
        <v>283</v>
      </c>
    </row>
    <row r="278" spans="1:15" x14ac:dyDescent="0.2">
      <c r="A278">
        <v>6033</v>
      </c>
      <c r="B278" t="s">
        <v>483</v>
      </c>
      <c r="C278" t="s">
        <v>45</v>
      </c>
      <c r="D278" t="s">
        <v>1222</v>
      </c>
      <c r="E278" t="s">
        <v>304</v>
      </c>
      <c r="F278" t="s">
        <v>660</v>
      </c>
      <c r="G278">
        <v>15</v>
      </c>
      <c r="H278" t="s">
        <v>636</v>
      </c>
      <c r="I278" t="s">
        <v>263</v>
      </c>
      <c r="J278" t="s">
        <v>637</v>
      </c>
      <c r="K278" t="str">
        <f>INDEX(PUNT_SeasonAVG!I:I,MATCH($B278,PUNT_SeasonAVG!$I:$I,0))</f>
        <v>Chandler Hutchison</v>
      </c>
      <c r="L278" t="str">
        <f>INDEX(PUNT_SeasonAVG!K:K,MATCH($B278,PUNT_SeasonAVG!$I:$I,0))</f>
        <v>CHI</v>
      </c>
      <c r="M278" s="5">
        <f>INDEX(PUNT_SeasonAVG!B:B,MATCH($B278,PUNT_SeasonAVG!$I:$I,0))</f>
        <v>288</v>
      </c>
      <c r="N278" s="5">
        <f>INDEX(PUNT_L10gamesAVG!B:B,MATCH($B278,PUNT_L10gamesAVG!$I:$I,0))</f>
        <v>285</v>
      </c>
      <c r="O278" s="5">
        <f>INDEX(PUNT_L5gamesAVG!B:B,MATCH($B278,PUNT_L5gamesAVG!$I:$I,0))</f>
        <v>210</v>
      </c>
    </row>
    <row r="279" spans="1:15" x14ac:dyDescent="0.2">
      <c r="A279">
        <v>5193</v>
      </c>
      <c r="B279" t="s">
        <v>431</v>
      </c>
      <c r="C279" t="s">
        <v>673</v>
      </c>
      <c r="D279" t="s">
        <v>767</v>
      </c>
      <c r="E279" t="s">
        <v>316</v>
      </c>
      <c r="F279" t="s">
        <v>684</v>
      </c>
      <c r="G279">
        <v>44</v>
      </c>
      <c r="H279" t="s">
        <v>636</v>
      </c>
      <c r="I279" t="s">
        <v>263</v>
      </c>
      <c r="J279" t="s">
        <v>637</v>
      </c>
      <c r="K279" t="str">
        <f>INDEX(PUNT_SeasonAVG!I:I,MATCH($B279,PUNT_SeasonAVG!$I:$I,0))</f>
        <v>Solomon Hill</v>
      </c>
      <c r="L279" t="str">
        <f>INDEX(PUNT_SeasonAVG!K:K,MATCH($B279,PUNT_SeasonAVG!$I:$I,0))</f>
        <v>MEM</v>
      </c>
      <c r="M279" s="5">
        <f>INDEX(PUNT_SeasonAVG!B:B,MATCH($B279,PUNT_SeasonAVG!$I:$I,0))</f>
        <v>263</v>
      </c>
      <c r="N279" s="5">
        <f>INDEX(PUNT_L10gamesAVG!B:B,MATCH($B279,PUNT_L10gamesAVG!$I:$I,0))</f>
        <v>286</v>
      </c>
      <c r="O279" s="5">
        <f>INDEX(PUNT_L5gamesAVG!B:B,MATCH($B279,PUNT_L5gamesAVG!$I:$I,0))</f>
        <v>230</v>
      </c>
    </row>
    <row r="280" spans="1:15" x14ac:dyDescent="0.2">
      <c r="A280">
        <v>5659</v>
      </c>
      <c r="B280" t="s">
        <v>488</v>
      </c>
      <c r="C280" t="s">
        <v>673</v>
      </c>
      <c r="D280" t="s">
        <v>1042</v>
      </c>
      <c r="E280" t="s">
        <v>333</v>
      </c>
      <c r="F280" t="s">
        <v>648</v>
      </c>
      <c r="G280">
        <v>17</v>
      </c>
      <c r="H280" t="s">
        <v>649</v>
      </c>
      <c r="I280" t="s">
        <v>264</v>
      </c>
      <c r="J280" t="s">
        <v>637</v>
      </c>
      <c r="K280" t="str">
        <f>INDEX(PUNT_SeasonAVG!I:I,MATCH($B280,PUNT_SeasonAVG!$I:$I,0))</f>
        <v>Skal Labissiere</v>
      </c>
      <c r="L280" t="str">
        <f>INDEX(PUNT_SeasonAVG!K:K,MATCH($B280,PUNT_SeasonAVG!$I:$I,0))</f>
        <v>POR</v>
      </c>
      <c r="M280" s="5">
        <f>INDEX(PUNT_SeasonAVG!B:B,MATCH($B280,PUNT_SeasonAVG!$I:$I,0))</f>
        <v>298</v>
      </c>
      <c r="N280" s="5">
        <f>INDEX(PUNT_L10gamesAVG!B:B,MATCH($B280,PUNT_L10gamesAVG!$I:$I,0))</f>
        <v>287</v>
      </c>
      <c r="O280" s="5">
        <f>INDEX(PUNT_L5gamesAVG!B:B,MATCH($B280,PUNT_L5gamesAVG!$I:$I,0))</f>
        <v>251</v>
      </c>
    </row>
    <row r="281" spans="1:15" x14ac:dyDescent="0.2">
      <c r="A281">
        <v>6050</v>
      </c>
      <c r="B281" t="s">
        <v>458</v>
      </c>
      <c r="C281" t="s">
        <v>702</v>
      </c>
      <c r="D281" t="s">
        <v>1233</v>
      </c>
      <c r="E281" t="s">
        <v>322</v>
      </c>
      <c r="F281" t="s">
        <v>704</v>
      </c>
      <c r="G281">
        <v>17</v>
      </c>
      <c r="H281" t="s">
        <v>264</v>
      </c>
      <c r="I281" t="s">
        <v>264</v>
      </c>
      <c r="J281" t="s">
        <v>637</v>
      </c>
      <c r="K281" t="str">
        <f>INDEX(PUNT_SeasonAVG!I:I,MATCH($B281,PUNT_SeasonAVG!$I:$I,0))</f>
        <v>Isaac Bonga</v>
      </c>
      <c r="L281" t="str">
        <f>INDEX(PUNT_SeasonAVG!K:K,MATCH($B281,PUNT_SeasonAVG!$I:$I,0))</f>
        <v>WAS</v>
      </c>
      <c r="M281" s="5">
        <f>INDEX(PUNT_SeasonAVG!B:B,MATCH($B281,PUNT_SeasonAVG!$I:$I,0))</f>
        <v>289</v>
      </c>
      <c r="N281" s="5">
        <f>INDEX(PUNT_L10gamesAVG!B:B,MATCH($B281,PUNT_L10gamesAVG!$I:$I,0))</f>
        <v>288</v>
      </c>
      <c r="O281" s="5">
        <f>INDEX(PUNT_L5gamesAVG!B:B,MATCH($B281,PUNT_L5gamesAVG!$I:$I,0))</f>
        <v>327</v>
      </c>
    </row>
    <row r="282" spans="1:15" x14ac:dyDescent="0.2">
      <c r="A282">
        <v>3962</v>
      </c>
      <c r="B282" t="s">
        <v>433</v>
      </c>
      <c r="C282" t="s">
        <v>706</v>
      </c>
      <c r="D282" t="s">
        <v>707</v>
      </c>
      <c r="E282" t="s">
        <v>339</v>
      </c>
      <c r="F282" t="s">
        <v>666</v>
      </c>
      <c r="G282">
        <v>7</v>
      </c>
      <c r="H282" t="s">
        <v>264</v>
      </c>
      <c r="I282" t="s">
        <v>264</v>
      </c>
      <c r="J282" t="s">
        <v>637</v>
      </c>
      <c r="K282" t="str">
        <f>INDEX(PUNT_SeasonAVG!I:I,MATCH($B282,PUNT_SeasonAVG!$I:$I,0))</f>
        <v>Ersan Ilyasova</v>
      </c>
      <c r="L282" t="str">
        <f>INDEX(PUNT_SeasonAVG!K:K,MATCH($B282,PUNT_SeasonAVG!$I:$I,0))</f>
        <v>MIL</v>
      </c>
      <c r="M282" s="5">
        <f>INDEX(PUNT_SeasonAVG!B:B,MATCH($B282,PUNT_SeasonAVG!$I:$I,0))</f>
        <v>253</v>
      </c>
      <c r="N282" s="5">
        <f>INDEX(PUNT_L10gamesAVG!B:B,MATCH($B282,PUNT_L10gamesAVG!$I:$I,0))</f>
        <v>289</v>
      </c>
      <c r="O282" s="5">
        <f>INDEX(PUNT_L5gamesAVG!B:B,MATCH($B282,PUNT_L5gamesAVG!$I:$I,0))</f>
        <v>362</v>
      </c>
    </row>
    <row r="283" spans="1:15" x14ac:dyDescent="0.2">
      <c r="A283">
        <v>5159</v>
      </c>
      <c r="B283" t="s">
        <v>460</v>
      </c>
      <c r="C283" t="s">
        <v>664</v>
      </c>
      <c r="D283" t="s">
        <v>890</v>
      </c>
      <c r="E283" t="s">
        <v>301</v>
      </c>
      <c r="F283" t="s">
        <v>42</v>
      </c>
      <c r="G283">
        <v>1</v>
      </c>
      <c r="H283" t="s">
        <v>636</v>
      </c>
      <c r="I283" t="s">
        <v>263</v>
      </c>
      <c r="J283" t="s">
        <v>637</v>
      </c>
      <c r="K283" t="str">
        <f>INDEX(PUNT_SeasonAVG!I:I,MATCH($B283,PUNT_SeasonAVG!$I:$I,0))</f>
        <v>Kentavious Caldwell-Pope</v>
      </c>
      <c r="L283" t="str">
        <f>INDEX(PUNT_SeasonAVG!K:K,MATCH($B283,PUNT_SeasonAVG!$I:$I,0))</f>
        <v>LAL</v>
      </c>
      <c r="M283" s="5">
        <f>INDEX(PUNT_SeasonAVG!B:B,MATCH($B283,PUNT_SeasonAVG!$I:$I,0))</f>
        <v>280</v>
      </c>
      <c r="N283" s="5">
        <f>INDEX(PUNT_L10gamesAVG!B:B,MATCH($B283,PUNT_L10gamesAVG!$I:$I,0))</f>
        <v>290</v>
      </c>
      <c r="O283" s="5">
        <f>INDEX(PUNT_L5gamesAVG!B:B,MATCH($B283,PUNT_L5gamesAVG!$I:$I,0))</f>
        <v>252</v>
      </c>
    </row>
    <row r="284" spans="1:15" x14ac:dyDescent="0.2">
      <c r="A284">
        <v>5256</v>
      </c>
      <c r="B284" t="s">
        <v>434</v>
      </c>
      <c r="C284" t="s">
        <v>670</v>
      </c>
      <c r="D284" t="s">
        <v>916</v>
      </c>
      <c r="E284" t="s">
        <v>331</v>
      </c>
      <c r="F284" t="s">
        <v>689</v>
      </c>
      <c r="G284">
        <v>13</v>
      </c>
      <c r="H284" t="s">
        <v>45</v>
      </c>
      <c r="I284" t="s">
        <v>45</v>
      </c>
      <c r="J284" t="s">
        <v>637</v>
      </c>
      <c r="K284" t="str">
        <f>INDEX(PUNT_SeasonAVG!I:I,MATCH($B284,PUNT_SeasonAVG!$I:$I,0))</f>
        <v>Dewayne Dedmon</v>
      </c>
      <c r="L284" t="str">
        <f>INDEX(PUNT_SeasonAVG!K:K,MATCH($B284,PUNT_SeasonAVG!$I:$I,0))</f>
        <v>SAC</v>
      </c>
      <c r="M284" s="5">
        <f>INDEX(PUNT_SeasonAVG!B:B,MATCH($B284,PUNT_SeasonAVG!$I:$I,0))</f>
        <v>271</v>
      </c>
      <c r="N284" s="5">
        <f>INDEX(PUNT_L10gamesAVG!B:B,MATCH($B284,PUNT_L10gamesAVG!$I:$I,0))</f>
        <v>291</v>
      </c>
      <c r="O284" s="5">
        <f>INDEX(PUNT_L5gamesAVG!B:B,MATCH($B284,PUNT_L5gamesAVG!$I:$I,0))</f>
        <v>317</v>
      </c>
    </row>
    <row r="285" spans="1:15" x14ac:dyDescent="0.2">
      <c r="A285">
        <v>5217</v>
      </c>
      <c r="B285" t="s">
        <v>493</v>
      </c>
      <c r="C285" t="s">
        <v>697</v>
      </c>
      <c r="D285" t="s">
        <v>911</v>
      </c>
      <c r="E285" t="s">
        <v>318</v>
      </c>
      <c r="F285" t="s">
        <v>710</v>
      </c>
      <c r="G285">
        <v>19</v>
      </c>
      <c r="H285" t="s">
        <v>263</v>
      </c>
      <c r="I285" t="s">
        <v>263</v>
      </c>
      <c r="J285" t="s">
        <v>637</v>
      </c>
      <c r="K285" t="str">
        <f>INDEX(PUNT_SeasonAVG!I:I,MATCH($B285,PUNT_SeasonAVG!$I:$I,0))</f>
        <v>Raul Neto</v>
      </c>
      <c r="L285" t="str">
        <f>INDEX(PUNT_SeasonAVG!K:K,MATCH($B285,PUNT_SeasonAVG!$I:$I,0))</f>
        <v>PHI</v>
      </c>
      <c r="M285" s="5">
        <f>INDEX(PUNT_SeasonAVG!B:B,MATCH($B285,PUNT_SeasonAVG!$I:$I,0))</f>
        <v>313</v>
      </c>
      <c r="N285" s="5">
        <f>INDEX(PUNT_L10gamesAVG!B:B,MATCH($B285,PUNT_L10gamesAVG!$I:$I,0))</f>
        <v>292</v>
      </c>
      <c r="O285" s="5">
        <f>INDEX(PUNT_L5gamesAVG!B:B,MATCH($B285,PUNT_L5gamesAVG!$I:$I,0))</f>
        <v>330</v>
      </c>
    </row>
    <row r="286" spans="1:15" x14ac:dyDescent="0.2">
      <c r="A286">
        <v>6224</v>
      </c>
      <c r="B286" t="s">
        <v>489</v>
      </c>
      <c r="C286" t="s">
        <v>45</v>
      </c>
      <c r="D286" t="s">
        <v>988</v>
      </c>
      <c r="E286" t="s">
        <v>303</v>
      </c>
      <c r="F286" t="s">
        <v>694</v>
      </c>
      <c r="G286">
        <v>11</v>
      </c>
      <c r="H286" t="s">
        <v>264</v>
      </c>
      <c r="I286" t="s">
        <v>264</v>
      </c>
      <c r="J286" t="s">
        <v>637</v>
      </c>
      <c r="K286" t="str">
        <f>INDEX(PUNT_SeasonAVG!I:I,MATCH($B286,PUNT_SeasonAVG!$I:$I,0))</f>
        <v>Cody Martin</v>
      </c>
      <c r="L286" t="str">
        <f>INDEX(PUNT_SeasonAVG!K:K,MATCH($B286,PUNT_SeasonAVG!$I:$I,0))</f>
        <v>CHA</v>
      </c>
      <c r="M286" s="5">
        <f>INDEX(PUNT_SeasonAVG!B:B,MATCH($B286,PUNT_SeasonAVG!$I:$I,0))</f>
        <v>312</v>
      </c>
      <c r="N286" s="5">
        <f>INDEX(PUNT_L10gamesAVG!B:B,MATCH($B286,PUNT_L10gamesAVG!$I:$I,0))</f>
        <v>293</v>
      </c>
      <c r="O286" s="5">
        <f>INDEX(PUNT_L5gamesAVG!B:B,MATCH($B286,PUNT_L5gamesAVG!$I:$I,0))</f>
        <v>313</v>
      </c>
    </row>
    <row r="287" spans="1:15" x14ac:dyDescent="0.2">
      <c r="A287">
        <v>6140</v>
      </c>
      <c r="B287" t="s">
        <v>470</v>
      </c>
      <c r="C287" t="s">
        <v>682</v>
      </c>
      <c r="D287" t="s">
        <v>1364</v>
      </c>
      <c r="E287" t="s">
        <v>325</v>
      </c>
      <c r="F287" t="s">
        <v>781</v>
      </c>
      <c r="G287">
        <v>14</v>
      </c>
      <c r="H287" t="s">
        <v>263</v>
      </c>
      <c r="I287" t="s">
        <v>263</v>
      </c>
      <c r="J287" t="s">
        <v>637</v>
      </c>
      <c r="K287" t="str">
        <f>INDEX(PUNT_SeasonAVG!I:I,MATCH($B287,PUNT_SeasonAVG!$I:$I,0))</f>
        <v>Allonzo Trier</v>
      </c>
      <c r="L287" t="str">
        <f>INDEX(PUNT_SeasonAVG!K:K,MATCH($B287,PUNT_SeasonAVG!$I:$I,0))</f>
        <v>NYK</v>
      </c>
      <c r="M287" s="5">
        <f>INDEX(PUNT_SeasonAVG!B:B,MATCH($B287,PUNT_SeasonAVG!$I:$I,0))</f>
        <v>295</v>
      </c>
      <c r="N287" s="5">
        <f>INDEX(PUNT_L10gamesAVG!B:B,MATCH($B287,PUNT_L10gamesAVG!$I:$I,0))</f>
        <v>296</v>
      </c>
      <c r="O287" s="5">
        <f>INDEX(PUNT_L5gamesAVG!B:B,MATCH($B287,PUNT_L5gamesAVG!$I:$I,0))</f>
        <v>265</v>
      </c>
    </row>
    <row r="288" spans="1:15" x14ac:dyDescent="0.2">
      <c r="A288">
        <v>4371</v>
      </c>
      <c r="B288" t="s">
        <v>491</v>
      </c>
      <c r="C288" t="s">
        <v>682</v>
      </c>
      <c r="D288" t="s">
        <v>747</v>
      </c>
      <c r="E288" t="s">
        <v>333</v>
      </c>
      <c r="F288" t="s">
        <v>648</v>
      </c>
      <c r="G288">
        <v>43</v>
      </c>
      <c r="H288" t="s">
        <v>264</v>
      </c>
      <c r="I288" t="s">
        <v>264</v>
      </c>
      <c r="J288" t="s">
        <v>637</v>
      </c>
      <c r="K288" t="str">
        <f>INDEX(PUNT_SeasonAVG!I:I,MATCH($B288,PUNT_SeasonAVG!$I:$I,0))</f>
        <v>Anthony Tolliver</v>
      </c>
      <c r="L288" t="str">
        <f>INDEX(PUNT_SeasonAVG!K:K,MATCH($B288,PUNT_SeasonAVG!$I:$I,0))</f>
        <v>POR</v>
      </c>
      <c r="M288" s="5">
        <f>INDEX(PUNT_SeasonAVG!B:B,MATCH($B288,PUNT_SeasonAVG!$I:$I,0))</f>
        <v>323</v>
      </c>
      <c r="N288" s="5">
        <f>INDEX(PUNT_L10gamesAVG!B:B,MATCH($B288,PUNT_L10gamesAVG!$I:$I,0))</f>
        <v>298</v>
      </c>
      <c r="O288" s="5">
        <f>INDEX(PUNT_L5gamesAVG!B:B,MATCH($B288,PUNT_L5gamesAVG!$I:$I,0))</f>
        <v>345</v>
      </c>
    </row>
    <row r="289" spans="1:15" x14ac:dyDescent="0.2">
      <c r="A289">
        <v>4621</v>
      </c>
      <c r="B289" t="s">
        <v>471</v>
      </c>
      <c r="C289" t="s">
        <v>639</v>
      </c>
      <c r="D289" t="s">
        <v>651</v>
      </c>
      <c r="E289" t="s">
        <v>315</v>
      </c>
      <c r="F289" t="s">
        <v>669</v>
      </c>
      <c r="G289">
        <v>16</v>
      </c>
      <c r="H289" t="s">
        <v>264</v>
      </c>
      <c r="I289" t="s">
        <v>264</v>
      </c>
      <c r="J289" t="s">
        <v>637</v>
      </c>
      <c r="K289" t="str">
        <f>INDEX(PUNT_SeasonAVG!I:I,MATCH($B289,PUNT_SeasonAVG!$I:$I,0))</f>
        <v>James Johnson</v>
      </c>
      <c r="L289" t="str">
        <f>INDEX(PUNT_SeasonAVG!K:K,MATCH($B289,PUNT_SeasonAVG!$I:$I,0))</f>
        <v>MIA</v>
      </c>
      <c r="M289" s="5">
        <f>INDEX(PUNT_SeasonAVG!B:B,MATCH($B289,PUNT_SeasonAVG!$I:$I,0))</f>
        <v>297</v>
      </c>
      <c r="N289" s="5">
        <f>INDEX(PUNT_L10gamesAVG!B:B,MATCH($B289,PUNT_L10gamesAVG!$I:$I,0))</f>
        <v>299</v>
      </c>
      <c r="O289" s="5">
        <f>INDEX(PUNT_L5gamesAVG!B:B,MATCH($B289,PUNT_L5gamesAVG!$I:$I,0))</f>
        <v>295</v>
      </c>
    </row>
    <row r="290" spans="1:15" x14ac:dyDescent="0.2">
      <c r="A290">
        <v>4906</v>
      </c>
      <c r="B290" t="s">
        <v>479</v>
      </c>
      <c r="C290" t="s">
        <v>697</v>
      </c>
      <c r="D290" t="s">
        <v>839</v>
      </c>
      <c r="E290" t="s">
        <v>307</v>
      </c>
      <c r="F290" t="s">
        <v>652</v>
      </c>
      <c r="G290">
        <v>1</v>
      </c>
      <c r="H290" t="s">
        <v>263</v>
      </c>
      <c r="I290" t="s">
        <v>263</v>
      </c>
      <c r="J290" t="s">
        <v>637</v>
      </c>
      <c r="K290" t="str">
        <f>INDEX(PUNT_SeasonAVG!I:I,MATCH($B290,PUNT_SeasonAVG!$I:$I,0))</f>
        <v>Reggie Jackson</v>
      </c>
      <c r="L290" t="str">
        <f>INDEX(PUNT_SeasonAVG!K:K,MATCH($B290,PUNT_SeasonAVG!$I:$I,0))</f>
        <v>DET</v>
      </c>
      <c r="M290" s="5">
        <f>INDEX(PUNT_SeasonAVG!B:B,MATCH($B290,PUNT_SeasonAVG!$I:$I,0))</f>
        <v>299</v>
      </c>
      <c r="N290" s="5">
        <f>INDEX(PUNT_L10gamesAVG!B:B,MATCH($B290,PUNT_L10gamesAVG!$I:$I,0))</f>
        <v>300</v>
      </c>
      <c r="O290" s="5">
        <f>INDEX(PUNT_L5gamesAVG!B:B,MATCH($B290,PUNT_L5gamesAVG!$I:$I,0))</f>
        <v>296</v>
      </c>
    </row>
    <row r="291" spans="1:15" x14ac:dyDescent="0.2">
      <c r="A291">
        <v>5524</v>
      </c>
      <c r="B291" t="s">
        <v>484</v>
      </c>
      <c r="C291" t="s">
        <v>757</v>
      </c>
      <c r="D291" t="s">
        <v>1001</v>
      </c>
      <c r="E291" t="s">
        <v>321</v>
      </c>
      <c r="F291" t="s">
        <v>678</v>
      </c>
      <c r="G291">
        <v>51</v>
      </c>
      <c r="H291" t="s">
        <v>45</v>
      </c>
      <c r="I291" t="s">
        <v>45</v>
      </c>
      <c r="J291" t="s">
        <v>637</v>
      </c>
      <c r="K291" t="str">
        <f>INDEX(PUNT_SeasonAVG!I:I,MATCH($B291,PUNT_SeasonAVG!$I:$I,0))</f>
        <v>Boban Marjanovic</v>
      </c>
      <c r="L291" t="str">
        <f>INDEX(PUNT_SeasonAVG!K:K,MATCH($B291,PUNT_SeasonAVG!$I:$I,0))</f>
        <v>DAL</v>
      </c>
      <c r="M291" s="5">
        <f>INDEX(PUNT_SeasonAVG!B:B,MATCH($B291,PUNT_SeasonAVG!$I:$I,0))</f>
        <v>300</v>
      </c>
      <c r="N291" s="5">
        <f>INDEX(PUNT_L10gamesAVG!B:B,MATCH($B291,PUNT_L10gamesAVG!$I:$I,0))</f>
        <v>301</v>
      </c>
      <c r="O291" s="5">
        <f>INDEX(PUNT_L5gamesAVG!B:B,MATCH($B291,PUNT_L5gamesAVG!$I:$I,0))</f>
        <v>291</v>
      </c>
    </row>
    <row r="292" spans="1:15" x14ac:dyDescent="0.2">
      <c r="A292">
        <v>5331</v>
      </c>
      <c r="B292" t="s">
        <v>452</v>
      </c>
      <c r="C292" t="s">
        <v>757</v>
      </c>
      <c r="D292" t="s">
        <v>938</v>
      </c>
      <c r="E292" t="s">
        <v>316</v>
      </c>
      <c r="F292" t="s">
        <v>684</v>
      </c>
      <c r="G292">
        <v>5</v>
      </c>
      <c r="H292" t="s">
        <v>264</v>
      </c>
      <c r="I292" t="s">
        <v>264</v>
      </c>
      <c r="J292" t="s">
        <v>637</v>
      </c>
      <c r="K292" t="str">
        <f>INDEX(PUNT_SeasonAVG!I:I,MATCH($B292,PUNT_SeasonAVG!$I:$I,0))</f>
        <v>Bruno Caboclo</v>
      </c>
      <c r="L292" t="str">
        <f>INDEX(PUNT_SeasonAVG!K:K,MATCH($B292,PUNT_SeasonAVG!$I:$I,0))</f>
        <v>MEM</v>
      </c>
      <c r="M292" s="5">
        <f>INDEX(PUNT_SeasonAVG!B:B,MATCH($B292,PUNT_SeasonAVG!$I:$I,0))</f>
        <v>303</v>
      </c>
      <c r="N292" s="5">
        <f>INDEX(PUNT_L10gamesAVG!B:B,MATCH($B292,PUNT_L10gamesAVG!$I:$I,0))</f>
        <v>302</v>
      </c>
      <c r="O292" s="5">
        <f>INDEX(PUNT_L5gamesAVG!B:B,MATCH($B292,PUNT_L5gamesAVG!$I:$I,0))</f>
        <v>315</v>
      </c>
    </row>
    <row r="293" spans="1:15" x14ac:dyDescent="0.2">
      <c r="A293">
        <v>6020</v>
      </c>
      <c r="B293" t="s">
        <v>417</v>
      </c>
      <c r="C293" t="s">
        <v>664</v>
      </c>
      <c r="D293" t="s">
        <v>1213</v>
      </c>
      <c r="E293" t="s">
        <v>325</v>
      </c>
      <c r="F293" t="s">
        <v>781</v>
      </c>
      <c r="G293">
        <v>20</v>
      </c>
      <c r="H293" t="s">
        <v>264</v>
      </c>
      <c r="I293" t="s">
        <v>264</v>
      </c>
      <c r="J293" t="s">
        <v>637</v>
      </c>
      <c r="K293" t="str">
        <f>INDEX(PUNT_SeasonAVG!I:I,MATCH($B293,PUNT_SeasonAVG!$I:$I,0))</f>
        <v>Kevin Knox</v>
      </c>
      <c r="L293" t="str">
        <f>INDEX(PUNT_SeasonAVG!K:K,MATCH($B293,PUNT_SeasonAVG!$I:$I,0))</f>
        <v>NYK</v>
      </c>
      <c r="M293" s="5">
        <f>INDEX(PUNT_SeasonAVG!B:B,MATCH($B293,PUNT_SeasonAVG!$I:$I,0))</f>
        <v>259</v>
      </c>
      <c r="N293" s="5">
        <f>INDEX(PUNT_L10gamesAVG!B:B,MATCH($B293,PUNT_L10gamesAVG!$I:$I,0))</f>
        <v>303</v>
      </c>
      <c r="O293" s="5">
        <f>INDEX(PUNT_L5gamesAVG!B:B,MATCH($B293,PUNT_L5gamesAVG!$I:$I,0))</f>
        <v>369</v>
      </c>
    </row>
    <row r="294" spans="1:15" x14ac:dyDescent="0.2">
      <c r="A294">
        <v>6213</v>
      </c>
      <c r="B294" t="s">
        <v>514</v>
      </c>
      <c r="C294" t="s">
        <v>654</v>
      </c>
      <c r="D294" t="s">
        <v>1429</v>
      </c>
      <c r="E294" t="s">
        <v>333</v>
      </c>
      <c r="F294" t="s">
        <v>648</v>
      </c>
      <c r="G294">
        <v>9</v>
      </c>
      <c r="H294" t="s">
        <v>264</v>
      </c>
      <c r="I294" t="s">
        <v>264</v>
      </c>
      <c r="J294" t="s">
        <v>637</v>
      </c>
      <c r="K294" t="str">
        <f>INDEX(PUNT_SeasonAVG!I:I,MATCH($B294,PUNT_SeasonAVG!$I:$I,0))</f>
        <v>Nassir Little</v>
      </c>
      <c r="L294" t="str">
        <f>INDEX(PUNT_SeasonAVG!K:K,MATCH($B294,PUNT_SeasonAVG!$I:$I,0))</f>
        <v>POR</v>
      </c>
      <c r="M294" s="5">
        <f>INDEX(PUNT_SeasonAVG!B:B,MATCH($B294,PUNT_SeasonAVG!$I:$I,0))</f>
        <v>306</v>
      </c>
      <c r="N294" s="5">
        <f>INDEX(PUNT_L10gamesAVG!B:B,MATCH($B294,PUNT_L10gamesAVG!$I:$I,0))</f>
        <v>304</v>
      </c>
      <c r="O294" s="5">
        <f>INDEX(PUNT_L5gamesAVG!B:B,MATCH($B294,PUNT_L5gamesAVG!$I:$I,0))</f>
        <v>266</v>
      </c>
    </row>
    <row r="295" spans="1:15" x14ac:dyDescent="0.2">
      <c r="A295">
        <v>6040</v>
      </c>
      <c r="B295" t="s">
        <v>494</v>
      </c>
      <c r="C295" t="s">
        <v>670</v>
      </c>
      <c r="D295" t="s">
        <v>1228</v>
      </c>
      <c r="E295" t="s">
        <v>312</v>
      </c>
      <c r="F295" t="s">
        <v>731</v>
      </c>
      <c r="G295">
        <v>13</v>
      </c>
      <c r="H295" t="s">
        <v>264</v>
      </c>
      <c r="I295" t="s">
        <v>264</v>
      </c>
      <c r="J295" t="s">
        <v>637</v>
      </c>
      <c r="K295" t="str">
        <f>INDEX(PUNT_SeasonAVG!I:I,MATCH($B295,PUNT_SeasonAVG!$I:$I,0))</f>
        <v>Dzanan Musa</v>
      </c>
      <c r="L295" t="str">
        <f>INDEX(PUNT_SeasonAVG!K:K,MATCH($B295,PUNT_SeasonAVG!$I:$I,0))</f>
        <v>BKN</v>
      </c>
      <c r="M295" s="5">
        <f>INDEX(PUNT_SeasonAVG!B:B,MATCH($B295,PUNT_SeasonAVG!$I:$I,0))</f>
        <v>308</v>
      </c>
      <c r="N295" s="5">
        <f>INDEX(PUNT_L10gamesAVG!B:B,MATCH($B295,PUNT_L10gamesAVG!$I:$I,0))</f>
        <v>306</v>
      </c>
      <c r="O295" s="5">
        <f>INDEX(PUNT_L5gamesAVG!B:B,MATCH($B295,PUNT_L5gamesAVG!$I:$I,0))</f>
        <v>238</v>
      </c>
    </row>
    <row r="296" spans="1:15" x14ac:dyDescent="0.2">
      <c r="A296">
        <v>6057</v>
      </c>
      <c r="B296" t="s">
        <v>468</v>
      </c>
      <c r="C296" t="s">
        <v>670</v>
      </c>
      <c r="D296" t="s">
        <v>1240</v>
      </c>
      <c r="E296" t="s">
        <v>316</v>
      </c>
      <c r="F296" t="s">
        <v>684</v>
      </c>
      <c r="G296">
        <v>0</v>
      </c>
      <c r="H296" t="s">
        <v>263</v>
      </c>
      <c r="I296" t="s">
        <v>263</v>
      </c>
      <c r="J296" t="s">
        <v>637</v>
      </c>
      <c r="K296" t="str">
        <f>INDEX(PUNT_SeasonAVG!I:I,MATCH($B296,PUNT_SeasonAVG!$I:$I,0))</f>
        <v>De'Anthony Melton</v>
      </c>
      <c r="L296" t="str">
        <f>INDEX(PUNT_SeasonAVG!K:K,MATCH($B296,PUNT_SeasonAVG!$I:$I,0))</f>
        <v>MEM</v>
      </c>
      <c r="M296" s="5">
        <f>INDEX(PUNT_SeasonAVG!B:B,MATCH($B296,PUNT_SeasonAVG!$I:$I,0))</f>
        <v>310</v>
      </c>
      <c r="N296" s="5">
        <f>INDEX(PUNT_L10gamesAVG!B:B,MATCH($B296,PUNT_L10gamesAVG!$I:$I,0))</f>
        <v>307</v>
      </c>
      <c r="O296" s="5">
        <f>INDEX(PUNT_L5gamesAVG!B:B,MATCH($B296,PUNT_L5gamesAVG!$I:$I,0))</f>
        <v>267</v>
      </c>
    </row>
    <row r="297" spans="1:15" x14ac:dyDescent="0.2">
      <c r="A297">
        <v>4694</v>
      </c>
      <c r="B297" t="s">
        <v>430</v>
      </c>
      <c r="C297" t="s">
        <v>745</v>
      </c>
      <c r="D297" t="s">
        <v>793</v>
      </c>
      <c r="E297" t="s">
        <v>339</v>
      </c>
      <c r="F297" t="s">
        <v>666</v>
      </c>
      <c r="G297">
        <v>9</v>
      </c>
      <c r="H297" t="s">
        <v>636</v>
      </c>
      <c r="I297" t="s">
        <v>263</v>
      </c>
      <c r="J297" t="s">
        <v>637</v>
      </c>
      <c r="K297" t="str">
        <f>INDEX(PUNT_SeasonAVG!I:I,MATCH($B297,PUNT_SeasonAVG!$I:$I,0))</f>
        <v>Wesley Matthews</v>
      </c>
      <c r="L297" t="str">
        <f>INDEX(PUNT_SeasonAVG!K:K,MATCH($B297,PUNT_SeasonAVG!$I:$I,0))</f>
        <v>MIL</v>
      </c>
      <c r="M297" s="5">
        <f>INDEX(PUNT_SeasonAVG!B:B,MATCH($B297,PUNT_SeasonAVG!$I:$I,0))</f>
        <v>251</v>
      </c>
      <c r="N297" s="5">
        <f>INDEX(PUNT_L10gamesAVG!B:B,MATCH($B297,PUNT_L10gamesAVG!$I:$I,0))</f>
        <v>308</v>
      </c>
      <c r="O297" s="5">
        <f>INDEX(PUNT_L5gamesAVG!B:B,MATCH($B297,PUNT_L5gamesAVG!$I:$I,0))</f>
        <v>261</v>
      </c>
    </row>
    <row r="298" spans="1:15" x14ac:dyDescent="0.2">
      <c r="A298">
        <v>3248</v>
      </c>
      <c r="B298" t="s">
        <v>507</v>
      </c>
      <c r="C298" t="s">
        <v>633</v>
      </c>
      <c r="D298" t="s">
        <v>634</v>
      </c>
      <c r="E298" t="s">
        <v>336</v>
      </c>
      <c r="F298" t="s">
        <v>635</v>
      </c>
      <c r="G298">
        <v>15</v>
      </c>
      <c r="H298" t="s">
        <v>636</v>
      </c>
      <c r="I298" t="s">
        <v>263</v>
      </c>
      <c r="J298" t="s">
        <v>637</v>
      </c>
      <c r="K298" t="str">
        <f>INDEX(PUNT_SeasonAVG!I:I,MATCH($B298,PUNT_SeasonAVG!$I:$I,0))</f>
        <v>Vince Carter</v>
      </c>
      <c r="L298" t="str">
        <f>INDEX(PUNT_SeasonAVG!K:K,MATCH($B298,PUNT_SeasonAVG!$I:$I,0))</f>
        <v>ATL</v>
      </c>
      <c r="M298" s="5">
        <f>INDEX(PUNT_SeasonAVG!B:B,MATCH($B298,PUNT_SeasonAVG!$I:$I,0))</f>
        <v>311</v>
      </c>
      <c r="N298" s="5">
        <f>INDEX(PUNT_L10gamesAVG!B:B,MATCH($B298,PUNT_L10gamesAVG!$I:$I,0))</f>
        <v>309</v>
      </c>
      <c r="O298" s="5">
        <f>INDEX(PUNT_L5gamesAVG!B:B,MATCH($B298,PUNT_L5gamesAVG!$I:$I,0))</f>
        <v>270</v>
      </c>
    </row>
    <row r="299" spans="1:15" x14ac:dyDescent="0.2">
      <c r="A299">
        <v>6017</v>
      </c>
      <c r="B299" t="s">
        <v>478</v>
      </c>
      <c r="C299" t="s">
        <v>692</v>
      </c>
      <c r="D299" t="s">
        <v>1210</v>
      </c>
      <c r="E299" t="s">
        <v>309</v>
      </c>
      <c r="F299" t="s">
        <v>756</v>
      </c>
      <c r="G299">
        <v>5</v>
      </c>
      <c r="H299" t="s">
        <v>45</v>
      </c>
      <c r="I299" t="s">
        <v>45</v>
      </c>
      <c r="J299" t="s">
        <v>637</v>
      </c>
      <c r="K299" t="str">
        <f>INDEX(PUNT_SeasonAVG!I:I,MATCH($B299,PUNT_SeasonAVG!$I:$I,0))</f>
        <v>Mohamed Bamba</v>
      </c>
      <c r="L299" t="str">
        <f>INDEX(PUNT_SeasonAVG!K:K,MATCH($B299,PUNT_SeasonAVG!$I:$I,0))</f>
        <v>ORL</v>
      </c>
      <c r="M299" s="5">
        <f>INDEX(PUNT_SeasonAVG!B:B,MATCH($B299,PUNT_SeasonAVG!$I:$I,0))</f>
        <v>304</v>
      </c>
      <c r="N299" s="5">
        <f>INDEX(PUNT_L10gamesAVG!B:B,MATCH($B299,PUNT_L10gamesAVG!$I:$I,0))</f>
        <v>310</v>
      </c>
      <c r="O299" s="5">
        <f>INDEX(PUNT_L5gamesAVG!B:B,MATCH($B299,PUNT_L5gamesAVG!$I:$I,0))</f>
        <v>301</v>
      </c>
    </row>
    <row r="300" spans="1:15" x14ac:dyDescent="0.2">
      <c r="A300">
        <v>6210</v>
      </c>
      <c r="B300" t="s">
        <v>477</v>
      </c>
      <c r="C300" t="s">
        <v>263</v>
      </c>
      <c r="D300" t="s">
        <v>693</v>
      </c>
      <c r="E300" t="s">
        <v>319</v>
      </c>
      <c r="F300" t="s">
        <v>804</v>
      </c>
      <c r="G300">
        <v>12</v>
      </c>
      <c r="H300" t="s">
        <v>264</v>
      </c>
      <c r="I300" t="s">
        <v>264</v>
      </c>
      <c r="J300" t="s">
        <v>637</v>
      </c>
      <c r="K300" t="str">
        <f>INDEX(PUNT_SeasonAVG!I:I,MATCH($B300,PUNT_SeasonAVG!$I:$I,0))</f>
        <v>Grant Williams</v>
      </c>
      <c r="L300" t="str">
        <f>INDEX(PUNT_SeasonAVG!K:K,MATCH($B300,PUNT_SeasonAVG!$I:$I,0))</f>
        <v>BOS</v>
      </c>
      <c r="M300" s="5">
        <f>INDEX(PUNT_SeasonAVG!B:B,MATCH($B300,PUNT_SeasonAVG!$I:$I,0))</f>
        <v>307</v>
      </c>
      <c r="N300" s="5">
        <f>INDEX(PUNT_L10gamesAVG!B:B,MATCH($B300,PUNT_L10gamesAVG!$I:$I,0))</f>
        <v>312</v>
      </c>
      <c r="O300" s="5">
        <f>INDEX(PUNT_L5gamesAVG!B:B,MATCH($B300,PUNT_L5gamesAVG!$I:$I,0))</f>
        <v>304</v>
      </c>
    </row>
    <row r="301" spans="1:15" x14ac:dyDescent="0.2">
      <c r="A301">
        <v>5282</v>
      </c>
      <c r="B301" t="s">
        <v>502</v>
      </c>
      <c r="C301" t="s">
        <v>642</v>
      </c>
      <c r="D301" t="s">
        <v>920</v>
      </c>
      <c r="E301" t="s">
        <v>301</v>
      </c>
      <c r="F301" t="s">
        <v>42</v>
      </c>
      <c r="G301">
        <v>30</v>
      </c>
      <c r="H301" t="s">
        <v>263</v>
      </c>
      <c r="I301" t="s">
        <v>263</v>
      </c>
      <c r="J301" t="s">
        <v>637</v>
      </c>
      <c r="K301" t="str">
        <f>INDEX(PUNT_SeasonAVG!I:I,MATCH($B301,PUNT_SeasonAVG!$I:$I,0))</f>
        <v>Troy Daniels</v>
      </c>
      <c r="L301" t="str">
        <f>INDEX(PUNT_SeasonAVG!K:K,MATCH($B301,PUNT_SeasonAVG!$I:$I,0))</f>
        <v>LAL</v>
      </c>
      <c r="M301" s="5">
        <f>INDEX(PUNT_SeasonAVG!B:B,MATCH($B301,PUNT_SeasonAVG!$I:$I,0))</f>
        <v>318</v>
      </c>
      <c r="N301" s="5">
        <f>INDEX(PUNT_L10gamesAVG!B:B,MATCH($B301,PUNT_L10gamesAVG!$I:$I,0))</f>
        <v>313</v>
      </c>
      <c r="O301" s="5">
        <f>INDEX(PUNT_L5gamesAVG!B:B,MATCH($B301,PUNT_L5gamesAVG!$I:$I,0))</f>
        <v>319</v>
      </c>
    </row>
    <row r="302" spans="1:15" x14ac:dyDescent="0.2">
      <c r="A302">
        <v>5376</v>
      </c>
      <c r="B302" t="s">
        <v>472</v>
      </c>
      <c r="C302" t="s">
        <v>642</v>
      </c>
      <c r="D302" t="s">
        <v>651</v>
      </c>
      <c r="E302" t="s">
        <v>330</v>
      </c>
      <c r="F302" t="s">
        <v>641</v>
      </c>
      <c r="G302">
        <v>16</v>
      </c>
      <c r="H302" t="s">
        <v>263</v>
      </c>
      <c r="I302" t="s">
        <v>263</v>
      </c>
      <c r="J302" t="s">
        <v>637</v>
      </c>
      <c r="K302" t="str">
        <f>INDEX(PUNT_SeasonAVG!I:I,MATCH($B302,PUNT_SeasonAVG!$I:$I,0))</f>
        <v>Tyler Johnson</v>
      </c>
      <c r="L302" t="str">
        <f>INDEX(PUNT_SeasonAVG!K:K,MATCH($B302,PUNT_SeasonAVG!$I:$I,0))</f>
        <v>PHO</v>
      </c>
      <c r="M302" s="5">
        <f>INDEX(PUNT_SeasonAVG!B:B,MATCH($B302,PUNT_SeasonAVG!$I:$I,0))</f>
        <v>292</v>
      </c>
      <c r="N302" s="5">
        <f>INDEX(PUNT_L10gamesAVG!B:B,MATCH($B302,PUNT_L10gamesAVG!$I:$I,0))</f>
        <v>314</v>
      </c>
      <c r="O302" s="5">
        <f>INDEX(PUNT_L5gamesAVG!B:B,MATCH($B302,PUNT_L5gamesAVG!$I:$I,0))</f>
        <v>294</v>
      </c>
    </row>
    <row r="303" spans="1:15" x14ac:dyDescent="0.2">
      <c r="A303">
        <v>5083</v>
      </c>
      <c r="B303" t="s">
        <v>505</v>
      </c>
      <c r="C303" t="s">
        <v>664</v>
      </c>
      <c r="D303" t="s">
        <v>877</v>
      </c>
      <c r="E303" t="s">
        <v>318</v>
      </c>
      <c r="F303" t="s">
        <v>710</v>
      </c>
      <c r="G303">
        <v>9</v>
      </c>
      <c r="H303" t="s">
        <v>649</v>
      </c>
      <c r="I303" t="s">
        <v>264</v>
      </c>
      <c r="J303" t="s">
        <v>637</v>
      </c>
      <c r="K303" t="str">
        <f>INDEX(PUNT_SeasonAVG!I:I,MATCH($B303,PUNT_SeasonAVG!$I:$I,0))</f>
        <v>Kyle O'Quinn</v>
      </c>
      <c r="L303" t="str">
        <f>INDEX(PUNT_SeasonAVG!K:K,MATCH($B303,PUNT_SeasonAVG!$I:$I,0))</f>
        <v>PHI</v>
      </c>
      <c r="M303" s="5">
        <f>INDEX(PUNT_SeasonAVG!B:B,MATCH($B303,PUNT_SeasonAVG!$I:$I,0))</f>
        <v>328</v>
      </c>
      <c r="N303" s="5">
        <f>INDEX(PUNT_L10gamesAVG!B:B,MATCH($B303,PUNT_L10gamesAVG!$I:$I,0))</f>
        <v>315</v>
      </c>
      <c r="O303" s="5">
        <f>INDEX(PUNT_L5gamesAVG!B:B,MATCH($B303,PUNT_L5gamesAVG!$I:$I,0))</f>
        <v>298</v>
      </c>
    </row>
    <row r="304" spans="1:15" x14ac:dyDescent="0.2">
      <c r="A304">
        <v>4899</v>
      </c>
      <c r="B304" t="s">
        <v>512</v>
      </c>
      <c r="C304" t="s">
        <v>706</v>
      </c>
      <c r="D304" t="s">
        <v>834</v>
      </c>
      <c r="E304" t="s">
        <v>319</v>
      </c>
      <c r="F304" t="s">
        <v>804</v>
      </c>
      <c r="G304">
        <v>11</v>
      </c>
      <c r="H304" t="s">
        <v>45</v>
      </c>
      <c r="I304" t="s">
        <v>45</v>
      </c>
      <c r="J304" t="s">
        <v>746</v>
      </c>
      <c r="K304" t="str">
        <f>INDEX(PUNT_SeasonAVG!I:I,MATCH($B304,PUNT_SeasonAVG!$I:$I,0))</f>
        <v>Enes Kanter</v>
      </c>
      <c r="L304" t="str">
        <f>INDEX(PUNT_SeasonAVG!K:K,MATCH($B304,PUNT_SeasonAVG!$I:$I,0))</f>
        <v>BOS</v>
      </c>
      <c r="M304" s="5">
        <f>INDEX(PUNT_SeasonAVG!B:B,MATCH($B304,PUNT_SeasonAVG!$I:$I,0))</f>
        <v>319</v>
      </c>
      <c r="N304" s="5">
        <f>INDEX(PUNT_L10gamesAVG!B:B,MATCH($B304,PUNT_L10gamesAVG!$I:$I,0))</f>
        <v>316</v>
      </c>
      <c r="O304" s="5">
        <f>INDEX(PUNT_L5gamesAVG!B:B,MATCH($B304,PUNT_L5gamesAVG!$I:$I,0))</f>
        <v>242</v>
      </c>
    </row>
    <row r="305" spans="1:15" x14ac:dyDescent="0.2">
      <c r="A305">
        <v>5370</v>
      </c>
      <c r="B305" t="s">
        <v>503</v>
      </c>
      <c r="C305" t="s">
        <v>639</v>
      </c>
      <c r="D305" t="s">
        <v>954</v>
      </c>
      <c r="E305" t="s">
        <v>322</v>
      </c>
      <c r="F305" t="s">
        <v>704</v>
      </c>
      <c r="G305">
        <v>52</v>
      </c>
      <c r="H305" t="s">
        <v>263</v>
      </c>
      <c r="I305" t="s">
        <v>263</v>
      </c>
      <c r="J305" t="s">
        <v>637</v>
      </c>
      <c r="K305" t="str">
        <f>INDEX(PUNT_SeasonAVG!I:I,MATCH($B305,PUNT_SeasonAVG!$I:$I,0))</f>
        <v>Jordan McRae</v>
      </c>
      <c r="L305" t="str">
        <f>INDEX(PUNT_SeasonAVG!K:K,MATCH($B305,PUNT_SeasonAVG!$I:$I,0))</f>
        <v>WAS</v>
      </c>
      <c r="M305" s="5">
        <f>INDEX(PUNT_SeasonAVG!B:B,MATCH($B305,PUNT_SeasonAVG!$I:$I,0))</f>
        <v>320</v>
      </c>
      <c r="N305" s="5">
        <f>INDEX(PUNT_L10gamesAVG!B:B,MATCH($B305,PUNT_L10gamesAVG!$I:$I,0))</f>
        <v>317</v>
      </c>
      <c r="O305" s="5">
        <f>INDEX(PUNT_L5gamesAVG!B:B,MATCH($B305,PUNT_L5gamesAVG!$I:$I,0))</f>
        <v>335</v>
      </c>
    </row>
    <row r="306" spans="1:15" x14ac:dyDescent="0.2">
      <c r="A306">
        <v>6312</v>
      </c>
      <c r="B306" t="s">
        <v>498</v>
      </c>
      <c r="C306" t="s">
        <v>45</v>
      </c>
      <c r="D306" t="s">
        <v>1565</v>
      </c>
      <c r="E306" t="s">
        <v>338</v>
      </c>
      <c r="F306" t="s">
        <v>644</v>
      </c>
      <c r="G306">
        <v>3</v>
      </c>
      <c r="H306" t="s">
        <v>263</v>
      </c>
      <c r="I306" t="s">
        <v>263</v>
      </c>
      <c r="J306" t="s">
        <v>637</v>
      </c>
      <c r="K306" t="str">
        <f>INDEX(PUNT_SeasonAVG!I:I,MATCH($B306,PUNT_SeasonAVG!$I:$I,0))</f>
        <v>Chris Clemons</v>
      </c>
      <c r="L306" t="str">
        <f>INDEX(PUNT_SeasonAVG!K:K,MATCH($B306,PUNT_SeasonAVG!$I:$I,0))</f>
        <v>HOU</v>
      </c>
      <c r="M306" s="5">
        <f>INDEX(PUNT_SeasonAVG!B:B,MATCH($B306,PUNT_SeasonAVG!$I:$I,0))</f>
        <v>324</v>
      </c>
      <c r="N306" s="5">
        <f>INDEX(PUNT_L10gamesAVG!B:B,MATCH($B306,PUNT_L10gamesAVG!$I:$I,0))</f>
        <v>318</v>
      </c>
      <c r="O306" s="5">
        <f>INDEX(PUNT_L5gamesAVG!B:B,MATCH($B306,PUNT_L5gamesAVG!$I:$I,0))</f>
        <v>302</v>
      </c>
    </row>
    <row r="307" spans="1:15" x14ac:dyDescent="0.2">
      <c r="A307">
        <v>4483</v>
      </c>
      <c r="B307" t="s">
        <v>504</v>
      </c>
      <c r="C307" t="s">
        <v>697</v>
      </c>
      <c r="D307" t="s">
        <v>763</v>
      </c>
      <c r="E307" t="s">
        <v>338</v>
      </c>
      <c r="F307" t="s">
        <v>644</v>
      </c>
      <c r="G307">
        <v>33</v>
      </c>
      <c r="H307" t="s">
        <v>649</v>
      </c>
      <c r="I307" t="s">
        <v>264</v>
      </c>
      <c r="J307" t="s">
        <v>637</v>
      </c>
      <c r="K307" t="str">
        <f>INDEX(PUNT_SeasonAVG!I:I,MATCH($B307,PUNT_SeasonAVG!$I:$I,0))</f>
        <v>Ryan Anderson</v>
      </c>
      <c r="L307" t="str">
        <f>INDEX(PUNT_SeasonAVG!K:K,MATCH($B307,PUNT_SeasonAVG!$I:$I,0))</f>
        <v>FA</v>
      </c>
      <c r="M307" s="5">
        <f>INDEX(PUNT_SeasonAVG!B:B,MATCH($B307,PUNT_SeasonAVG!$I:$I,0))</f>
        <v>325</v>
      </c>
      <c r="N307" s="5">
        <f>INDEX(PUNT_L10gamesAVG!B:B,MATCH($B307,PUNT_L10gamesAVG!$I:$I,0))</f>
        <v>319</v>
      </c>
      <c r="O307" s="5">
        <f>INDEX(PUNT_L5gamesAVG!B:B,MATCH($B307,PUNT_L5gamesAVG!$I:$I,0))</f>
        <v>311</v>
      </c>
    </row>
    <row r="308" spans="1:15" x14ac:dyDescent="0.2">
      <c r="A308">
        <v>6211</v>
      </c>
      <c r="B308" t="s">
        <v>496</v>
      </c>
      <c r="C308" t="s">
        <v>670</v>
      </c>
      <c r="D308" t="s">
        <v>1426</v>
      </c>
      <c r="E308" t="s">
        <v>328</v>
      </c>
      <c r="F308" t="s">
        <v>95</v>
      </c>
      <c r="G308">
        <v>7</v>
      </c>
      <c r="H308" t="s">
        <v>264</v>
      </c>
      <c r="I308" t="s">
        <v>264</v>
      </c>
      <c r="J308" t="s">
        <v>637</v>
      </c>
      <c r="K308" t="str">
        <f>INDEX(PUNT_SeasonAVG!I:I,MATCH($B308,PUNT_SeasonAVG!$I:$I,0))</f>
        <v>Darius Bazley</v>
      </c>
      <c r="L308" t="str">
        <f>INDEX(PUNT_SeasonAVG!K:K,MATCH($B308,PUNT_SeasonAVG!$I:$I,0))</f>
        <v>OKC</v>
      </c>
      <c r="M308" s="5">
        <f>INDEX(PUNT_SeasonAVG!B:B,MATCH($B308,PUNT_SeasonAVG!$I:$I,0))</f>
        <v>329</v>
      </c>
      <c r="N308" s="5">
        <f>INDEX(PUNT_L10gamesAVG!B:B,MATCH($B308,PUNT_L10gamesAVG!$I:$I,0))</f>
        <v>320</v>
      </c>
      <c r="O308" s="5">
        <f>INDEX(PUNT_L5gamesAVG!B:B,MATCH($B308,PUNT_L5gamesAVG!$I:$I,0))</f>
        <v>398</v>
      </c>
    </row>
    <row r="309" spans="1:15" x14ac:dyDescent="0.2">
      <c r="A309">
        <v>5903</v>
      </c>
      <c r="B309" t="s">
        <v>509</v>
      </c>
      <c r="C309" t="s">
        <v>656</v>
      </c>
      <c r="D309" t="s">
        <v>1178</v>
      </c>
      <c r="E309" t="s">
        <v>304</v>
      </c>
      <c r="F309" t="s">
        <v>660</v>
      </c>
      <c r="G309">
        <v>2</v>
      </c>
      <c r="H309" t="s">
        <v>649</v>
      </c>
      <c r="I309" t="s">
        <v>264</v>
      </c>
      <c r="J309" t="s">
        <v>637</v>
      </c>
      <c r="K309" t="str">
        <f>INDEX(PUNT_SeasonAVG!I:I,MATCH($B309,PUNT_SeasonAVG!$I:$I,0))</f>
        <v>Luke Kornet</v>
      </c>
      <c r="L309" t="str">
        <f>INDEX(PUNT_SeasonAVG!K:K,MATCH($B309,PUNT_SeasonAVG!$I:$I,0))</f>
        <v>CHI</v>
      </c>
      <c r="M309" s="5">
        <f>INDEX(PUNT_SeasonAVG!B:B,MATCH($B309,PUNT_SeasonAVG!$I:$I,0))</f>
        <v>327</v>
      </c>
      <c r="N309" s="5">
        <f>INDEX(PUNT_L10gamesAVG!B:B,MATCH($B309,PUNT_L10gamesAVG!$I:$I,0))</f>
        <v>321</v>
      </c>
      <c r="O309" s="5">
        <f>INDEX(PUNT_L5gamesAVG!B:B,MATCH($B309,PUNT_L5gamesAVG!$I:$I,0))</f>
        <v>336</v>
      </c>
    </row>
    <row r="310" spans="1:15" x14ac:dyDescent="0.2">
      <c r="A310">
        <v>4141</v>
      </c>
      <c r="B310" t="s">
        <v>495</v>
      </c>
      <c r="C310" t="s">
        <v>642</v>
      </c>
      <c r="D310" t="s">
        <v>721</v>
      </c>
      <c r="E310" t="s">
        <v>338</v>
      </c>
      <c r="F310" t="s">
        <v>644</v>
      </c>
      <c r="G310">
        <v>18</v>
      </c>
      <c r="H310" t="s">
        <v>636</v>
      </c>
      <c r="I310" t="s">
        <v>263</v>
      </c>
      <c r="J310" t="s">
        <v>637</v>
      </c>
      <c r="K310" t="str">
        <f>INDEX(PUNT_SeasonAVG!I:I,MATCH($B310,PUNT_SeasonAVG!$I:$I,0))</f>
        <v>Thabo Sefolosha</v>
      </c>
      <c r="L310" t="str">
        <f>INDEX(PUNT_SeasonAVG!K:K,MATCH($B310,PUNT_SeasonAVG!$I:$I,0))</f>
        <v>HOU</v>
      </c>
      <c r="M310" s="5">
        <f>INDEX(PUNT_SeasonAVG!B:B,MATCH($B310,PUNT_SeasonAVG!$I:$I,0))</f>
        <v>326</v>
      </c>
      <c r="N310" s="5">
        <f>INDEX(PUNT_L10gamesAVG!B:B,MATCH($B310,PUNT_L10gamesAVG!$I:$I,0))</f>
        <v>322</v>
      </c>
      <c r="O310" s="5">
        <f>INDEX(PUNT_L5gamesAVG!B:B,MATCH($B310,PUNT_L5gamesAVG!$I:$I,0))</f>
        <v>322</v>
      </c>
    </row>
    <row r="311" spans="1:15" x14ac:dyDescent="0.2">
      <c r="A311">
        <v>3754</v>
      </c>
      <c r="B311" t="s">
        <v>473</v>
      </c>
      <c r="C311" t="s">
        <v>664</v>
      </c>
      <c r="D311" t="s">
        <v>665</v>
      </c>
      <c r="E311" t="s">
        <v>339</v>
      </c>
      <c r="F311" t="s">
        <v>666</v>
      </c>
      <c r="G311">
        <v>26</v>
      </c>
      <c r="H311" t="s">
        <v>636</v>
      </c>
      <c r="I311" t="s">
        <v>263</v>
      </c>
      <c r="J311" t="s">
        <v>637</v>
      </c>
      <c r="K311" t="str">
        <f>INDEX(PUNT_SeasonAVG!I:I,MATCH($B311,PUNT_SeasonAVG!$I:$I,0))</f>
        <v>Kyle Korver</v>
      </c>
      <c r="L311" t="str">
        <f>INDEX(PUNT_SeasonAVG!K:K,MATCH($B311,PUNT_SeasonAVG!$I:$I,0))</f>
        <v>MIL</v>
      </c>
      <c r="M311" s="5">
        <f>INDEX(PUNT_SeasonAVG!B:B,MATCH($B311,PUNT_SeasonAVG!$I:$I,0))</f>
        <v>305</v>
      </c>
      <c r="N311" s="5">
        <f>INDEX(PUNT_L10gamesAVG!B:B,MATCH($B311,PUNT_L10gamesAVG!$I:$I,0))</f>
        <v>323</v>
      </c>
      <c r="O311" s="5">
        <f>INDEX(PUNT_L5gamesAVG!B:B,MATCH($B311,PUNT_L5gamesAVG!$I:$I,0))</f>
        <v>334</v>
      </c>
    </row>
    <row r="312" spans="1:15" x14ac:dyDescent="0.2">
      <c r="A312">
        <v>5417</v>
      </c>
      <c r="B312" t="s">
        <v>961</v>
      </c>
      <c r="C312" t="s">
        <v>639</v>
      </c>
      <c r="D312" t="s">
        <v>962</v>
      </c>
      <c r="E312" t="s">
        <v>306</v>
      </c>
      <c r="F312" t="s">
        <v>812</v>
      </c>
      <c r="G312">
        <v>14</v>
      </c>
      <c r="H312" t="s">
        <v>636</v>
      </c>
      <c r="I312" t="s">
        <v>263</v>
      </c>
      <c r="J312" t="s">
        <v>637</v>
      </c>
      <c r="K312" t="str">
        <f>INDEX(PUNT_SeasonAVG!I:I,MATCH($B312,PUNT_SeasonAVG!$I:$I,0))</f>
        <v>JaKarr Sampson</v>
      </c>
      <c r="L312" t="str">
        <f>INDEX(PUNT_SeasonAVG!K:K,MATCH($B312,PUNT_SeasonAVG!$I:$I,0))</f>
        <v>IND</v>
      </c>
      <c r="M312" s="5">
        <f>INDEX(PUNT_SeasonAVG!B:B,MATCH($B312,PUNT_SeasonAVG!$I:$I,0))</f>
        <v>331</v>
      </c>
      <c r="N312" s="5">
        <f>INDEX(PUNT_L10gamesAVG!B:B,MATCH($B312,PUNT_L10gamesAVG!$I:$I,0))</f>
        <v>324</v>
      </c>
      <c r="O312" s="5">
        <f>INDEX(PUNT_L5gamesAVG!B:B,MATCH($B312,PUNT_L5gamesAVG!$I:$I,0))</f>
        <v>321</v>
      </c>
    </row>
    <row r="313" spans="1:15" x14ac:dyDescent="0.2">
      <c r="A313">
        <v>6221</v>
      </c>
      <c r="B313" t="s">
        <v>506</v>
      </c>
      <c r="C313" t="s">
        <v>45</v>
      </c>
      <c r="D313" t="s">
        <v>1248</v>
      </c>
      <c r="E313" t="s">
        <v>319</v>
      </c>
      <c r="F313" t="s">
        <v>804</v>
      </c>
      <c r="G313">
        <v>4</v>
      </c>
      <c r="H313" t="s">
        <v>263</v>
      </c>
      <c r="I313" t="s">
        <v>263</v>
      </c>
      <c r="J313" t="s">
        <v>637</v>
      </c>
      <c r="K313" t="str">
        <f>INDEX(PUNT_SeasonAVG!I:I,MATCH($B313,PUNT_SeasonAVG!$I:$I,0))</f>
        <v>Carsen Edwards</v>
      </c>
      <c r="L313" t="str">
        <f>INDEX(PUNT_SeasonAVG!K:K,MATCH($B313,PUNT_SeasonAVG!$I:$I,0))</f>
        <v>BOS</v>
      </c>
      <c r="M313" s="5">
        <f>INDEX(PUNT_SeasonAVG!B:B,MATCH($B313,PUNT_SeasonAVG!$I:$I,0))</f>
        <v>321</v>
      </c>
      <c r="N313" s="5">
        <f>INDEX(PUNT_L10gamesAVG!B:B,MATCH($B313,PUNT_L10gamesAVG!$I:$I,0))</f>
        <v>325</v>
      </c>
      <c r="O313" s="5">
        <f>INDEX(PUNT_L5gamesAVG!B:B,MATCH($B313,PUNT_L5gamesAVG!$I:$I,0))</f>
        <v>299</v>
      </c>
    </row>
    <row r="314" spans="1:15" x14ac:dyDescent="0.2">
      <c r="A314">
        <v>4477</v>
      </c>
      <c r="B314" t="s">
        <v>536</v>
      </c>
      <c r="C314" t="s">
        <v>697</v>
      </c>
      <c r="D314" t="s">
        <v>758</v>
      </c>
      <c r="E314" t="s">
        <v>339</v>
      </c>
      <c r="F314" t="s">
        <v>666</v>
      </c>
      <c r="G314">
        <v>42</v>
      </c>
      <c r="H314" t="s">
        <v>45</v>
      </c>
      <c r="I314" t="s">
        <v>45</v>
      </c>
      <c r="J314" t="s">
        <v>637</v>
      </c>
      <c r="K314" t="str">
        <f>INDEX(PUNT_SeasonAVG!I:I,MATCH($B314,PUNT_SeasonAVG!$I:$I,0))</f>
        <v>Robin Lopez</v>
      </c>
      <c r="L314" t="str">
        <f>INDEX(PUNT_SeasonAVG!K:K,MATCH($B314,PUNT_SeasonAVG!$I:$I,0))</f>
        <v>MIL</v>
      </c>
      <c r="M314" s="5">
        <f>INDEX(PUNT_SeasonAVG!B:B,MATCH($B314,PUNT_SeasonAVG!$I:$I,0))</f>
        <v>353</v>
      </c>
      <c r="N314" s="5">
        <f>INDEX(PUNT_L10gamesAVG!B:B,MATCH($B314,PUNT_L10gamesAVG!$I:$I,0))</f>
        <v>326</v>
      </c>
      <c r="O314" s="5">
        <f>INDEX(PUNT_L5gamesAVG!B:B,MATCH($B314,PUNT_L5gamesAVG!$I:$I,0))</f>
        <v>310</v>
      </c>
    </row>
    <row r="315" spans="1:15" x14ac:dyDescent="0.2">
      <c r="A315">
        <v>6084</v>
      </c>
      <c r="B315" t="s">
        <v>580</v>
      </c>
      <c r="C315" t="s">
        <v>697</v>
      </c>
      <c r="D315" t="s">
        <v>1277</v>
      </c>
      <c r="E315" t="s">
        <v>321</v>
      </c>
      <c r="F315" t="s">
        <v>678</v>
      </c>
      <c r="G315">
        <v>45</v>
      </c>
      <c r="H315" t="s">
        <v>264</v>
      </c>
      <c r="I315" t="s">
        <v>264</v>
      </c>
      <c r="J315" t="s">
        <v>637</v>
      </c>
      <c r="K315" t="str">
        <f>INDEX(PUNT_SeasonAVG!I:I,MATCH($B315,PUNT_SeasonAVG!$I:$I,0))</f>
        <v>Ryan Broekhoff</v>
      </c>
      <c r="L315" t="str">
        <f>INDEX(PUNT_SeasonAVG!K:K,MATCH($B315,PUNT_SeasonAVG!$I:$I,0))</f>
        <v>DAL</v>
      </c>
      <c r="M315" s="5">
        <f>INDEX(PUNT_SeasonAVG!B:B,MATCH($B315,PUNT_SeasonAVG!$I:$I,0))</f>
        <v>332</v>
      </c>
      <c r="N315" s="5">
        <f>INDEX(PUNT_L10gamesAVG!B:B,MATCH($B315,PUNT_L10gamesAVG!$I:$I,0))</f>
        <v>327</v>
      </c>
      <c r="O315" s="5">
        <f>INDEX(PUNT_L5gamesAVG!B:B,MATCH($B315,PUNT_L5gamesAVG!$I:$I,0))</f>
        <v>320</v>
      </c>
    </row>
    <row r="316" spans="1:15" x14ac:dyDescent="0.2">
      <c r="A316">
        <v>5857</v>
      </c>
      <c r="B316" t="s">
        <v>516</v>
      </c>
      <c r="C316" t="s">
        <v>670</v>
      </c>
      <c r="D316" t="s">
        <v>1148</v>
      </c>
      <c r="E316" t="s">
        <v>325</v>
      </c>
      <c r="F316" t="s">
        <v>781</v>
      </c>
      <c r="G316">
        <v>21</v>
      </c>
      <c r="H316" t="s">
        <v>263</v>
      </c>
      <c r="I316" t="s">
        <v>263</v>
      </c>
      <c r="J316" t="s">
        <v>637</v>
      </c>
      <c r="K316" t="str">
        <f>INDEX(PUNT_SeasonAVG!I:I,MATCH($B316,PUNT_SeasonAVG!$I:$I,0))</f>
        <v>Damyean Dotson</v>
      </c>
      <c r="L316" t="str">
        <f>INDEX(PUNT_SeasonAVG!K:K,MATCH($B316,PUNT_SeasonAVG!$I:$I,0))</f>
        <v>NYK</v>
      </c>
      <c r="M316" s="5">
        <f>INDEX(PUNT_SeasonAVG!B:B,MATCH($B316,PUNT_SeasonAVG!$I:$I,0))</f>
        <v>337</v>
      </c>
      <c r="N316" s="5">
        <f>INDEX(PUNT_L10gamesAVG!B:B,MATCH($B316,PUNT_L10gamesAVG!$I:$I,0))</f>
        <v>328</v>
      </c>
      <c r="O316" s="5">
        <f>INDEX(PUNT_L5gamesAVG!B:B,MATCH($B316,PUNT_L5gamesAVG!$I:$I,0))</f>
        <v>284</v>
      </c>
    </row>
    <row r="317" spans="1:15" x14ac:dyDescent="0.2">
      <c r="A317">
        <v>5249</v>
      </c>
      <c r="B317" t="s">
        <v>513</v>
      </c>
      <c r="C317" t="s">
        <v>692</v>
      </c>
      <c r="D317" t="s">
        <v>914</v>
      </c>
      <c r="E317" t="s">
        <v>310</v>
      </c>
      <c r="F317" t="s">
        <v>687</v>
      </c>
      <c r="G317">
        <v>18</v>
      </c>
      <c r="H317" t="s">
        <v>263</v>
      </c>
      <c r="I317" t="s">
        <v>263</v>
      </c>
      <c r="J317" t="s">
        <v>637</v>
      </c>
      <c r="K317" t="str">
        <f>INDEX(PUNT_SeasonAVG!I:I,MATCH($B317,PUNT_SeasonAVG!$I:$I,0))</f>
        <v>Matthew Dellavedova</v>
      </c>
      <c r="L317" t="str">
        <f>INDEX(PUNT_SeasonAVG!K:K,MATCH($B317,PUNT_SeasonAVG!$I:$I,0))</f>
        <v>CLE</v>
      </c>
      <c r="M317" s="5">
        <f>INDEX(PUNT_SeasonAVG!B:B,MATCH($B317,PUNT_SeasonAVG!$I:$I,0))</f>
        <v>333</v>
      </c>
      <c r="N317" s="5">
        <f>INDEX(PUNT_L10gamesAVG!B:B,MATCH($B317,PUNT_L10gamesAVG!$I:$I,0))</f>
        <v>329</v>
      </c>
      <c r="O317" s="5">
        <f>INDEX(PUNT_L5gamesAVG!B:B,MATCH($B317,PUNT_L5gamesAVG!$I:$I,0))</f>
        <v>341</v>
      </c>
    </row>
    <row r="318" spans="1:15" x14ac:dyDescent="0.2">
      <c r="A318">
        <v>5822</v>
      </c>
      <c r="B318" t="s">
        <v>521</v>
      </c>
      <c r="C318" t="s">
        <v>670</v>
      </c>
      <c r="D318" t="s">
        <v>1108</v>
      </c>
      <c r="E318" t="s">
        <v>325</v>
      </c>
      <c r="F318" t="s">
        <v>781</v>
      </c>
      <c r="G318">
        <v>5</v>
      </c>
      <c r="H318" t="s">
        <v>263</v>
      </c>
      <c r="I318" t="s">
        <v>263</v>
      </c>
      <c r="J318" t="s">
        <v>637</v>
      </c>
      <c r="K318" t="str">
        <f>INDEX(PUNT_SeasonAVG!I:I,MATCH($B318,PUNT_SeasonAVG!$I:$I,0))</f>
        <v>Dennis Smith Jr.</v>
      </c>
      <c r="L318" t="str">
        <f>INDEX(PUNT_SeasonAVG!K:K,MATCH($B318,PUNT_SeasonAVG!$I:$I,0))</f>
        <v>NYK</v>
      </c>
      <c r="M318" s="5">
        <f>INDEX(PUNT_SeasonAVG!B:B,MATCH($B318,PUNT_SeasonAVG!$I:$I,0))</f>
        <v>334</v>
      </c>
      <c r="N318" s="5">
        <f>INDEX(PUNT_L10gamesAVG!B:B,MATCH($B318,PUNT_L10gamesAVG!$I:$I,0))</f>
        <v>330</v>
      </c>
      <c r="O318" s="5">
        <f>INDEX(PUNT_L5gamesAVG!B:B,MATCH($B318,PUNT_L5gamesAVG!$I:$I,0))</f>
        <v>285</v>
      </c>
    </row>
    <row r="319" spans="1:15" x14ac:dyDescent="0.2">
      <c r="A319">
        <v>3512</v>
      </c>
      <c r="B319" t="s">
        <v>526</v>
      </c>
      <c r="C319" t="s">
        <v>642</v>
      </c>
      <c r="D319" t="s">
        <v>643</v>
      </c>
      <c r="E319" t="s">
        <v>338</v>
      </c>
      <c r="F319" t="s">
        <v>644</v>
      </c>
      <c r="G319">
        <v>19</v>
      </c>
      <c r="H319" t="s">
        <v>45</v>
      </c>
      <c r="I319" t="s">
        <v>45</v>
      </c>
      <c r="J319" t="s">
        <v>637</v>
      </c>
      <c r="K319" t="str">
        <f>INDEX(PUNT_SeasonAVG!I:I,MATCH($B319,PUNT_SeasonAVG!$I:$I,0))</f>
        <v>Tyson Chandler</v>
      </c>
      <c r="L319" t="str">
        <f>INDEX(PUNT_SeasonAVG!K:K,MATCH($B319,PUNT_SeasonAVG!$I:$I,0))</f>
        <v>HOU</v>
      </c>
      <c r="M319" s="5">
        <f>INDEX(PUNT_SeasonAVG!B:B,MATCH($B319,PUNT_SeasonAVG!$I:$I,0))</f>
        <v>348</v>
      </c>
      <c r="N319" s="5">
        <f>INDEX(PUNT_L10gamesAVG!B:B,MATCH($B319,PUNT_L10gamesAVG!$I:$I,0))</f>
        <v>331</v>
      </c>
      <c r="O319" s="5">
        <f>INDEX(PUNT_L5gamesAVG!B:B,MATCH($B319,PUNT_L5gamesAVG!$I:$I,0))</f>
        <v>281</v>
      </c>
    </row>
    <row r="320" spans="1:15" x14ac:dyDescent="0.2">
      <c r="A320">
        <v>5156</v>
      </c>
      <c r="B320" t="s">
        <v>451</v>
      </c>
      <c r="C320" t="s">
        <v>682</v>
      </c>
      <c r="D320" t="s">
        <v>887</v>
      </c>
      <c r="E320" t="s">
        <v>336</v>
      </c>
      <c r="F320" t="s">
        <v>635</v>
      </c>
      <c r="G320">
        <v>25</v>
      </c>
      <c r="H320" t="s">
        <v>649</v>
      </c>
      <c r="I320" t="s">
        <v>264</v>
      </c>
      <c r="J320" t="s">
        <v>637</v>
      </c>
      <c r="K320" t="str">
        <f>INDEX(PUNT_SeasonAVG!I:I,MATCH($B320,PUNT_SeasonAVG!$I:$I,0))</f>
        <v>Alex Len</v>
      </c>
      <c r="L320" t="str">
        <f>INDEX(PUNT_SeasonAVG!K:K,MATCH($B320,PUNT_SeasonAVG!$I:$I,0))</f>
        <v>ATL</v>
      </c>
      <c r="M320" s="5">
        <f>INDEX(PUNT_SeasonAVG!B:B,MATCH($B320,PUNT_SeasonAVG!$I:$I,0))</f>
        <v>293</v>
      </c>
      <c r="N320" s="5">
        <f>INDEX(PUNT_L10gamesAVG!B:B,MATCH($B320,PUNT_L10gamesAVG!$I:$I,0))</f>
        <v>332</v>
      </c>
      <c r="O320" s="5">
        <f>INDEX(PUNT_L5gamesAVG!B:B,MATCH($B320,PUNT_L5gamesAVG!$I:$I,0))</f>
        <v>368</v>
      </c>
    </row>
    <row r="321" spans="1:15" x14ac:dyDescent="0.2">
      <c r="A321">
        <v>5320</v>
      </c>
      <c r="B321" t="s">
        <v>497</v>
      </c>
      <c r="C321" t="s">
        <v>654</v>
      </c>
      <c r="D321" t="s">
        <v>930</v>
      </c>
      <c r="E321" t="s">
        <v>313</v>
      </c>
      <c r="F321" t="s">
        <v>761</v>
      </c>
      <c r="G321">
        <v>1</v>
      </c>
      <c r="H321" t="s">
        <v>649</v>
      </c>
      <c r="I321" t="s">
        <v>264</v>
      </c>
      <c r="J321" t="s">
        <v>637</v>
      </c>
      <c r="K321" t="str">
        <f>INDEX(PUNT_SeasonAVG!I:I,MATCH($B321,PUNT_SeasonAVG!$I:$I,0))</f>
        <v>Noah Vonleh</v>
      </c>
      <c r="L321" t="str">
        <f>INDEX(PUNT_SeasonAVG!K:K,MATCH($B321,PUNT_SeasonAVG!$I:$I,0))</f>
        <v>MIN</v>
      </c>
      <c r="M321" s="5">
        <f>INDEX(PUNT_SeasonAVG!B:B,MATCH($B321,PUNT_SeasonAVG!$I:$I,0))</f>
        <v>316</v>
      </c>
      <c r="N321" s="5">
        <f>INDEX(PUNT_L10gamesAVG!B:B,MATCH($B321,PUNT_L10gamesAVG!$I:$I,0))</f>
        <v>333</v>
      </c>
      <c r="O321" s="5">
        <f>INDEX(PUNT_L5gamesAVG!B:B,MATCH($B321,PUNT_L5gamesAVG!$I:$I,0))</f>
        <v>361</v>
      </c>
    </row>
    <row r="322" spans="1:15" x14ac:dyDescent="0.2">
      <c r="A322">
        <v>5588</v>
      </c>
      <c r="B322" t="s">
        <v>499</v>
      </c>
      <c r="C322" t="s">
        <v>814</v>
      </c>
      <c r="D322" t="s">
        <v>1014</v>
      </c>
      <c r="E322" t="s">
        <v>301</v>
      </c>
      <c r="F322" t="s">
        <v>42</v>
      </c>
      <c r="G322">
        <v>2</v>
      </c>
      <c r="H322" t="s">
        <v>263</v>
      </c>
      <c r="I322" t="s">
        <v>263</v>
      </c>
      <c r="J322" t="s">
        <v>637</v>
      </c>
      <c r="K322" t="str">
        <f>INDEX(PUNT_SeasonAVG!I:I,MATCH($B322,PUNT_SeasonAVG!$I:$I,0))</f>
        <v>Quinn Cook</v>
      </c>
      <c r="L322" t="str">
        <f>INDEX(PUNT_SeasonAVG!K:K,MATCH($B322,PUNT_SeasonAVG!$I:$I,0))</f>
        <v>LAL</v>
      </c>
      <c r="M322" s="5">
        <f>INDEX(PUNT_SeasonAVG!B:B,MATCH($B322,PUNT_SeasonAVG!$I:$I,0))</f>
        <v>322</v>
      </c>
      <c r="N322" s="5">
        <f>INDEX(PUNT_L10gamesAVG!B:B,MATCH($B322,PUNT_L10gamesAVG!$I:$I,0))</f>
        <v>334</v>
      </c>
      <c r="O322" s="5">
        <f>INDEX(PUNT_L5gamesAVG!B:B,MATCH($B322,PUNT_L5gamesAVG!$I:$I,0))</f>
        <v>338</v>
      </c>
    </row>
    <row r="323" spans="1:15" x14ac:dyDescent="0.2">
      <c r="A323">
        <v>5756</v>
      </c>
      <c r="B323" t="s">
        <v>508</v>
      </c>
      <c r="C323" t="s">
        <v>639</v>
      </c>
      <c r="D323" t="s">
        <v>1098</v>
      </c>
      <c r="E323" t="s">
        <v>309</v>
      </c>
      <c r="F323" t="s">
        <v>756</v>
      </c>
      <c r="G323">
        <v>4</v>
      </c>
      <c r="H323" t="s">
        <v>263</v>
      </c>
      <c r="I323" t="s">
        <v>263</v>
      </c>
      <c r="J323" t="s">
        <v>637</v>
      </c>
      <c r="K323" t="str">
        <f>INDEX(PUNT_SeasonAVG!I:I,MATCH($B323,PUNT_SeasonAVG!$I:$I,0))</f>
        <v>Josh Magette</v>
      </c>
      <c r="L323" t="str">
        <f>INDEX(PUNT_SeasonAVG!K:K,MATCH($B323,PUNT_SeasonAVG!$I:$I,0))</f>
        <v>ORL</v>
      </c>
      <c r="M323" s="5">
        <f>INDEX(PUNT_SeasonAVG!B:B,MATCH($B323,PUNT_SeasonAVG!$I:$I,0))</f>
        <v>335</v>
      </c>
      <c r="N323" s="5">
        <f>INDEX(PUNT_L10gamesAVG!B:B,MATCH($B323,PUNT_L10gamesAVG!$I:$I,0))</f>
        <v>335</v>
      </c>
      <c r="O323" s="5">
        <f>INDEX(PUNT_L5gamesAVG!B:B,MATCH($B323,PUNT_L5gamesAVG!$I:$I,0))</f>
        <v>325</v>
      </c>
    </row>
    <row r="324" spans="1:15" x14ac:dyDescent="0.2">
      <c r="A324">
        <v>5828</v>
      </c>
      <c r="B324" t="s">
        <v>524</v>
      </c>
      <c r="C324" t="s">
        <v>639</v>
      </c>
      <c r="D324" t="s">
        <v>839</v>
      </c>
      <c r="E324" t="s">
        <v>321</v>
      </c>
      <c r="F324" t="s">
        <v>678</v>
      </c>
      <c r="G324">
        <v>44</v>
      </c>
      <c r="H324" t="s">
        <v>264</v>
      </c>
      <c r="I324" t="s">
        <v>264</v>
      </c>
      <c r="J324" t="s">
        <v>637</v>
      </c>
      <c r="K324" t="str">
        <f>INDEX(PUNT_SeasonAVG!I:I,MATCH($B324,PUNT_SeasonAVG!$I:$I,0))</f>
        <v>Justin Jackson</v>
      </c>
      <c r="L324" t="str">
        <f>INDEX(PUNT_SeasonAVG!K:K,MATCH($B324,PUNT_SeasonAVG!$I:$I,0))</f>
        <v>DAL</v>
      </c>
      <c r="M324" s="5">
        <f>INDEX(PUNT_SeasonAVG!B:B,MATCH($B324,PUNT_SeasonAVG!$I:$I,0))</f>
        <v>338</v>
      </c>
      <c r="N324" s="5">
        <f>INDEX(PUNT_L10gamesAVG!B:B,MATCH($B324,PUNT_L10gamesAVG!$I:$I,0))</f>
        <v>336</v>
      </c>
      <c r="O324" s="5">
        <f>INDEX(PUNT_L5gamesAVG!B:B,MATCH($B324,PUNT_L5gamesAVG!$I:$I,0))</f>
        <v>323</v>
      </c>
    </row>
    <row r="325" spans="1:15" x14ac:dyDescent="0.2">
      <c r="A325">
        <v>6054</v>
      </c>
      <c r="B325" t="s">
        <v>524</v>
      </c>
      <c r="C325" t="s">
        <v>639</v>
      </c>
      <c r="D325" t="s">
        <v>839</v>
      </c>
      <c r="E325" t="s">
        <v>309</v>
      </c>
      <c r="F325" t="s">
        <v>756</v>
      </c>
      <c r="G325">
        <v>23</v>
      </c>
      <c r="H325" t="s">
        <v>264</v>
      </c>
      <c r="I325" t="s">
        <v>264</v>
      </c>
      <c r="J325" t="s">
        <v>637</v>
      </c>
      <c r="K325" t="str">
        <f>INDEX(PUNT_SeasonAVG!I:I,MATCH($B325,PUNT_SeasonAVG!$I:$I,0))</f>
        <v>Justin Jackson</v>
      </c>
      <c r="L325" t="str">
        <f>INDEX(PUNT_SeasonAVG!K:K,MATCH($B325,PUNT_SeasonAVG!$I:$I,0))</f>
        <v>DAL</v>
      </c>
      <c r="M325" s="5">
        <f>INDEX(PUNT_SeasonAVG!B:B,MATCH($B325,PUNT_SeasonAVG!$I:$I,0))</f>
        <v>338</v>
      </c>
      <c r="N325" s="5">
        <f>INDEX(PUNT_L10gamesAVG!B:B,MATCH($B325,PUNT_L10gamesAVG!$I:$I,0))</f>
        <v>336</v>
      </c>
      <c r="O325" s="5">
        <f>INDEX(PUNT_L5gamesAVG!B:B,MATCH($B325,PUNT_L5gamesAVG!$I:$I,0))</f>
        <v>323</v>
      </c>
    </row>
    <row r="326" spans="1:15" x14ac:dyDescent="0.2">
      <c r="A326">
        <v>6281</v>
      </c>
      <c r="B326" t="s">
        <v>584</v>
      </c>
      <c r="C326" t="s">
        <v>664</v>
      </c>
      <c r="D326" t="s">
        <v>988</v>
      </c>
      <c r="E326" t="s">
        <v>313</v>
      </c>
      <c r="F326" t="s">
        <v>761</v>
      </c>
      <c r="G326">
        <v>30</v>
      </c>
      <c r="H326" t="s">
        <v>263</v>
      </c>
      <c r="I326" t="s">
        <v>263</v>
      </c>
      <c r="J326" t="s">
        <v>637</v>
      </c>
      <c r="K326" t="str">
        <f>INDEX(PUNT_SeasonAVG!I:I,MATCH($B326,PUNT_SeasonAVG!$I:$I,0))</f>
        <v>Kelan Martin</v>
      </c>
      <c r="L326" t="str">
        <f>INDEX(PUNT_SeasonAVG!K:K,MATCH($B326,PUNT_SeasonAVG!$I:$I,0))</f>
        <v>MIN</v>
      </c>
      <c r="M326" s="5">
        <f>INDEX(PUNT_SeasonAVG!B:B,MATCH($B326,PUNT_SeasonAVG!$I:$I,0))</f>
        <v>336</v>
      </c>
      <c r="N326" s="5">
        <f>INDEX(PUNT_L10gamesAVG!B:B,MATCH($B326,PUNT_L10gamesAVG!$I:$I,0))</f>
        <v>337</v>
      </c>
      <c r="O326" s="5">
        <f>INDEX(PUNT_L5gamesAVG!B:B,MATCH($B326,PUNT_L5gamesAVG!$I:$I,0))</f>
        <v>326</v>
      </c>
    </row>
    <row r="327" spans="1:15" x14ac:dyDescent="0.2">
      <c r="A327">
        <v>5689</v>
      </c>
      <c r="B327" t="s">
        <v>541</v>
      </c>
      <c r="C327" t="s">
        <v>682</v>
      </c>
      <c r="D327" t="s">
        <v>1059</v>
      </c>
      <c r="E327" t="s">
        <v>328</v>
      </c>
      <c r="F327" t="s">
        <v>95</v>
      </c>
      <c r="G327">
        <v>11</v>
      </c>
      <c r="H327" t="s">
        <v>264</v>
      </c>
      <c r="I327" t="s">
        <v>264</v>
      </c>
      <c r="J327" t="s">
        <v>637</v>
      </c>
      <c r="K327" t="str">
        <f>INDEX(PUNT_SeasonAVG!I:I,MATCH($B327,PUNT_SeasonAVG!$I:$I,0))</f>
        <v>Abdel Nader</v>
      </c>
      <c r="L327" t="str">
        <f>INDEX(PUNT_SeasonAVG!K:K,MATCH($B327,PUNT_SeasonAVG!$I:$I,0))</f>
        <v>OKC</v>
      </c>
      <c r="M327" s="5">
        <f>INDEX(PUNT_SeasonAVG!B:B,MATCH($B327,PUNT_SeasonAVG!$I:$I,0))</f>
        <v>340</v>
      </c>
      <c r="N327" s="5">
        <f>INDEX(PUNT_L10gamesAVG!B:B,MATCH($B327,PUNT_L10gamesAVG!$I:$I,0))</f>
        <v>338</v>
      </c>
      <c r="O327" s="5">
        <f>INDEX(PUNT_L5gamesAVG!B:B,MATCH($B327,PUNT_L5gamesAVG!$I:$I,0))</f>
        <v>303</v>
      </c>
    </row>
    <row r="328" spans="1:15" x14ac:dyDescent="0.2">
      <c r="A328">
        <v>5720</v>
      </c>
      <c r="B328" t="s">
        <v>525</v>
      </c>
      <c r="C328" t="s">
        <v>1080</v>
      </c>
      <c r="D328" t="s">
        <v>1081</v>
      </c>
      <c r="E328" t="s">
        <v>331</v>
      </c>
      <c r="F328" t="s">
        <v>689</v>
      </c>
      <c r="G328">
        <v>3</v>
      </c>
      <c r="H328" t="s">
        <v>263</v>
      </c>
      <c r="I328" t="s">
        <v>263</v>
      </c>
      <c r="J328" t="s">
        <v>637</v>
      </c>
      <c r="K328" t="str">
        <f>INDEX(PUNT_SeasonAVG!I:I,MATCH($B328,PUNT_SeasonAVG!$I:$I,0))</f>
        <v>Yogi Ferrell</v>
      </c>
      <c r="L328" t="str">
        <f>INDEX(PUNT_SeasonAVG!K:K,MATCH($B328,PUNT_SeasonAVG!$I:$I,0))</f>
        <v>SAC</v>
      </c>
      <c r="M328" s="5">
        <f>INDEX(PUNT_SeasonAVG!B:B,MATCH($B328,PUNT_SeasonAVG!$I:$I,0))</f>
        <v>342</v>
      </c>
      <c r="N328" s="5">
        <f>INDEX(PUNT_L10gamesAVG!B:B,MATCH($B328,PUNT_L10gamesAVG!$I:$I,0))</f>
        <v>339</v>
      </c>
      <c r="O328" s="5">
        <f>INDEX(PUNT_L5gamesAVG!B:B,MATCH($B328,PUNT_L5gamesAVG!$I:$I,0))</f>
        <v>290</v>
      </c>
    </row>
    <row r="329" spans="1:15" x14ac:dyDescent="0.2">
      <c r="A329">
        <v>6059</v>
      </c>
      <c r="B329" t="s">
        <v>459</v>
      </c>
      <c r="C329" t="s">
        <v>664</v>
      </c>
      <c r="D329" t="s">
        <v>1243</v>
      </c>
      <c r="E329" t="s">
        <v>313</v>
      </c>
      <c r="F329" t="s">
        <v>761</v>
      </c>
      <c r="G329">
        <v>31</v>
      </c>
      <c r="H329" t="s">
        <v>264</v>
      </c>
      <c r="I329" t="s">
        <v>264</v>
      </c>
      <c r="J329" t="s">
        <v>637</v>
      </c>
      <c r="K329" t="str">
        <f>INDEX(PUNT_SeasonAVG!I:I,MATCH($B329,PUNT_SeasonAVG!$I:$I,0))</f>
        <v>Keita Bates-Diop</v>
      </c>
      <c r="L329" t="str">
        <f>INDEX(PUNT_SeasonAVG!K:K,MATCH($B329,PUNT_SeasonAVG!$I:$I,0))</f>
        <v>MIN</v>
      </c>
      <c r="M329" s="5">
        <f>INDEX(PUNT_SeasonAVG!B:B,MATCH($B329,PUNT_SeasonAVG!$I:$I,0))</f>
        <v>343</v>
      </c>
      <c r="N329" s="5">
        <f>INDEX(PUNT_L10gamesAVG!B:B,MATCH($B329,PUNT_L10gamesAVG!$I:$I,0))</f>
        <v>340</v>
      </c>
      <c r="O329" s="5">
        <f>INDEX(PUNT_L5gamesAVG!B:B,MATCH($B329,PUNT_L5gamesAVG!$I:$I,0))</f>
        <v>332</v>
      </c>
    </row>
    <row r="330" spans="1:15" x14ac:dyDescent="0.2">
      <c r="A330">
        <v>6024</v>
      </c>
      <c r="B330" t="s">
        <v>492</v>
      </c>
      <c r="C330" t="s">
        <v>639</v>
      </c>
      <c r="D330" t="s">
        <v>1166</v>
      </c>
      <c r="E330" t="s">
        <v>708</v>
      </c>
      <c r="F330" t="s">
        <v>35</v>
      </c>
      <c r="G330">
        <v>1</v>
      </c>
      <c r="H330" t="s">
        <v>263</v>
      </c>
      <c r="I330" t="s">
        <v>263</v>
      </c>
      <c r="J330" t="s">
        <v>637</v>
      </c>
      <c r="K330" t="str">
        <f>INDEX(PUNT_SeasonAVG!I:I,MATCH($B330,PUNT_SeasonAVG!$I:$I,0))</f>
        <v>Jerome Robinson</v>
      </c>
      <c r="L330" t="str">
        <f>INDEX(PUNT_SeasonAVG!K:K,MATCH($B330,PUNT_SeasonAVG!$I:$I,0))</f>
        <v>LAC</v>
      </c>
      <c r="M330" s="5">
        <f>INDEX(PUNT_SeasonAVG!B:B,MATCH($B330,PUNT_SeasonAVG!$I:$I,0))</f>
        <v>344</v>
      </c>
      <c r="N330" s="5">
        <f>INDEX(PUNT_L10gamesAVG!B:B,MATCH($B330,PUNT_L10gamesAVG!$I:$I,0))</f>
        <v>341</v>
      </c>
      <c r="O330" s="5">
        <f>INDEX(PUNT_L5gamesAVG!B:B,MATCH($B330,PUNT_L5gamesAVG!$I:$I,0))</f>
        <v>297</v>
      </c>
    </row>
    <row r="331" spans="1:15" x14ac:dyDescent="0.2">
      <c r="A331">
        <v>6258</v>
      </c>
      <c r="B331" t="s">
        <v>480</v>
      </c>
      <c r="C331" t="s">
        <v>45</v>
      </c>
      <c r="D331" t="s">
        <v>1491</v>
      </c>
      <c r="E331" t="s">
        <v>315</v>
      </c>
      <c r="F331" t="s">
        <v>669</v>
      </c>
      <c r="G331">
        <v>30</v>
      </c>
      <c r="H331" t="s">
        <v>263</v>
      </c>
      <c r="I331" t="s">
        <v>263</v>
      </c>
      <c r="J331" t="s">
        <v>637</v>
      </c>
      <c r="K331" t="str">
        <f>INDEX(PUNT_SeasonAVG!I:I,MATCH($B331,PUNT_SeasonAVG!$I:$I,0))</f>
        <v>Chris Silva</v>
      </c>
      <c r="L331" t="str">
        <f>INDEX(PUNT_SeasonAVG!K:K,MATCH($B331,PUNT_SeasonAVG!$I:$I,0))</f>
        <v>MIA</v>
      </c>
      <c r="M331" s="5">
        <f>INDEX(PUNT_SeasonAVG!B:B,MATCH($B331,PUNT_SeasonAVG!$I:$I,0))</f>
        <v>330</v>
      </c>
      <c r="N331" s="5">
        <f>INDEX(PUNT_L10gamesAVG!B:B,MATCH($B331,PUNT_L10gamesAVG!$I:$I,0))</f>
        <v>342</v>
      </c>
      <c r="O331" s="5">
        <f>INDEX(PUNT_L5gamesAVG!B:B,MATCH($B331,PUNT_L5gamesAVG!$I:$I,0))</f>
        <v>370</v>
      </c>
    </row>
    <row r="332" spans="1:15" x14ac:dyDescent="0.2">
      <c r="A332">
        <v>6238</v>
      </c>
      <c r="B332" t="s">
        <v>520</v>
      </c>
      <c r="C332" t="s">
        <v>639</v>
      </c>
      <c r="D332" t="s">
        <v>1459</v>
      </c>
      <c r="E332" t="s">
        <v>327</v>
      </c>
      <c r="F332" t="s">
        <v>734</v>
      </c>
      <c r="G332">
        <v>5</v>
      </c>
      <c r="H332" t="s">
        <v>264</v>
      </c>
      <c r="I332" t="s">
        <v>264</v>
      </c>
      <c r="J332" t="s">
        <v>637</v>
      </c>
      <c r="K332" t="str">
        <f>INDEX(PUNT_SeasonAVG!I:I,MATCH($B332,PUNT_SeasonAVG!$I:$I,0))</f>
        <v>Jarrell Brantley</v>
      </c>
      <c r="L332" t="str">
        <f>INDEX(PUNT_SeasonAVG!K:K,MATCH($B332,PUNT_SeasonAVG!$I:$I,0))</f>
        <v>UTA</v>
      </c>
      <c r="M332" s="5">
        <f>INDEX(PUNT_SeasonAVG!B:B,MATCH($B332,PUNT_SeasonAVG!$I:$I,0))</f>
        <v>345</v>
      </c>
      <c r="N332" s="5">
        <f>INDEX(PUNT_L10gamesAVG!B:B,MATCH($B332,PUNT_L10gamesAVG!$I:$I,0))</f>
        <v>343</v>
      </c>
      <c r="O332" s="5">
        <f>INDEX(PUNT_L5gamesAVG!B:B,MATCH($B332,PUNT_L5gamesAVG!$I:$I,0))</f>
        <v>340</v>
      </c>
    </row>
    <row r="333" spans="1:15" x14ac:dyDescent="0.2">
      <c r="A333">
        <v>5904</v>
      </c>
      <c r="B333" t="s">
        <v>556</v>
      </c>
      <c r="C333" t="s">
        <v>682</v>
      </c>
      <c r="D333" t="s">
        <v>1179</v>
      </c>
      <c r="E333" t="s">
        <v>310</v>
      </c>
      <c r="F333" t="s">
        <v>687</v>
      </c>
      <c r="G333">
        <v>28</v>
      </c>
      <c r="H333" t="s">
        <v>264</v>
      </c>
      <c r="I333" t="s">
        <v>264</v>
      </c>
      <c r="J333" t="s">
        <v>637</v>
      </c>
      <c r="K333" t="str">
        <f>INDEX(PUNT_SeasonAVG!I:I,MATCH($B333,PUNT_SeasonAVG!$I:$I,0))</f>
        <v>Alfonzo McKinnie</v>
      </c>
      <c r="L333" t="str">
        <f>INDEX(PUNT_SeasonAVG!K:K,MATCH($B333,PUNT_SeasonAVG!$I:$I,0))</f>
        <v>CLE</v>
      </c>
      <c r="M333" s="5">
        <f>INDEX(PUNT_SeasonAVG!B:B,MATCH($B333,PUNT_SeasonAVG!$I:$I,0))</f>
        <v>346</v>
      </c>
      <c r="N333" s="5">
        <f>INDEX(PUNT_L10gamesAVG!B:B,MATCH($B333,PUNT_L10gamesAVG!$I:$I,0))</f>
        <v>344</v>
      </c>
      <c r="O333" s="5">
        <f>INDEX(PUNT_L5gamesAVG!B:B,MATCH($B333,PUNT_L5gamesAVG!$I:$I,0))</f>
        <v>276</v>
      </c>
    </row>
    <row r="334" spans="1:15" x14ac:dyDescent="0.2">
      <c r="A334">
        <v>4296</v>
      </c>
      <c r="B334" t="s">
        <v>538</v>
      </c>
      <c r="C334" t="s">
        <v>692</v>
      </c>
      <c r="D334" t="s">
        <v>741</v>
      </c>
      <c r="E334" t="s">
        <v>324</v>
      </c>
      <c r="F334" t="s">
        <v>716</v>
      </c>
      <c r="G334">
        <v>18</v>
      </c>
      <c r="H334" t="s">
        <v>636</v>
      </c>
      <c r="I334" t="s">
        <v>263</v>
      </c>
      <c r="J334" t="s">
        <v>637</v>
      </c>
      <c r="K334" t="str">
        <f>INDEX(PUNT_SeasonAVG!I:I,MATCH($B334,PUNT_SeasonAVG!$I:$I,0))</f>
        <v>Marco Belinelli</v>
      </c>
      <c r="L334" t="str">
        <f>INDEX(PUNT_SeasonAVG!K:K,MATCH($B334,PUNT_SeasonAVG!$I:$I,0))</f>
        <v>SAS</v>
      </c>
      <c r="M334" s="5">
        <f>INDEX(PUNT_SeasonAVG!B:B,MATCH($B334,PUNT_SeasonAVG!$I:$I,0))</f>
        <v>350</v>
      </c>
      <c r="N334" s="5">
        <f>INDEX(PUNT_L10gamesAVG!B:B,MATCH($B334,PUNT_L10gamesAVG!$I:$I,0))</f>
        <v>345</v>
      </c>
      <c r="O334" s="5">
        <f>INDEX(PUNT_L5gamesAVG!B:B,MATCH($B334,PUNT_L5gamesAVG!$I:$I,0))</f>
        <v>364</v>
      </c>
    </row>
    <row r="335" spans="1:15" x14ac:dyDescent="0.2">
      <c r="A335">
        <v>5893</v>
      </c>
      <c r="B335" t="s">
        <v>490</v>
      </c>
      <c r="C335" t="s">
        <v>642</v>
      </c>
      <c r="D335" t="s">
        <v>1174</v>
      </c>
      <c r="E335" t="s">
        <v>334</v>
      </c>
      <c r="F335" t="s">
        <v>727</v>
      </c>
      <c r="G335">
        <v>3</v>
      </c>
      <c r="H335" t="s">
        <v>636</v>
      </c>
      <c r="I335" t="s">
        <v>263</v>
      </c>
      <c r="J335" t="s">
        <v>637</v>
      </c>
      <c r="K335" t="str">
        <f>INDEX(PUNT_SeasonAVG!I:I,MATCH($B335,PUNT_SeasonAVG!$I:$I,0))</f>
        <v>Torrey Craig</v>
      </c>
      <c r="L335" t="str">
        <f>INDEX(PUNT_SeasonAVG!K:K,MATCH($B335,PUNT_SeasonAVG!$I:$I,0))</f>
        <v>DEN</v>
      </c>
      <c r="M335" s="5">
        <f>INDEX(PUNT_SeasonAVG!B:B,MATCH($B335,PUNT_SeasonAVG!$I:$I,0))</f>
        <v>309</v>
      </c>
      <c r="N335" s="5">
        <f>INDEX(PUNT_L10gamesAVG!B:B,MATCH($B335,PUNT_L10gamesAVG!$I:$I,0))</f>
        <v>346</v>
      </c>
      <c r="O335" s="5">
        <f>INDEX(PUNT_L5gamesAVG!B:B,MATCH($B335,PUNT_L5gamesAVG!$I:$I,0))</f>
        <v>367</v>
      </c>
    </row>
    <row r="336" spans="1:15" x14ac:dyDescent="0.2">
      <c r="A336">
        <v>6133</v>
      </c>
      <c r="B336" t="s">
        <v>527</v>
      </c>
      <c r="C336" t="s">
        <v>639</v>
      </c>
      <c r="D336" t="s">
        <v>1355</v>
      </c>
      <c r="E336" t="s">
        <v>313</v>
      </c>
      <c r="F336" t="s">
        <v>761</v>
      </c>
      <c r="G336">
        <v>6</v>
      </c>
      <c r="H336" t="s">
        <v>263</v>
      </c>
      <c r="I336" t="s">
        <v>263</v>
      </c>
      <c r="J336" t="s">
        <v>637</v>
      </c>
      <c r="K336" t="str">
        <f>INDEX(PUNT_SeasonAVG!I:I,MATCH($B336,PUNT_SeasonAVG!$I:$I,0))</f>
        <v>Jordan McLaughlin</v>
      </c>
      <c r="L336" t="str">
        <f>INDEX(PUNT_SeasonAVG!K:K,MATCH($B336,PUNT_SeasonAVG!$I:$I,0))</f>
        <v>MIN</v>
      </c>
      <c r="M336" s="5">
        <f>INDEX(PUNT_SeasonAVG!B:B,MATCH($B336,PUNT_SeasonAVG!$I:$I,0))</f>
        <v>347</v>
      </c>
      <c r="N336" s="5">
        <f>INDEX(PUNT_L10gamesAVG!B:B,MATCH($B336,PUNT_L10gamesAVG!$I:$I,0))</f>
        <v>347</v>
      </c>
      <c r="O336" s="5">
        <f>INDEX(PUNT_L5gamesAVG!B:B,MATCH($B336,PUNT_L5gamesAVG!$I:$I,0))</f>
        <v>343</v>
      </c>
    </row>
    <row r="337" spans="1:15" x14ac:dyDescent="0.2">
      <c r="A337">
        <v>4729</v>
      </c>
      <c r="B337" t="s">
        <v>500</v>
      </c>
      <c r="C337" t="s">
        <v>646</v>
      </c>
      <c r="D337" t="s">
        <v>807</v>
      </c>
      <c r="E337" t="s">
        <v>708</v>
      </c>
      <c r="F337" t="s">
        <v>35</v>
      </c>
      <c r="G337">
        <v>54</v>
      </c>
      <c r="H337" t="s">
        <v>649</v>
      </c>
      <c r="I337" t="s">
        <v>264</v>
      </c>
      <c r="J337" t="s">
        <v>637</v>
      </c>
      <c r="K337" t="str">
        <f>INDEX(PUNT_SeasonAVG!I:I,MATCH($B337,PUNT_SeasonAVG!$I:$I,0))</f>
        <v>Patrick Patterson</v>
      </c>
      <c r="L337" t="str">
        <f>INDEX(PUNT_SeasonAVG!K:K,MATCH($B337,PUNT_SeasonAVG!$I:$I,0))</f>
        <v>LAC</v>
      </c>
      <c r="M337" s="5">
        <f>INDEX(PUNT_SeasonAVG!B:B,MATCH($B337,PUNT_SeasonAVG!$I:$I,0))</f>
        <v>315</v>
      </c>
      <c r="N337" s="5">
        <f>INDEX(PUNT_L10gamesAVG!B:B,MATCH($B337,PUNT_L10gamesAVG!$I:$I,0))</f>
        <v>348</v>
      </c>
      <c r="O337" s="5">
        <f>INDEX(PUNT_L5gamesAVG!B:B,MATCH($B337,PUNT_L5gamesAVG!$I:$I,0))</f>
        <v>342</v>
      </c>
    </row>
    <row r="338" spans="1:15" x14ac:dyDescent="0.2">
      <c r="A338">
        <v>6264</v>
      </c>
      <c r="B338" t="s">
        <v>517</v>
      </c>
      <c r="C338" t="s">
        <v>692</v>
      </c>
      <c r="D338" t="s">
        <v>848</v>
      </c>
      <c r="E338" t="s">
        <v>297</v>
      </c>
      <c r="F338" t="s">
        <v>724</v>
      </c>
      <c r="G338">
        <v>21</v>
      </c>
      <c r="H338" t="s">
        <v>263</v>
      </c>
      <c r="I338" t="s">
        <v>263</v>
      </c>
      <c r="J338" t="s">
        <v>637</v>
      </c>
      <c r="K338" t="str">
        <f>INDEX(PUNT_SeasonAVG!I:I,MATCH($B338,PUNT_SeasonAVG!$I:$I,0))</f>
        <v>Matt Thomas</v>
      </c>
      <c r="L338" t="str">
        <f>INDEX(PUNT_SeasonAVG!K:K,MATCH($B338,PUNT_SeasonAVG!$I:$I,0))</f>
        <v>TOR</v>
      </c>
      <c r="M338" s="5">
        <f>INDEX(PUNT_SeasonAVG!B:B,MATCH($B338,PUNT_SeasonAVG!$I:$I,0))</f>
        <v>341</v>
      </c>
      <c r="N338" s="5">
        <f>INDEX(PUNT_L10gamesAVG!B:B,MATCH($B338,PUNT_L10gamesAVG!$I:$I,0))</f>
        <v>349</v>
      </c>
      <c r="O338" s="5">
        <f>INDEX(PUNT_L5gamesAVG!B:B,MATCH($B338,PUNT_L5gamesAVG!$I:$I,0))</f>
        <v>339</v>
      </c>
    </row>
    <row r="339" spans="1:15" x14ac:dyDescent="0.2">
      <c r="A339">
        <v>5008</v>
      </c>
      <c r="B339" t="s">
        <v>519</v>
      </c>
      <c r="C339" t="s">
        <v>692</v>
      </c>
      <c r="D339" t="s">
        <v>851</v>
      </c>
      <c r="E339" t="s">
        <v>303</v>
      </c>
      <c r="F339" t="s">
        <v>694</v>
      </c>
      <c r="G339">
        <v>14</v>
      </c>
      <c r="H339" t="s">
        <v>264</v>
      </c>
      <c r="I339" t="s">
        <v>264</v>
      </c>
      <c r="J339" t="s">
        <v>637</v>
      </c>
      <c r="K339" t="str">
        <f>INDEX(PUNT_SeasonAVG!I:I,MATCH($B339,PUNT_SeasonAVG!$I:$I,0))</f>
        <v>Michael Kidd-Gilchrist</v>
      </c>
      <c r="L339" t="str">
        <f>INDEX(PUNT_SeasonAVG!K:K,MATCH($B339,PUNT_SeasonAVG!$I:$I,0))</f>
        <v>CHA</v>
      </c>
      <c r="M339" s="5">
        <f>INDEX(PUNT_SeasonAVG!B:B,MATCH($B339,PUNT_SeasonAVG!$I:$I,0))</f>
        <v>351</v>
      </c>
      <c r="N339" s="5">
        <f>INDEX(PUNT_L10gamesAVG!B:B,MATCH($B339,PUNT_L10gamesAVG!$I:$I,0))</f>
        <v>350</v>
      </c>
      <c r="O339" s="5">
        <f>INDEX(PUNT_L5gamesAVG!B:B,MATCH($B339,PUNT_L5gamesAVG!$I:$I,0))</f>
        <v>348</v>
      </c>
    </row>
    <row r="340" spans="1:15" x14ac:dyDescent="0.2">
      <c r="A340">
        <v>4633</v>
      </c>
      <c r="B340" t="s">
        <v>523</v>
      </c>
      <c r="C340" t="s">
        <v>745</v>
      </c>
      <c r="D340" t="s">
        <v>783</v>
      </c>
      <c r="E340" t="s">
        <v>325</v>
      </c>
      <c r="F340" t="s">
        <v>781</v>
      </c>
      <c r="G340">
        <v>2</v>
      </c>
      <c r="H340" t="s">
        <v>636</v>
      </c>
      <c r="I340" t="s">
        <v>263</v>
      </c>
      <c r="J340" t="s">
        <v>637</v>
      </c>
      <c r="K340" t="str">
        <f>INDEX(PUNT_SeasonAVG!I:I,MATCH($B340,PUNT_SeasonAVG!$I:$I,0))</f>
        <v>Wayne Ellington</v>
      </c>
      <c r="L340" t="str">
        <f>INDEX(PUNT_SeasonAVG!K:K,MATCH($B340,PUNT_SeasonAVG!$I:$I,0))</f>
        <v>NYK</v>
      </c>
      <c r="M340" s="5">
        <f>INDEX(PUNT_SeasonAVG!B:B,MATCH($B340,PUNT_SeasonAVG!$I:$I,0))</f>
        <v>349</v>
      </c>
      <c r="N340" s="5">
        <f>INDEX(PUNT_L10gamesAVG!B:B,MATCH($B340,PUNT_L10gamesAVG!$I:$I,0))</f>
        <v>351</v>
      </c>
      <c r="O340" s="5">
        <f>INDEX(PUNT_L5gamesAVG!B:B,MATCH($B340,PUNT_L5gamesAVG!$I:$I,0))</f>
        <v>401</v>
      </c>
    </row>
    <row r="341" spans="1:15" x14ac:dyDescent="0.2">
      <c r="A341">
        <v>4728</v>
      </c>
      <c r="B341" t="s">
        <v>530</v>
      </c>
      <c r="C341" t="s">
        <v>706</v>
      </c>
      <c r="D341" t="s">
        <v>806</v>
      </c>
      <c r="E341" t="s">
        <v>327</v>
      </c>
      <c r="F341" t="s">
        <v>734</v>
      </c>
      <c r="G341">
        <v>17</v>
      </c>
      <c r="H341" t="s">
        <v>649</v>
      </c>
      <c r="I341" t="s">
        <v>264</v>
      </c>
      <c r="J341" t="s">
        <v>637</v>
      </c>
      <c r="K341" t="str">
        <f>INDEX(PUNT_SeasonAVG!I:I,MATCH($B341,PUNT_SeasonAVG!$I:$I,0))</f>
        <v>Ed Davis</v>
      </c>
      <c r="L341" t="str">
        <f>INDEX(PUNT_SeasonAVG!K:K,MATCH($B341,PUNT_SeasonAVG!$I:$I,0))</f>
        <v>UTA</v>
      </c>
      <c r="M341" s="5">
        <f>INDEX(PUNT_SeasonAVG!B:B,MATCH($B341,PUNT_SeasonAVG!$I:$I,0))</f>
        <v>354</v>
      </c>
      <c r="N341" s="5">
        <f>INDEX(PUNT_L10gamesAVG!B:B,MATCH($B341,PUNT_L10gamesAVG!$I:$I,0))</f>
        <v>352</v>
      </c>
      <c r="O341" s="5">
        <f>INDEX(PUNT_L5gamesAVG!B:B,MATCH($B341,PUNT_L5gamesAVG!$I:$I,0))</f>
        <v>375</v>
      </c>
    </row>
    <row r="342" spans="1:15" x14ac:dyDescent="0.2">
      <c r="A342">
        <v>5851</v>
      </c>
      <c r="B342" t="s">
        <v>533</v>
      </c>
      <c r="C342" t="s">
        <v>639</v>
      </c>
      <c r="D342" t="s">
        <v>1140</v>
      </c>
      <c r="E342" t="s">
        <v>313</v>
      </c>
      <c r="F342" t="s">
        <v>761</v>
      </c>
      <c r="G342">
        <v>7</v>
      </c>
      <c r="H342" t="s">
        <v>649</v>
      </c>
      <c r="I342" t="s">
        <v>264</v>
      </c>
      <c r="J342" t="s">
        <v>637</v>
      </c>
      <c r="K342" t="str">
        <f>INDEX(PUNT_SeasonAVG!I:I,MATCH($B342,PUNT_SeasonAVG!$I:$I,0))</f>
        <v>Jordan Bell</v>
      </c>
      <c r="L342" t="str">
        <f>INDEX(PUNT_SeasonAVG!K:K,MATCH($B342,PUNT_SeasonAVG!$I:$I,0))</f>
        <v>MIN</v>
      </c>
      <c r="M342" s="5">
        <f>INDEX(PUNT_SeasonAVG!B:B,MATCH($B342,PUNT_SeasonAVG!$I:$I,0))</f>
        <v>356</v>
      </c>
      <c r="N342" s="5">
        <f>INDEX(PUNT_L10gamesAVG!B:B,MATCH($B342,PUNT_L10gamesAVG!$I:$I,0))</f>
        <v>354</v>
      </c>
      <c r="O342" s="5">
        <f>INDEX(PUNT_L5gamesAVG!B:B,MATCH($B342,PUNT_L5gamesAVG!$I:$I,0))</f>
        <v>349</v>
      </c>
    </row>
    <row r="343" spans="1:15" x14ac:dyDescent="0.2">
      <c r="A343">
        <v>4484</v>
      </c>
      <c r="B343" t="s">
        <v>594</v>
      </c>
      <c r="C343" t="s">
        <v>45</v>
      </c>
      <c r="D343" t="s">
        <v>764</v>
      </c>
      <c r="E343" t="s">
        <v>321</v>
      </c>
      <c r="F343" t="s">
        <v>678</v>
      </c>
      <c r="G343">
        <v>1</v>
      </c>
      <c r="H343" t="s">
        <v>636</v>
      </c>
      <c r="I343" t="s">
        <v>263</v>
      </c>
      <c r="J343" t="s">
        <v>637</v>
      </c>
      <c r="K343" t="str">
        <f>INDEX(PUNT_SeasonAVG!I:I,MATCH($B343,PUNT_SeasonAVG!$I:$I,0))</f>
        <v>Courtney Lee</v>
      </c>
      <c r="L343" t="str">
        <f>INDEX(PUNT_SeasonAVG!K:K,MATCH($B343,PUNT_SeasonAVG!$I:$I,0))</f>
        <v>DAL</v>
      </c>
      <c r="M343" s="5">
        <f>INDEX(PUNT_SeasonAVG!B:B,MATCH($B343,PUNT_SeasonAVG!$I:$I,0))</f>
        <v>359</v>
      </c>
      <c r="N343" s="5">
        <f>INDEX(PUNT_L10gamesAVG!B:B,MATCH($B343,PUNT_L10gamesAVG!$I:$I,0))</f>
        <v>356</v>
      </c>
      <c r="O343" s="5">
        <f>INDEX(PUNT_L5gamesAVG!B:B,MATCH($B343,PUNT_L5gamesAVG!$I:$I,0))</f>
        <v>350</v>
      </c>
    </row>
    <row r="344" spans="1:15" x14ac:dyDescent="0.2">
      <c r="A344">
        <v>5214</v>
      </c>
      <c r="B344" t="s">
        <v>518</v>
      </c>
      <c r="C344" t="s">
        <v>692</v>
      </c>
      <c r="D344" t="s">
        <v>910</v>
      </c>
      <c r="E344" t="s">
        <v>328</v>
      </c>
      <c r="F344" t="s">
        <v>95</v>
      </c>
      <c r="G344">
        <v>33</v>
      </c>
      <c r="H344" t="s">
        <v>649</v>
      </c>
      <c r="I344" t="s">
        <v>264</v>
      </c>
      <c r="J344" t="s">
        <v>637</v>
      </c>
      <c r="K344" t="str">
        <f>INDEX(PUNT_SeasonAVG!I:I,MATCH($B344,PUNT_SeasonAVG!$I:$I,0))</f>
        <v>Mike Muscala</v>
      </c>
      <c r="L344" t="str">
        <f>INDEX(PUNT_SeasonAVG!K:K,MATCH($B344,PUNT_SeasonAVG!$I:$I,0))</f>
        <v>OKC</v>
      </c>
      <c r="M344" s="5">
        <f>INDEX(PUNT_SeasonAVG!B:B,MATCH($B344,PUNT_SeasonAVG!$I:$I,0))</f>
        <v>339</v>
      </c>
      <c r="N344" s="5">
        <f>INDEX(PUNT_L10gamesAVG!B:B,MATCH($B344,PUNT_L10gamesAVG!$I:$I,0))</f>
        <v>357</v>
      </c>
      <c r="O344" s="5">
        <f>INDEX(PUNT_L5gamesAVG!B:B,MATCH($B344,PUNT_L5gamesAVG!$I:$I,0))</f>
        <v>331</v>
      </c>
    </row>
    <row r="345" spans="1:15" x14ac:dyDescent="0.2">
      <c r="A345">
        <v>4632</v>
      </c>
      <c r="B345" t="s">
        <v>534</v>
      </c>
      <c r="C345" t="s">
        <v>670</v>
      </c>
      <c r="D345" t="s">
        <v>782</v>
      </c>
      <c r="E345" t="s">
        <v>324</v>
      </c>
      <c r="F345" t="s">
        <v>716</v>
      </c>
      <c r="G345">
        <v>77</v>
      </c>
      <c r="H345" t="s">
        <v>264</v>
      </c>
      <c r="I345" t="s">
        <v>264</v>
      </c>
      <c r="J345" t="s">
        <v>637</v>
      </c>
      <c r="K345" t="str">
        <f>INDEX(PUNT_SeasonAVG!I:I,MATCH($B345,PUNT_SeasonAVG!$I:$I,0))</f>
        <v>DeMarre Carroll</v>
      </c>
      <c r="L345" t="str">
        <f>INDEX(PUNT_SeasonAVG!K:K,MATCH($B345,PUNT_SeasonAVG!$I:$I,0))</f>
        <v>SAS</v>
      </c>
      <c r="M345" s="5">
        <f>INDEX(PUNT_SeasonAVG!B:B,MATCH($B345,PUNT_SeasonAVG!$I:$I,0))</f>
        <v>360</v>
      </c>
      <c r="N345" s="5">
        <f>INDEX(PUNT_L10gamesAVG!B:B,MATCH($B345,PUNT_L10gamesAVG!$I:$I,0))</f>
        <v>358</v>
      </c>
      <c r="O345" s="5">
        <f>INDEX(PUNT_L5gamesAVG!B:B,MATCH($B345,PUNT_L5gamesAVG!$I:$I,0))</f>
        <v>354</v>
      </c>
    </row>
    <row r="346" spans="1:15" x14ac:dyDescent="0.2">
      <c r="A346">
        <v>5833</v>
      </c>
      <c r="B346" t="s">
        <v>537</v>
      </c>
      <c r="C346" t="s">
        <v>816</v>
      </c>
      <c r="D346" t="s">
        <v>1118</v>
      </c>
      <c r="E346" t="s">
        <v>331</v>
      </c>
      <c r="F346" t="s">
        <v>689</v>
      </c>
      <c r="G346">
        <v>20</v>
      </c>
      <c r="H346" t="s">
        <v>649</v>
      </c>
      <c r="I346" t="s">
        <v>264</v>
      </c>
      <c r="J346" t="s">
        <v>637</v>
      </c>
      <c r="K346" t="str">
        <f>INDEX(PUNT_SeasonAVG!I:I,MATCH($B346,PUNT_SeasonAVG!$I:$I,0))</f>
        <v>Harry Giles</v>
      </c>
      <c r="L346" t="str">
        <f>INDEX(PUNT_SeasonAVG!K:K,MATCH($B346,PUNT_SeasonAVG!$I:$I,0))</f>
        <v>SAC</v>
      </c>
      <c r="M346" s="5">
        <f>INDEX(PUNT_SeasonAVG!B:B,MATCH($B346,PUNT_SeasonAVG!$I:$I,0))</f>
        <v>361</v>
      </c>
      <c r="N346" s="5">
        <f>INDEX(PUNT_L10gamesAVG!B:B,MATCH($B346,PUNT_L10gamesAVG!$I:$I,0))</f>
        <v>359</v>
      </c>
      <c r="O346" s="5">
        <f>INDEX(PUNT_L5gamesAVG!B:B,MATCH($B346,PUNT_L5gamesAVG!$I:$I,0))</f>
        <v>353</v>
      </c>
    </row>
    <row r="347" spans="1:15" x14ac:dyDescent="0.2">
      <c r="A347">
        <v>5654</v>
      </c>
      <c r="B347" t="s">
        <v>515</v>
      </c>
      <c r="C347" t="s">
        <v>682</v>
      </c>
      <c r="D347" t="s">
        <v>1037</v>
      </c>
      <c r="E347" t="s">
        <v>310</v>
      </c>
      <c r="F347" t="s">
        <v>687</v>
      </c>
      <c r="G347">
        <v>41</v>
      </c>
      <c r="H347" t="s">
        <v>45</v>
      </c>
      <c r="I347" t="s">
        <v>45</v>
      </c>
      <c r="J347" t="s">
        <v>637</v>
      </c>
      <c r="K347" t="str">
        <f>INDEX(PUNT_SeasonAVG!I:I,MATCH($B347,PUNT_SeasonAVG!$I:$I,0))</f>
        <v>Ante Zizic</v>
      </c>
      <c r="L347" t="str">
        <f>INDEX(PUNT_SeasonAVG!K:K,MATCH($B347,PUNT_SeasonAVG!$I:$I,0))</f>
        <v>CLE</v>
      </c>
      <c r="M347" s="5">
        <f>INDEX(PUNT_SeasonAVG!B:B,MATCH($B347,PUNT_SeasonAVG!$I:$I,0))</f>
        <v>362</v>
      </c>
      <c r="N347" s="5">
        <f>INDEX(PUNT_L10gamesAVG!B:B,MATCH($B347,PUNT_L10gamesAVG!$I:$I,0))</f>
        <v>360</v>
      </c>
      <c r="O347" s="5">
        <f>INDEX(PUNT_L5gamesAVG!B:B,MATCH($B347,PUNT_L5gamesAVG!$I:$I,0))</f>
        <v>355</v>
      </c>
    </row>
    <row r="348" spans="1:15" x14ac:dyDescent="0.2">
      <c r="A348">
        <v>6230</v>
      </c>
      <c r="B348" t="s">
        <v>540</v>
      </c>
      <c r="C348" t="s">
        <v>682</v>
      </c>
      <c r="D348" t="s">
        <v>1447</v>
      </c>
      <c r="E348" t="s">
        <v>322</v>
      </c>
      <c r="F348" t="s">
        <v>704</v>
      </c>
      <c r="G348">
        <v>1</v>
      </c>
      <c r="H348" t="s">
        <v>264</v>
      </c>
      <c r="I348" t="s">
        <v>264</v>
      </c>
      <c r="J348" t="s">
        <v>637</v>
      </c>
      <c r="K348" t="str">
        <f>INDEX(PUNT_SeasonAVG!I:I,MATCH($B348,PUNT_SeasonAVG!$I:$I,0))</f>
        <v>Admiral Schofield</v>
      </c>
      <c r="L348" t="str">
        <f>INDEX(PUNT_SeasonAVG!K:K,MATCH($B348,PUNT_SeasonAVG!$I:$I,0))</f>
        <v>WAS</v>
      </c>
      <c r="M348" s="5">
        <f>INDEX(PUNT_SeasonAVG!B:B,MATCH($B348,PUNT_SeasonAVG!$I:$I,0))</f>
        <v>363</v>
      </c>
      <c r="N348" s="5">
        <f>INDEX(PUNT_L10gamesAVG!B:B,MATCH($B348,PUNT_L10gamesAVG!$I:$I,0))</f>
        <v>361</v>
      </c>
      <c r="O348" s="5">
        <f>INDEX(PUNT_L5gamesAVG!B:B,MATCH($B348,PUNT_L5gamesAVG!$I:$I,0))</f>
        <v>356</v>
      </c>
    </row>
    <row r="349" spans="1:15" x14ac:dyDescent="0.2">
      <c r="A349">
        <v>5762</v>
      </c>
      <c r="B349" t="s">
        <v>528</v>
      </c>
      <c r="C349" t="s">
        <v>670</v>
      </c>
      <c r="D349" t="s">
        <v>1099</v>
      </c>
      <c r="E349" t="s">
        <v>312</v>
      </c>
      <c r="F349" t="s">
        <v>731</v>
      </c>
      <c r="G349">
        <v>0</v>
      </c>
      <c r="H349" t="s">
        <v>636</v>
      </c>
      <c r="I349" t="s">
        <v>263</v>
      </c>
      <c r="J349" t="s">
        <v>637</v>
      </c>
      <c r="K349" t="str">
        <f>INDEX(PUNT_SeasonAVG!I:I,MATCH($B349,PUNT_SeasonAVG!$I:$I,0))</f>
        <v>David Nwaba</v>
      </c>
      <c r="L349" t="str">
        <f>INDEX(PUNT_SeasonAVG!K:K,MATCH($B349,PUNT_SeasonAVG!$I:$I,0))</f>
        <v>BKN</v>
      </c>
      <c r="M349" s="5">
        <f>INDEX(PUNT_SeasonAVG!B:B,MATCH($B349,PUNT_SeasonAVG!$I:$I,0))</f>
        <v>364</v>
      </c>
      <c r="N349" s="5">
        <f>INDEX(PUNT_L10gamesAVG!B:B,MATCH($B349,PUNT_L10gamesAVG!$I:$I,0))</f>
        <v>362</v>
      </c>
      <c r="O349" s="5">
        <f>INDEX(PUNT_L5gamesAVG!B:B,MATCH($B349,PUNT_L5gamesAVG!$I:$I,0))</f>
        <v>314</v>
      </c>
    </row>
    <row r="350" spans="1:15" x14ac:dyDescent="0.2">
      <c r="A350">
        <v>5495</v>
      </c>
      <c r="B350" t="s">
        <v>511</v>
      </c>
      <c r="C350" t="s">
        <v>745</v>
      </c>
      <c r="D350" t="s">
        <v>993</v>
      </c>
      <c r="E350" t="s">
        <v>303</v>
      </c>
      <c r="F350" t="s">
        <v>694</v>
      </c>
      <c r="G350">
        <v>9</v>
      </c>
      <c r="H350" t="s">
        <v>45</v>
      </c>
      <c r="I350" t="s">
        <v>45</v>
      </c>
      <c r="J350" t="s">
        <v>637</v>
      </c>
      <c r="K350" t="str">
        <f>INDEX(PUNT_SeasonAVG!I:I,MATCH($B350,PUNT_SeasonAVG!$I:$I,0))</f>
        <v>Willy Hernangomez</v>
      </c>
      <c r="L350" t="str">
        <f>INDEX(PUNT_SeasonAVG!K:K,MATCH($B350,PUNT_SeasonAVG!$I:$I,0))</f>
        <v>CHA</v>
      </c>
      <c r="M350" s="5">
        <f>INDEX(PUNT_SeasonAVG!B:B,MATCH($B350,PUNT_SeasonAVG!$I:$I,0))</f>
        <v>365</v>
      </c>
      <c r="N350" s="5">
        <f>INDEX(PUNT_L10gamesAVG!B:B,MATCH($B350,PUNT_L10gamesAVG!$I:$I,0))</f>
        <v>363</v>
      </c>
      <c r="O350" s="5">
        <f>INDEX(PUNT_L5gamesAVG!B:B,MATCH($B350,PUNT_L5gamesAVG!$I:$I,0))</f>
        <v>359</v>
      </c>
    </row>
    <row r="351" spans="1:15" x14ac:dyDescent="0.2">
      <c r="A351">
        <v>6222</v>
      </c>
      <c r="B351" t="s">
        <v>535</v>
      </c>
      <c r="C351" t="s">
        <v>757</v>
      </c>
      <c r="D351" t="s">
        <v>1438</v>
      </c>
      <c r="E351" t="s">
        <v>336</v>
      </c>
      <c r="F351" t="s">
        <v>635</v>
      </c>
      <c r="G351">
        <v>24</v>
      </c>
      <c r="H351" t="s">
        <v>45</v>
      </c>
      <c r="I351" t="s">
        <v>45</v>
      </c>
      <c r="J351" t="s">
        <v>637</v>
      </c>
      <c r="K351" t="str">
        <f>INDEX(PUNT_SeasonAVG!I:I,MATCH($B351,PUNT_SeasonAVG!$I:$I,0))</f>
        <v>Bruno Fernando</v>
      </c>
      <c r="L351" t="str">
        <f>INDEX(PUNT_SeasonAVG!K:K,MATCH($B351,PUNT_SeasonAVG!$I:$I,0))</f>
        <v>ATL</v>
      </c>
      <c r="M351" s="5">
        <f>INDEX(PUNT_SeasonAVG!B:B,MATCH($B351,PUNT_SeasonAVG!$I:$I,0))</f>
        <v>357</v>
      </c>
      <c r="N351" s="5">
        <f>INDEX(PUNT_L10gamesAVG!B:B,MATCH($B351,PUNT_L10gamesAVG!$I:$I,0))</f>
        <v>364</v>
      </c>
      <c r="O351" s="5">
        <f>INDEX(PUNT_L5gamesAVG!B:B,MATCH($B351,PUNT_L5gamesAVG!$I:$I,0))</f>
        <v>351</v>
      </c>
    </row>
    <row r="352" spans="1:15" x14ac:dyDescent="0.2">
      <c r="A352">
        <v>5641</v>
      </c>
      <c r="B352" t="s">
        <v>522</v>
      </c>
      <c r="C352" t="s">
        <v>642</v>
      </c>
      <c r="D352" t="s">
        <v>1025</v>
      </c>
      <c r="E352" t="s">
        <v>307</v>
      </c>
      <c r="F352" t="s">
        <v>652</v>
      </c>
      <c r="G352">
        <v>7</v>
      </c>
      <c r="H352" t="s">
        <v>649</v>
      </c>
      <c r="I352" t="s">
        <v>264</v>
      </c>
      <c r="J352" t="s">
        <v>637</v>
      </c>
      <c r="K352" t="str">
        <f>INDEX(PUNT_SeasonAVG!I:I,MATCH($B352,PUNT_SeasonAVG!$I:$I,0))</f>
        <v>Thon Maker</v>
      </c>
      <c r="L352" t="str">
        <f>INDEX(PUNT_SeasonAVG!K:K,MATCH($B352,PUNT_SeasonAVG!$I:$I,0))</f>
        <v>DET</v>
      </c>
      <c r="M352" s="5">
        <f>INDEX(PUNT_SeasonAVG!B:B,MATCH($B352,PUNT_SeasonAVG!$I:$I,0))</f>
        <v>352</v>
      </c>
      <c r="N352" s="5">
        <f>INDEX(PUNT_L10gamesAVG!B:B,MATCH($B352,PUNT_L10gamesAVG!$I:$I,0))</f>
        <v>365</v>
      </c>
      <c r="O352" s="5">
        <f>INDEX(PUNT_L5gamesAVG!B:B,MATCH($B352,PUNT_L5gamesAVG!$I:$I,0))</f>
        <v>329</v>
      </c>
    </row>
    <row r="353" spans="1:15" x14ac:dyDescent="0.2">
      <c r="A353">
        <v>6236</v>
      </c>
      <c r="B353" t="s">
        <v>542</v>
      </c>
      <c r="C353" t="s">
        <v>642</v>
      </c>
      <c r="D353" t="s">
        <v>1456</v>
      </c>
      <c r="E353" t="s">
        <v>708</v>
      </c>
      <c r="F353" t="s">
        <v>35</v>
      </c>
      <c r="G353">
        <v>14</v>
      </c>
      <c r="H353" t="s">
        <v>264</v>
      </c>
      <c r="I353" t="s">
        <v>264</v>
      </c>
      <c r="J353" t="s">
        <v>637</v>
      </c>
      <c r="K353" t="str">
        <f>INDEX(PUNT_SeasonAVG!I:I,MATCH($B353,PUNT_SeasonAVG!$I:$I,0))</f>
        <v>Terance Mann</v>
      </c>
      <c r="L353" t="str">
        <f>INDEX(PUNT_SeasonAVG!K:K,MATCH($B353,PUNT_SeasonAVG!$I:$I,0))</f>
        <v>LAC</v>
      </c>
      <c r="M353" s="5">
        <f>INDEX(PUNT_SeasonAVG!B:B,MATCH($B353,PUNT_SeasonAVG!$I:$I,0))</f>
        <v>369</v>
      </c>
      <c r="N353" s="5">
        <f>INDEX(PUNT_L10gamesAVG!B:B,MATCH($B353,PUNT_L10gamesAVG!$I:$I,0))</f>
        <v>367</v>
      </c>
      <c r="O353" s="5">
        <f>INDEX(PUNT_L5gamesAVG!B:B,MATCH($B353,PUNT_L5gamesAVG!$I:$I,0))</f>
        <v>328</v>
      </c>
    </row>
    <row r="354" spans="1:15" x14ac:dyDescent="0.2">
      <c r="A354">
        <v>4888</v>
      </c>
      <c r="B354" t="s">
        <v>561</v>
      </c>
      <c r="C354" t="s">
        <v>757</v>
      </c>
      <c r="D354" t="s">
        <v>825</v>
      </c>
      <c r="E354" t="s">
        <v>303</v>
      </c>
      <c r="F354" t="s">
        <v>694</v>
      </c>
      <c r="G354">
        <v>8</v>
      </c>
      <c r="H354" t="s">
        <v>649</v>
      </c>
      <c r="I354" t="s">
        <v>264</v>
      </c>
      <c r="J354" t="s">
        <v>637</v>
      </c>
      <c r="K354" t="str">
        <f>INDEX(PUNT_SeasonAVG!I:I,MATCH($B354,PUNT_SeasonAVG!$I:$I,0))</f>
        <v>Bismack Biyombo</v>
      </c>
      <c r="L354" t="str">
        <f>INDEX(PUNT_SeasonAVG!K:K,MATCH($B354,PUNT_SeasonAVG!$I:$I,0))</f>
        <v>CHA</v>
      </c>
      <c r="M354" s="5">
        <f>INDEX(PUNT_SeasonAVG!B:B,MATCH($B354,PUNT_SeasonAVG!$I:$I,0))</f>
        <v>379</v>
      </c>
      <c r="N354" s="5">
        <f>INDEX(PUNT_L10gamesAVG!B:B,MATCH($B354,PUNT_L10gamesAVG!$I:$I,0))</f>
        <v>368</v>
      </c>
      <c r="O354" s="5">
        <f>INDEX(PUNT_L5gamesAVG!B:B,MATCH($B354,PUNT_L5gamesAVG!$I:$I,0))</f>
        <v>344</v>
      </c>
    </row>
    <row r="355" spans="1:15" x14ac:dyDescent="0.2">
      <c r="A355">
        <v>6215</v>
      </c>
      <c r="B355" t="s">
        <v>545</v>
      </c>
      <c r="C355" t="s">
        <v>692</v>
      </c>
      <c r="D355" t="s">
        <v>1432</v>
      </c>
      <c r="E355" t="s">
        <v>708</v>
      </c>
      <c r="F355" t="s">
        <v>35</v>
      </c>
      <c r="G355">
        <v>25</v>
      </c>
      <c r="H355" t="s">
        <v>45</v>
      </c>
      <c r="I355" t="s">
        <v>45</v>
      </c>
      <c r="J355" t="s">
        <v>637</v>
      </c>
      <c r="K355" t="str">
        <f>INDEX(PUNT_SeasonAVG!I:I,MATCH($B355,PUNT_SeasonAVG!$I:$I,0))</f>
        <v>Mfiondu Kabengele</v>
      </c>
      <c r="L355" t="str">
        <f>INDEX(PUNT_SeasonAVG!K:K,MATCH($B355,PUNT_SeasonAVG!$I:$I,0))</f>
        <v>LAC</v>
      </c>
      <c r="M355" s="5">
        <f>INDEX(PUNT_SeasonAVG!B:B,MATCH($B355,PUNT_SeasonAVG!$I:$I,0))</f>
        <v>367</v>
      </c>
      <c r="N355" s="5">
        <f>INDEX(PUNT_L10gamesAVG!B:B,MATCH($B355,PUNT_L10gamesAVG!$I:$I,0))</f>
        <v>369</v>
      </c>
      <c r="O355" s="5">
        <f>INDEX(PUNT_L5gamesAVG!B:B,MATCH($B355,PUNT_L5gamesAVG!$I:$I,0))</f>
        <v>371</v>
      </c>
    </row>
    <row r="356" spans="1:15" x14ac:dyDescent="0.2">
      <c r="A356">
        <v>6065</v>
      </c>
      <c r="B356" t="s">
        <v>547</v>
      </c>
      <c r="C356" t="s">
        <v>673</v>
      </c>
      <c r="D356" t="s">
        <v>1250</v>
      </c>
      <c r="E356" t="s">
        <v>318</v>
      </c>
      <c r="F356" t="s">
        <v>710</v>
      </c>
      <c r="G356">
        <v>18</v>
      </c>
      <c r="H356" t="s">
        <v>263</v>
      </c>
      <c r="I356" t="s">
        <v>263</v>
      </c>
      <c r="J356" t="s">
        <v>637</v>
      </c>
      <c r="K356" t="str">
        <f>INDEX(PUNT_SeasonAVG!I:I,MATCH($B356,PUNT_SeasonAVG!$I:$I,0))</f>
        <v>Shake Milton</v>
      </c>
      <c r="L356" t="str">
        <f>INDEX(PUNT_SeasonAVG!K:K,MATCH($B356,PUNT_SeasonAVG!$I:$I,0))</f>
        <v>PHI</v>
      </c>
      <c r="M356" s="5">
        <f>INDEX(PUNT_SeasonAVG!B:B,MATCH($B356,PUNT_SeasonAVG!$I:$I,0))</f>
        <v>368</v>
      </c>
      <c r="N356" s="5">
        <f>INDEX(PUNT_L10gamesAVG!B:B,MATCH($B356,PUNT_L10gamesAVG!$I:$I,0))</f>
        <v>370</v>
      </c>
      <c r="O356" s="5">
        <f>INDEX(PUNT_L5gamesAVG!B:B,MATCH($B356,PUNT_L5gamesAVG!$I:$I,0))</f>
        <v>360</v>
      </c>
    </row>
    <row r="357" spans="1:15" x14ac:dyDescent="0.2">
      <c r="A357">
        <v>4898</v>
      </c>
      <c r="B357" t="s">
        <v>531</v>
      </c>
      <c r="C357" t="s">
        <v>702</v>
      </c>
      <c r="D357" t="s">
        <v>833</v>
      </c>
      <c r="E357" t="s">
        <v>312</v>
      </c>
      <c r="F357" t="s">
        <v>731</v>
      </c>
      <c r="G357">
        <v>10</v>
      </c>
      <c r="H357" t="s">
        <v>636</v>
      </c>
      <c r="I357" t="s">
        <v>263</v>
      </c>
      <c r="J357" t="s">
        <v>637</v>
      </c>
      <c r="K357" t="str">
        <f>INDEX(PUNT_SeasonAVG!I:I,MATCH($B357,PUNT_SeasonAVG!$I:$I,0))</f>
        <v>Iman Shumpert</v>
      </c>
      <c r="L357" t="str">
        <f>INDEX(PUNT_SeasonAVG!K:K,MATCH($B357,PUNT_SeasonAVG!$I:$I,0))</f>
        <v>BKN</v>
      </c>
      <c r="M357" s="5">
        <f>INDEX(PUNT_SeasonAVG!B:B,MATCH($B357,PUNT_SeasonAVG!$I:$I,0))</f>
        <v>370</v>
      </c>
      <c r="N357" s="5">
        <f>INDEX(PUNT_L10gamesAVG!B:B,MATCH($B357,PUNT_L10gamesAVG!$I:$I,0))</f>
        <v>371</v>
      </c>
      <c r="O357" s="5">
        <f>INDEX(PUNT_L5gamesAVG!B:B,MATCH($B357,PUNT_L5gamesAVG!$I:$I,0))</f>
        <v>374</v>
      </c>
    </row>
    <row r="358" spans="1:15" x14ac:dyDescent="0.2">
      <c r="A358">
        <v>5270</v>
      </c>
      <c r="B358" t="s">
        <v>544</v>
      </c>
      <c r="C358" t="s">
        <v>697</v>
      </c>
      <c r="D358" t="s">
        <v>919</v>
      </c>
      <c r="E358" t="s">
        <v>708</v>
      </c>
      <c r="F358" t="s">
        <v>35</v>
      </c>
      <c r="G358">
        <v>19</v>
      </c>
      <c r="H358" t="s">
        <v>636</v>
      </c>
      <c r="I358" t="s">
        <v>263</v>
      </c>
      <c r="J358" t="s">
        <v>637</v>
      </c>
      <c r="K358" t="str">
        <f>INDEX(PUNT_SeasonAVG!I:I,MATCH($B358,PUNT_SeasonAVG!$I:$I,0))</f>
        <v>Rodney McGruder</v>
      </c>
      <c r="L358" t="str">
        <f>INDEX(PUNT_SeasonAVG!K:K,MATCH($B358,PUNT_SeasonAVG!$I:$I,0))</f>
        <v>LAC</v>
      </c>
      <c r="M358" s="5">
        <f>INDEX(PUNT_SeasonAVG!B:B,MATCH($B358,PUNT_SeasonAVG!$I:$I,0))</f>
        <v>378</v>
      </c>
      <c r="N358" s="5">
        <f>INDEX(PUNT_L10gamesAVG!B:B,MATCH($B358,PUNT_L10gamesAVG!$I:$I,0))</f>
        <v>373</v>
      </c>
      <c r="O358" s="5">
        <f>INDEX(PUNT_L5gamesAVG!B:B,MATCH($B358,PUNT_L5gamesAVG!$I:$I,0))</f>
        <v>357</v>
      </c>
    </row>
    <row r="359" spans="1:15" x14ac:dyDescent="0.2">
      <c r="A359">
        <v>6060</v>
      </c>
      <c r="B359" t="s">
        <v>546</v>
      </c>
      <c r="C359" t="s">
        <v>45</v>
      </c>
      <c r="D359" t="s">
        <v>1244</v>
      </c>
      <c r="E359" t="s">
        <v>324</v>
      </c>
      <c r="F359" t="s">
        <v>716</v>
      </c>
      <c r="G359">
        <v>7</v>
      </c>
      <c r="H359" t="s">
        <v>264</v>
      </c>
      <c r="I359" t="s">
        <v>264</v>
      </c>
      <c r="J359" t="s">
        <v>637</v>
      </c>
      <c r="K359" t="str">
        <f>INDEX(PUNT_SeasonAVG!I:I,MATCH($B359,PUNT_SeasonAVG!$I:$I,0))</f>
        <v>Chimezie Metu</v>
      </c>
      <c r="L359" t="str">
        <f>INDEX(PUNT_SeasonAVG!K:K,MATCH($B359,PUNT_SeasonAVG!$I:$I,0))</f>
        <v>SAS</v>
      </c>
      <c r="M359" s="5">
        <f>INDEX(PUNT_SeasonAVG!B:B,MATCH($B359,PUNT_SeasonAVG!$I:$I,0))</f>
        <v>372</v>
      </c>
      <c r="N359" s="5">
        <f>INDEX(PUNT_L10gamesAVG!B:B,MATCH($B359,PUNT_L10gamesAVG!$I:$I,0))</f>
        <v>374</v>
      </c>
      <c r="O359" s="5">
        <f>INDEX(PUNT_L5gamesAVG!B:B,MATCH($B359,PUNT_L5gamesAVG!$I:$I,0))</f>
        <v>376</v>
      </c>
    </row>
    <row r="360" spans="1:15" x14ac:dyDescent="0.2">
      <c r="A360">
        <v>5850</v>
      </c>
      <c r="B360" t="s">
        <v>560</v>
      </c>
      <c r="C360" t="s">
        <v>673</v>
      </c>
      <c r="D360" t="s">
        <v>1139</v>
      </c>
      <c r="E360" t="s">
        <v>319</v>
      </c>
      <c r="F360" t="s">
        <v>804</v>
      </c>
      <c r="G360">
        <v>37</v>
      </c>
      <c r="H360" t="s">
        <v>264</v>
      </c>
      <c r="I360" t="s">
        <v>264</v>
      </c>
      <c r="J360" t="s">
        <v>637</v>
      </c>
      <c r="K360" t="str">
        <f>INDEX(PUNT_SeasonAVG!I:I,MATCH($B360,PUNT_SeasonAVG!$I:$I,0))</f>
        <v>Semi Ojeleye</v>
      </c>
      <c r="L360" t="str">
        <f>INDEX(PUNT_SeasonAVG!K:K,MATCH($B360,PUNT_SeasonAVG!$I:$I,0))</f>
        <v>BOS</v>
      </c>
      <c r="M360" s="5">
        <f>INDEX(PUNT_SeasonAVG!B:B,MATCH($B360,PUNT_SeasonAVG!$I:$I,0))</f>
        <v>387</v>
      </c>
      <c r="N360" s="5">
        <f>INDEX(PUNT_L10gamesAVG!B:B,MATCH($B360,PUNT_L10gamesAVG!$I:$I,0))</f>
        <v>375</v>
      </c>
      <c r="O360" s="5">
        <f>INDEX(PUNT_L5gamesAVG!B:B,MATCH($B360,PUNT_L5gamesAVG!$I:$I,0))</f>
        <v>309</v>
      </c>
    </row>
    <row r="361" spans="1:15" x14ac:dyDescent="0.2">
      <c r="A361">
        <v>6226</v>
      </c>
      <c r="B361" t="s">
        <v>609</v>
      </c>
      <c r="C361" t="s">
        <v>670</v>
      </c>
      <c r="D361" t="s">
        <v>1443</v>
      </c>
      <c r="E361" t="s">
        <v>304</v>
      </c>
      <c r="F361" t="s">
        <v>660</v>
      </c>
      <c r="G361">
        <v>12</v>
      </c>
      <c r="H361" t="s">
        <v>45</v>
      </c>
      <c r="I361" t="s">
        <v>45</v>
      </c>
      <c r="J361" t="s">
        <v>637</v>
      </c>
      <c r="K361" t="str">
        <f>INDEX(PUNT_SeasonAVG!I:I,MATCH($B361,PUNT_SeasonAVG!$I:$I,0))</f>
        <v>Daniel Gafford</v>
      </c>
      <c r="L361" t="str">
        <f>INDEX(PUNT_SeasonAVG!K:K,MATCH($B361,PUNT_SeasonAVG!$I:$I,0))</f>
        <v>CHI</v>
      </c>
      <c r="M361" s="5">
        <f>INDEX(PUNT_SeasonAVG!B:B,MATCH($B361,PUNT_SeasonAVG!$I:$I,0))</f>
        <v>373</v>
      </c>
      <c r="N361" s="5">
        <f>INDEX(PUNT_L10gamesAVG!B:B,MATCH($B361,PUNT_L10gamesAVG!$I:$I,0))</f>
        <v>376</v>
      </c>
      <c r="O361" s="5">
        <f>INDEX(PUNT_L5gamesAVG!B:B,MATCH($B361,PUNT_L5gamesAVG!$I:$I,0))</f>
        <v>365</v>
      </c>
    </row>
    <row r="362" spans="1:15" x14ac:dyDescent="0.2">
      <c r="A362">
        <v>6072</v>
      </c>
      <c r="B362" t="s">
        <v>539</v>
      </c>
      <c r="C362" t="s">
        <v>670</v>
      </c>
      <c r="D362" t="s">
        <v>1261</v>
      </c>
      <c r="E362" t="s">
        <v>328</v>
      </c>
      <c r="F362" t="s">
        <v>95</v>
      </c>
      <c r="G362">
        <v>30</v>
      </c>
      <c r="H362" t="s">
        <v>264</v>
      </c>
      <c r="I362" t="s">
        <v>264</v>
      </c>
      <c r="J362" t="s">
        <v>637</v>
      </c>
      <c r="K362" t="str">
        <f>INDEX(PUNT_SeasonAVG!I:I,MATCH($B362,PUNT_SeasonAVG!$I:$I,0))</f>
        <v>Deonte Burton</v>
      </c>
      <c r="L362" t="str">
        <f>INDEX(PUNT_SeasonAVG!K:K,MATCH($B362,PUNT_SeasonAVG!$I:$I,0))</f>
        <v>OKC</v>
      </c>
      <c r="M362" s="5">
        <f>INDEX(PUNT_SeasonAVG!B:B,MATCH($B362,PUNT_SeasonAVG!$I:$I,0))</f>
        <v>374</v>
      </c>
      <c r="N362" s="5">
        <f>INDEX(PUNT_L10gamesAVG!B:B,MATCH($B362,PUNT_L10gamesAVG!$I:$I,0))</f>
        <v>377</v>
      </c>
      <c r="O362" s="5">
        <f>INDEX(PUNT_L5gamesAVG!B:B,MATCH($B362,PUNT_L5gamesAVG!$I:$I,0))</f>
        <v>377</v>
      </c>
    </row>
    <row r="363" spans="1:15" x14ac:dyDescent="0.2">
      <c r="A363">
        <v>5316</v>
      </c>
      <c r="B363" t="s">
        <v>926</v>
      </c>
      <c r="C363" t="s">
        <v>670</v>
      </c>
      <c r="D363" t="s">
        <v>927</v>
      </c>
      <c r="E363" t="s">
        <v>327</v>
      </c>
      <c r="F363" t="s">
        <v>734</v>
      </c>
      <c r="G363">
        <v>11</v>
      </c>
      <c r="H363" t="s">
        <v>263</v>
      </c>
      <c r="I363" t="s">
        <v>263</v>
      </c>
      <c r="J363" t="s">
        <v>637</v>
      </c>
      <c r="K363" t="str">
        <f>INDEX(PUNT_SeasonAVG!I:I,MATCH($B363,PUNT_SeasonAVG!$I:$I,0))</f>
        <v>Dante Exum</v>
      </c>
      <c r="L363" t="str">
        <f>INDEX(PUNT_SeasonAVG!K:K,MATCH($B363,PUNT_SeasonAVG!$I:$I,0))</f>
        <v>UTA</v>
      </c>
      <c r="M363" s="5">
        <f>INDEX(PUNT_SeasonAVG!B:B,MATCH($B363,PUNT_SeasonAVG!$I:$I,0))</f>
        <v>375</v>
      </c>
      <c r="N363" s="5">
        <f>INDEX(PUNT_L10gamesAVG!B:B,MATCH($B363,PUNT_L10gamesAVG!$I:$I,0))</f>
        <v>378</v>
      </c>
      <c r="O363" s="5">
        <f>INDEX(PUNT_L5gamesAVG!B:B,MATCH($B363,PUNT_L5gamesAVG!$I:$I,0))</f>
        <v>378</v>
      </c>
    </row>
    <row r="364" spans="1:15" x14ac:dyDescent="0.2">
      <c r="A364">
        <v>5841</v>
      </c>
      <c r="B364" t="s">
        <v>548</v>
      </c>
      <c r="C364" t="s">
        <v>642</v>
      </c>
      <c r="D364" t="s">
        <v>809</v>
      </c>
      <c r="E364" t="s">
        <v>327</v>
      </c>
      <c r="F364" t="s">
        <v>734</v>
      </c>
      <c r="G364">
        <v>13</v>
      </c>
      <c r="H364" t="s">
        <v>45</v>
      </c>
      <c r="I364" t="s">
        <v>45</v>
      </c>
      <c r="J364" t="s">
        <v>637</v>
      </c>
      <c r="K364" t="str">
        <f>INDEX(PUNT_SeasonAVG!I:I,MATCH($B364,PUNT_SeasonAVG!$I:$I,0))</f>
        <v>Tony Bradley</v>
      </c>
      <c r="L364" t="str">
        <f>INDEX(PUNT_SeasonAVG!K:K,MATCH($B364,PUNT_SeasonAVG!$I:$I,0))</f>
        <v>UTA</v>
      </c>
      <c r="M364" s="5">
        <f>INDEX(PUNT_SeasonAVG!B:B,MATCH($B364,PUNT_SeasonAVG!$I:$I,0))</f>
        <v>376</v>
      </c>
      <c r="N364" s="5">
        <f>INDEX(PUNT_L10gamesAVG!B:B,MATCH($B364,PUNT_L10gamesAVG!$I:$I,0))</f>
        <v>379</v>
      </c>
      <c r="O364" s="5">
        <f>INDEX(PUNT_L5gamesAVG!B:B,MATCH($B364,PUNT_L5gamesAVG!$I:$I,0))</f>
        <v>372</v>
      </c>
    </row>
    <row r="365" spans="1:15" x14ac:dyDescent="0.2">
      <c r="A365">
        <v>6247</v>
      </c>
      <c r="B365" t="s">
        <v>1473</v>
      </c>
      <c r="C365" t="s">
        <v>670</v>
      </c>
      <c r="D365" t="s">
        <v>1474</v>
      </c>
      <c r="E365" t="s">
        <v>297</v>
      </c>
      <c r="F365" t="s">
        <v>724</v>
      </c>
      <c r="G365">
        <v>20</v>
      </c>
      <c r="H365" t="s">
        <v>45</v>
      </c>
      <c r="I365" t="s">
        <v>45</v>
      </c>
      <c r="J365" t="s">
        <v>637</v>
      </c>
      <c r="K365" t="str">
        <f>INDEX(PUNT_SeasonAVG!I:I,MATCH($B365,PUNT_SeasonAVG!$I:$I,0))</f>
        <v>Dewan Hernandez</v>
      </c>
      <c r="L365" t="str">
        <f>INDEX(PUNT_SeasonAVG!K:K,MATCH($B365,PUNT_SeasonAVG!$I:$I,0))</f>
        <v>TOR</v>
      </c>
      <c r="M365" s="5">
        <f>INDEX(PUNT_SeasonAVG!B:B,MATCH($B365,PUNT_SeasonAVG!$I:$I,0))</f>
        <v>377</v>
      </c>
      <c r="N365" s="5">
        <f>INDEX(PUNT_L10gamesAVG!B:B,MATCH($B365,PUNT_L10gamesAVG!$I:$I,0))</f>
        <v>380</v>
      </c>
      <c r="O365" s="5">
        <f>INDEX(PUNT_L5gamesAVG!B:B,MATCH($B365,PUNT_L5gamesAVG!$I:$I,0))</f>
        <v>379</v>
      </c>
    </row>
    <row r="366" spans="1:15" x14ac:dyDescent="0.2">
      <c r="A366">
        <v>6048</v>
      </c>
      <c r="B366" t="s">
        <v>550</v>
      </c>
      <c r="C366" t="s">
        <v>263</v>
      </c>
      <c r="D366" t="s">
        <v>1232</v>
      </c>
      <c r="E366" t="s">
        <v>333</v>
      </c>
      <c r="F366" t="s">
        <v>648</v>
      </c>
      <c r="G366">
        <v>2</v>
      </c>
      <c r="H366" t="s">
        <v>263</v>
      </c>
      <c r="I366" t="s">
        <v>263</v>
      </c>
      <c r="J366" t="s">
        <v>637</v>
      </c>
      <c r="K366" t="str">
        <f>INDEX(PUNT_SeasonAVG!I:I,MATCH($B366,PUNT_SeasonAVG!$I:$I,0))</f>
        <v>Gary Trent Jr.</v>
      </c>
      <c r="L366" t="str">
        <f>INDEX(PUNT_SeasonAVG!K:K,MATCH($B366,PUNT_SeasonAVG!$I:$I,0))</f>
        <v>POR</v>
      </c>
      <c r="M366" s="5">
        <f>INDEX(PUNT_SeasonAVG!B:B,MATCH($B366,PUNT_SeasonAVG!$I:$I,0))</f>
        <v>380</v>
      </c>
      <c r="N366" s="5">
        <f>INDEX(PUNT_L10gamesAVG!B:B,MATCH($B366,PUNT_L10gamesAVG!$I:$I,0))</f>
        <v>381</v>
      </c>
      <c r="O366" s="5">
        <f>INDEX(PUNT_L5gamesAVG!B:B,MATCH($B366,PUNT_L5gamesAVG!$I:$I,0))</f>
        <v>352</v>
      </c>
    </row>
    <row r="367" spans="1:15" x14ac:dyDescent="0.2">
      <c r="A367">
        <v>6260</v>
      </c>
      <c r="B367" t="s">
        <v>552</v>
      </c>
      <c r="C367" t="s">
        <v>633</v>
      </c>
      <c r="D367" t="s">
        <v>1493</v>
      </c>
      <c r="E367" t="s">
        <v>319</v>
      </c>
      <c r="F367" t="s">
        <v>804</v>
      </c>
      <c r="G367">
        <v>77</v>
      </c>
      <c r="H367" t="s">
        <v>45</v>
      </c>
      <c r="I367" t="s">
        <v>45</v>
      </c>
      <c r="J367" t="s">
        <v>637</v>
      </c>
      <c r="K367" t="str">
        <f>INDEX(PUNT_SeasonAVG!I:I,MATCH($B367,PUNT_SeasonAVG!$I:$I,0))</f>
        <v>Vincent Poirier</v>
      </c>
      <c r="L367" t="str">
        <f>INDEX(PUNT_SeasonAVG!K:K,MATCH($B367,PUNT_SeasonAVG!$I:$I,0))</f>
        <v>BOS</v>
      </c>
      <c r="M367" s="5">
        <f>INDEX(PUNT_SeasonAVG!B:B,MATCH($B367,PUNT_SeasonAVG!$I:$I,0))</f>
        <v>381</v>
      </c>
      <c r="N367" s="5">
        <f>INDEX(PUNT_L10gamesAVG!B:B,MATCH($B367,PUNT_L10gamesAVG!$I:$I,0))</f>
        <v>382</v>
      </c>
      <c r="O367" s="5">
        <f>INDEX(PUNT_L5gamesAVG!B:B,MATCH($B367,PUNT_L5gamesAVG!$I:$I,0))</f>
        <v>383</v>
      </c>
    </row>
    <row r="368" spans="1:15" x14ac:dyDescent="0.2">
      <c r="A368">
        <v>6051</v>
      </c>
      <c r="B368" t="s">
        <v>549</v>
      </c>
      <c r="C368" t="s">
        <v>697</v>
      </c>
      <c r="D368" t="s">
        <v>1234</v>
      </c>
      <c r="E368" t="s">
        <v>312</v>
      </c>
      <c r="F368" t="s">
        <v>731</v>
      </c>
      <c r="G368">
        <v>0</v>
      </c>
      <c r="H368" t="s">
        <v>264</v>
      </c>
      <c r="I368" t="s">
        <v>264</v>
      </c>
      <c r="J368" t="s">
        <v>637</v>
      </c>
      <c r="K368" t="str">
        <f>INDEX(PUNT_SeasonAVG!I:I,MATCH($B368,PUNT_SeasonAVG!$I:$I,0))</f>
        <v>Rodions Kurucs</v>
      </c>
      <c r="L368" t="str">
        <f>INDEX(PUNT_SeasonAVG!K:K,MATCH($B368,PUNT_SeasonAVG!$I:$I,0))</f>
        <v>BKN</v>
      </c>
      <c r="M368" s="5">
        <f>INDEX(PUNT_SeasonAVG!B:B,MATCH($B368,PUNT_SeasonAVG!$I:$I,0))</f>
        <v>382</v>
      </c>
      <c r="N368" s="5">
        <f>INDEX(PUNT_L10gamesAVG!B:B,MATCH($B368,PUNT_L10gamesAVG!$I:$I,0))</f>
        <v>383</v>
      </c>
      <c r="O368" s="5">
        <f>INDEX(PUNT_L5gamesAVG!B:B,MATCH($B368,PUNT_L5gamesAVG!$I:$I,0))</f>
        <v>380</v>
      </c>
    </row>
    <row r="369" spans="1:15" x14ac:dyDescent="0.2">
      <c r="A369">
        <v>6025</v>
      </c>
      <c r="B369" t="s">
        <v>553</v>
      </c>
      <c r="C369" t="s">
        <v>692</v>
      </c>
      <c r="D369" t="s">
        <v>886</v>
      </c>
      <c r="E369" t="s">
        <v>334</v>
      </c>
      <c r="F369" t="s">
        <v>727</v>
      </c>
      <c r="G369">
        <v>1</v>
      </c>
      <c r="H369" t="s">
        <v>264</v>
      </c>
      <c r="I369" t="s">
        <v>264</v>
      </c>
      <c r="J369" t="s">
        <v>637</v>
      </c>
      <c r="K369" t="str">
        <f>INDEX(PUNT_SeasonAVG!I:I,MATCH($B369,PUNT_SeasonAVG!$I:$I,0))</f>
        <v>Michael Porter Jr.</v>
      </c>
      <c r="L369" t="str">
        <f>INDEX(PUNT_SeasonAVG!K:K,MATCH($B369,PUNT_SeasonAVG!$I:$I,0))</f>
        <v>DEN</v>
      </c>
      <c r="M369" s="5">
        <f>INDEX(PUNT_SeasonAVG!B:B,MATCH($B369,PUNT_SeasonAVG!$I:$I,0))</f>
        <v>383</v>
      </c>
      <c r="N369" s="5">
        <f>INDEX(PUNT_L10gamesAVG!B:B,MATCH($B369,PUNT_L10gamesAVG!$I:$I,0))</f>
        <v>384</v>
      </c>
      <c r="O369" s="5">
        <f>INDEX(PUNT_L5gamesAVG!B:B,MATCH($B369,PUNT_L5gamesAVG!$I:$I,0))</f>
        <v>381</v>
      </c>
    </row>
    <row r="370" spans="1:15" x14ac:dyDescent="0.2">
      <c r="A370">
        <v>6275</v>
      </c>
      <c r="B370" t="s">
        <v>551</v>
      </c>
      <c r="C370" t="s">
        <v>45</v>
      </c>
      <c r="D370" t="s">
        <v>988</v>
      </c>
      <c r="E370" t="s">
        <v>303</v>
      </c>
      <c r="F370" t="s">
        <v>694</v>
      </c>
      <c r="G370">
        <v>10</v>
      </c>
      <c r="H370" t="s">
        <v>263</v>
      </c>
      <c r="I370" t="s">
        <v>263</v>
      </c>
      <c r="J370" t="s">
        <v>637</v>
      </c>
      <c r="K370" t="str">
        <f>INDEX(PUNT_SeasonAVG!I:I,MATCH($B370,PUNT_SeasonAVG!$I:$I,0))</f>
        <v>Caleb Martin</v>
      </c>
      <c r="L370" t="str">
        <f>INDEX(PUNT_SeasonAVG!K:K,MATCH($B370,PUNT_SeasonAVG!$I:$I,0))</f>
        <v>CHA</v>
      </c>
      <c r="M370" s="5">
        <f>INDEX(PUNT_SeasonAVG!B:B,MATCH($B370,PUNT_SeasonAVG!$I:$I,0))</f>
        <v>384</v>
      </c>
      <c r="N370" s="5">
        <f>INDEX(PUNT_L10gamesAVG!B:B,MATCH($B370,PUNT_L10gamesAVG!$I:$I,0))</f>
        <v>385</v>
      </c>
      <c r="O370" s="5">
        <f>INDEX(PUNT_L5gamesAVG!B:B,MATCH($B370,PUNT_L5gamesAVG!$I:$I,0))</f>
        <v>385</v>
      </c>
    </row>
    <row r="371" spans="1:15" x14ac:dyDescent="0.2">
      <c r="A371">
        <v>6268</v>
      </c>
      <c r="B371" t="s">
        <v>554</v>
      </c>
      <c r="C371" t="s">
        <v>642</v>
      </c>
      <c r="D371" t="s">
        <v>1503</v>
      </c>
      <c r="E371" t="s">
        <v>319</v>
      </c>
      <c r="F371" t="s">
        <v>804</v>
      </c>
      <c r="G371">
        <v>99</v>
      </c>
      <c r="H371" t="s">
        <v>45</v>
      </c>
      <c r="I371" t="s">
        <v>45</v>
      </c>
      <c r="J371" t="s">
        <v>637</v>
      </c>
      <c r="K371" t="str">
        <f>INDEX(PUNT_SeasonAVG!I:I,MATCH($B371,PUNT_SeasonAVG!$I:$I,0))</f>
        <v>Tacko Fall</v>
      </c>
      <c r="L371" t="str">
        <f>INDEX(PUNT_SeasonAVG!K:K,MATCH($B371,PUNT_SeasonAVG!$I:$I,0))</f>
        <v>BOS</v>
      </c>
      <c r="M371" s="5">
        <f>INDEX(PUNT_SeasonAVG!B:B,MATCH($B371,PUNT_SeasonAVG!$I:$I,0))</f>
        <v>385</v>
      </c>
      <c r="N371" s="5">
        <f>INDEX(PUNT_L10gamesAVG!B:B,MATCH($B371,PUNT_L10gamesAVG!$I:$I,0))</f>
        <v>386</v>
      </c>
      <c r="O371" s="5">
        <f>INDEX(PUNT_L5gamesAVG!B:B,MATCH($B371,PUNT_L5gamesAVG!$I:$I,0))</f>
        <v>387</v>
      </c>
    </row>
    <row r="372" spans="1:15" x14ac:dyDescent="0.2">
      <c r="A372">
        <v>6293</v>
      </c>
      <c r="B372" t="s">
        <v>558</v>
      </c>
      <c r="C372" t="s">
        <v>45</v>
      </c>
      <c r="D372" t="s">
        <v>949</v>
      </c>
      <c r="E372" t="s">
        <v>336</v>
      </c>
      <c r="F372" t="s">
        <v>635</v>
      </c>
      <c r="G372">
        <v>4</v>
      </c>
      <c r="H372" t="s">
        <v>264</v>
      </c>
      <c r="I372" t="s">
        <v>264</v>
      </c>
      <c r="J372" t="s">
        <v>637</v>
      </c>
      <c r="K372" t="str">
        <f>INDEX(PUNT_SeasonAVG!I:I,MATCH($B372,PUNT_SeasonAVG!$I:$I,0))</f>
        <v>Charlie Brown</v>
      </c>
      <c r="L372" t="str">
        <f>INDEX(PUNT_SeasonAVG!K:K,MATCH($B372,PUNT_SeasonAVG!$I:$I,0))</f>
        <v>ATL</v>
      </c>
      <c r="M372" s="5">
        <f>INDEX(PUNT_SeasonAVG!B:B,MATCH($B372,PUNT_SeasonAVG!$I:$I,0))</f>
        <v>386</v>
      </c>
      <c r="N372" s="5">
        <f>INDEX(PUNT_L10gamesAVG!B:B,MATCH($B372,PUNT_L10gamesAVG!$I:$I,0))</f>
        <v>387</v>
      </c>
      <c r="O372" s="5">
        <f>INDEX(PUNT_L5gamesAVG!B:B,MATCH($B372,PUNT_L5gamesAVG!$I:$I,0))</f>
        <v>388</v>
      </c>
    </row>
    <row r="373" spans="1:15" x14ac:dyDescent="0.2">
      <c r="A373">
        <v>4300</v>
      </c>
      <c r="B373" t="s">
        <v>559</v>
      </c>
      <c r="C373" t="s">
        <v>639</v>
      </c>
      <c r="D373" t="s">
        <v>743</v>
      </c>
      <c r="E373" t="s">
        <v>301</v>
      </c>
      <c r="F373" t="s">
        <v>42</v>
      </c>
      <c r="G373">
        <v>10</v>
      </c>
      <c r="H373" t="s">
        <v>264</v>
      </c>
      <c r="I373" t="s">
        <v>264</v>
      </c>
      <c r="J373" t="s">
        <v>637</v>
      </c>
      <c r="K373" t="str">
        <f>INDEX(PUNT_SeasonAVG!I:I,MATCH($B373,PUNT_SeasonAVG!$I:$I,0))</f>
        <v>Jared Dudley</v>
      </c>
      <c r="L373" t="str">
        <f>INDEX(PUNT_SeasonAVG!K:K,MATCH($B373,PUNT_SeasonAVG!$I:$I,0))</f>
        <v>LAL</v>
      </c>
      <c r="M373" s="5">
        <f>INDEX(PUNT_SeasonAVG!B:B,MATCH($B373,PUNT_SeasonAVG!$I:$I,0))</f>
        <v>389</v>
      </c>
      <c r="N373" s="5">
        <f>INDEX(PUNT_L10gamesAVG!B:B,MATCH($B373,PUNT_L10gamesAVG!$I:$I,0))</f>
        <v>389</v>
      </c>
      <c r="O373" s="5">
        <f>INDEX(PUNT_L5gamesAVG!B:B,MATCH($B373,PUNT_L5gamesAVG!$I:$I,0))</f>
        <v>389</v>
      </c>
    </row>
    <row r="374" spans="1:15" x14ac:dyDescent="0.2">
      <c r="A374">
        <v>5830</v>
      </c>
      <c r="B374" t="s">
        <v>571</v>
      </c>
      <c r="C374" t="s">
        <v>670</v>
      </c>
      <c r="D374" t="s">
        <v>1115</v>
      </c>
      <c r="E374" t="s">
        <v>339</v>
      </c>
      <c r="F374" t="s">
        <v>666</v>
      </c>
      <c r="G374">
        <v>5</v>
      </c>
      <c r="H374" t="s">
        <v>264</v>
      </c>
      <c r="I374" t="s">
        <v>264</v>
      </c>
      <c r="J374" t="s">
        <v>637</v>
      </c>
      <c r="K374" t="str">
        <f>INDEX(PUNT_SeasonAVG!I:I,MATCH($B374,PUNT_SeasonAVG!$I:$I,0))</f>
        <v>D.J. Wilson</v>
      </c>
      <c r="L374" t="str">
        <f>INDEX(PUNT_SeasonAVG!K:K,MATCH($B374,PUNT_SeasonAVG!$I:$I,0))</f>
        <v>MIL</v>
      </c>
      <c r="M374" s="5">
        <f>INDEX(PUNT_SeasonAVG!B:B,MATCH($B374,PUNT_SeasonAVG!$I:$I,0))</f>
        <v>390</v>
      </c>
      <c r="N374" s="5">
        <f>INDEX(PUNT_L10gamesAVG!B:B,MATCH($B374,PUNT_L10gamesAVG!$I:$I,0))</f>
        <v>390</v>
      </c>
      <c r="O374" s="5">
        <f>INDEX(PUNT_L5gamesAVG!B:B,MATCH($B374,PUNT_L5gamesAVG!$I:$I,0))</f>
        <v>382</v>
      </c>
    </row>
    <row r="375" spans="1:15" x14ac:dyDescent="0.2">
      <c r="A375">
        <v>5882</v>
      </c>
      <c r="B375" t="s">
        <v>562</v>
      </c>
      <c r="C375" t="s">
        <v>639</v>
      </c>
      <c r="D375" t="s">
        <v>1167</v>
      </c>
      <c r="E375" t="s">
        <v>708</v>
      </c>
      <c r="F375" t="s">
        <v>35</v>
      </c>
      <c r="G375">
        <v>15</v>
      </c>
      <c r="H375" t="s">
        <v>264</v>
      </c>
      <c r="I375" t="s">
        <v>264</v>
      </c>
      <c r="J375" t="s">
        <v>637</v>
      </c>
      <c r="K375" t="str">
        <f>INDEX(PUNT_SeasonAVG!I:I,MATCH($B375,PUNT_SeasonAVG!$I:$I,0))</f>
        <v>Johnathan Motley</v>
      </c>
      <c r="L375" t="str">
        <f>INDEX(PUNT_SeasonAVG!K:K,MATCH($B375,PUNT_SeasonAVG!$I:$I,0))</f>
        <v>LAC</v>
      </c>
      <c r="M375" s="5">
        <f>INDEX(PUNT_SeasonAVG!B:B,MATCH($B375,PUNT_SeasonAVG!$I:$I,0))</f>
        <v>391</v>
      </c>
      <c r="N375" s="5">
        <f>INDEX(PUNT_L10gamesAVG!B:B,MATCH($B375,PUNT_L10gamesAVG!$I:$I,0))</f>
        <v>391</v>
      </c>
      <c r="O375" s="5">
        <f>INDEX(PUNT_L5gamesAVG!B:B,MATCH($B375,PUNT_L5gamesAVG!$I:$I,0))</f>
        <v>391</v>
      </c>
    </row>
    <row r="376" spans="1:15" x14ac:dyDescent="0.2">
      <c r="A376">
        <v>5920</v>
      </c>
      <c r="B376" t="s">
        <v>564</v>
      </c>
      <c r="C376" t="s">
        <v>682</v>
      </c>
      <c r="D376" t="s">
        <v>1189</v>
      </c>
      <c r="E376" t="s">
        <v>309</v>
      </c>
      <c r="F376" t="s">
        <v>756</v>
      </c>
      <c r="G376">
        <v>11</v>
      </c>
      <c r="H376" t="s">
        <v>264</v>
      </c>
      <c r="I376" t="s">
        <v>264</v>
      </c>
      <c r="J376" t="s">
        <v>637</v>
      </c>
      <c r="K376" t="str">
        <f>INDEX(PUNT_SeasonAVG!I:I,MATCH($B376,PUNT_SeasonAVG!$I:$I,0))</f>
        <v>Amile Jefferson</v>
      </c>
      <c r="L376" t="str">
        <f>INDEX(PUNT_SeasonAVG!K:K,MATCH($B376,PUNT_SeasonAVG!$I:$I,0))</f>
        <v>ORL</v>
      </c>
      <c r="M376" s="5">
        <f>INDEX(PUNT_SeasonAVG!B:B,MATCH($B376,PUNT_SeasonAVG!$I:$I,0))</f>
        <v>392</v>
      </c>
      <c r="N376" s="5">
        <f>INDEX(PUNT_L10gamesAVG!B:B,MATCH($B376,PUNT_L10gamesAVG!$I:$I,0))</f>
        <v>392</v>
      </c>
      <c r="O376" s="5">
        <f>INDEX(PUNT_L5gamesAVG!B:B,MATCH($B376,PUNT_L5gamesAVG!$I:$I,0))</f>
        <v>392</v>
      </c>
    </row>
    <row r="377" spans="1:15" x14ac:dyDescent="0.2">
      <c r="A377">
        <v>5839</v>
      </c>
      <c r="B377" t="s">
        <v>565</v>
      </c>
      <c r="C377" t="s">
        <v>45</v>
      </c>
      <c r="D377" t="s">
        <v>1127</v>
      </c>
      <c r="E377" t="s">
        <v>331</v>
      </c>
      <c r="F377" t="s">
        <v>689</v>
      </c>
      <c r="G377">
        <v>50</v>
      </c>
      <c r="H377" t="s">
        <v>649</v>
      </c>
      <c r="I377" t="s">
        <v>264</v>
      </c>
      <c r="J377" t="s">
        <v>637</v>
      </c>
      <c r="K377" t="str">
        <f>INDEX(PUNT_SeasonAVG!I:I,MATCH($B377,PUNT_SeasonAVG!$I:$I,0))</f>
        <v>Caleb Swanigan</v>
      </c>
      <c r="L377" t="str">
        <f>INDEX(PUNT_SeasonAVG!K:K,MATCH($B377,PUNT_SeasonAVG!$I:$I,0))</f>
        <v>SAC</v>
      </c>
      <c r="M377" s="5">
        <f>INDEX(PUNT_SeasonAVG!B:B,MATCH($B377,PUNT_SeasonAVG!$I:$I,0))</f>
        <v>393</v>
      </c>
      <c r="N377" s="5">
        <f>INDEX(PUNT_L10gamesAVG!B:B,MATCH($B377,PUNT_L10gamesAVG!$I:$I,0))</f>
        <v>393</v>
      </c>
      <c r="O377" s="5">
        <f>INDEX(PUNT_L5gamesAVG!B:B,MATCH($B377,PUNT_L5gamesAVG!$I:$I,0))</f>
        <v>395</v>
      </c>
    </row>
    <row r="378" spans="1:15" x14ac:dyDescent="0.2">
      <c r="A378">
        <v>6061</v>
      </c>
      <c r="B378" t="s">
        <v>569</v>
      </c>
      <c r="C378" t="s">
        <v>682</v>
      </c>
      <c r="D378" t="s">
        <v>651</v>
      </c>
      <c r="E378" t="s">
        <v>306</v>
      </c>
      <c r="F378" t="s">
        <v>812</v>
      </c>
      <c r="G378">
        <v>24</v>
      </c>
      <c r="H378" t="s">
        <v>264</v>
      </c>
      <c r="I378" t="s">
        <v>264</v>
      </c>
      <c r="J378" t="s">
        <v>637</v>
      </c>
      <c r="K378" t="str">
        <f>INDEX(PUNT_SeasonAVG!I:I,MATCH($B378,PUNT_SeasonAVG!$I:$I,0))</f>
        <v>Alize Johnson</v>
      </c>
      <c r="L378" t="str">
        <f>INDEX(PUNT_SeasonAVG!K:K,MATCH($B378,PUNT_SeasonAVG!$I:$I,0))</f>
        <v>IND</v>
      </c>
      <c r="M378" s="5">
        <f>INDEX(PUNT_SeasonAVG!B:B,MATCH($B378,PUNT_SeasonAVG!$I:$I,0))</f>
        <v>394</v>
      </c>
      <c r="N378" s="5">
        <f>INDEX(PUNT_L10gamesAVG!B:B,MATCH($B378,PUNT_L10gamesAVG!$I:$I,0))</f>
        <v>394</v>
      </c>
      <c r="O378" s="5">
        <f>INDEX(PUNT_L5gamesAVG!B:B,MATCH($B378,PUNT_L5gamesAVG!$I:$I,0))</f>
        <v>396</v>
      </c>
    </row>
    <row r="379" spans="1:15" x14ac:dyDescent="0.2">
      <c r="A379">
        <v>5468</v>
      </c>
      <c r="B379" t="s">
        <v>567</v>
      </c>
      <c r="C379" t="s">
        <v>673</v>
      </c>
      <c r="D379" t="s">
        <v>651</v>
      </c>
      <c r="E379" t="s">
        <v>297</v>
      </c>
      <c r="F379" t="s">
        <v>724</v>
      </c>
      <c r="G379">
        <v>5</v>
      </c>
      <c r="H379" t="s">
        <v>636</v>
      </c>
      <c r="I379" t="s">
        <v>263</v>
      </c>
      <c r="J379" t="s">
        <v>637</v>
      </c>
      <c r="K379" t="str">
        <f>INDEX(PUNT_SeasonAVG!I:I,MATCH($B379,PUNT_SeasonAVG!$I:$I,0))</f>
        <v>Stanley Johnson</v>
      </c>
      <c r="L379" t="str">
        <f>INDEX(PUNT_SeasonAVG!K:K,MATCH($B379,PUNT_SeasonAVG!$I:$I,0))</f>
        <v>TOR</v>
      </c>
      <c r="M379" s="5">
        <f>INDEX(PUNT_SeasonAVG!B:B,MATCH($B379,PUNT_SeasonAVG!$I:$I,0))</f>
        <v>395</v>
      </c>
      <c r="N379" s="5">
        <f>INDEX(PUNT_L10gamesAVG!B:B,MATCH($B379,PUNT_L10gamesAVG!$I:$I,0))</f>
        <v>395</v>
      </c>
      <c r="O379" s="5">
        <f>INDEX(PUNT_L5gamesAVG!B:B,MATCH($B379,PUNT_L5gamesAVG!$I:$I,0))</f>
        <v>397</v>
      </c>
    </row>
    <row r="380" spans="1:15" x14ac:dyDescent="0.2">
      <c r="A380">
        <v>6219</v>
      </c>
      <c r="B380" t="s">
        <v>566</v>
      </c>
      <c r="C380" t="s">
        <v>654</v>
      </c>
      <c r="D380" t="s">
        <v>1436</v>
      </c>
      <c r="E380" t="s">
        <v>312</v>
      </c>
      <c r="F380" t="s">
        <v>731</v>
      </c>
      <c r="G380">
        <v>33</v>
      </c>
      <c r="H380" t="s">
        <v>45</v>
      </c>
      <c r="I380" t="s">
        <v>45</v>
      </c>
      <c r="J380" t="s">
        <v>637</v>
      </c>
      <c r="K380" t="str">
        <f>INDEX(PUNT_SeasonAVG!I:I,MATCH($B380,PUNT_SeasonAVG!$I:$I,0))</f>
        <v>Nicolas Claxton</v>
      </c>
      <c r="L380" t="str">
        <f>INDEX(PUNT_SeasonAVG!K:K,MATCH($B380,PUNT_SeasonAVG!$I:$I,0))</f>
        <v>BKN</v>
      </c>
      <c r="M380" s="5">
        <f>INDEX(PUNT_SeasonAVG!B:B,MATCH($B380,PUNT_SeasonAVG!$I:$I,0))</f>
        <v>396</v>
      </c>
      <c r="N380" s="5">
        <f>INDEX(PUNT_L10gamesAVG!B:B,MATCH($B380,PUNT_L10gamesAVG!$I:$I,0))</f>
        <v>396</v>
      </c>
      <c r="O380" s="5">
        <f>INDEX(PUNT_L5gamesAVG!B:B,MATCH($B380,PUNT_L5gamesAVG!$I:$I,0))</f>
        <v>384</v>
      </c>
    </row>
    <row r="381" spans="1:15" x14ac:dyDescent="0.2">
      <c r="A381">
        <v>5681</v>
      </c>
      <c r="B381" t="s">
        <v>563</v>
      </c>
      <c r="C381" t="s">
        <v>263</v>
      </c>
      <c r="D381" t="s">
        <v>1056</v>
      </c>
      <c r="E381" t="s">
        <v>327</v>
      </c>
      <c r="F381" t="s">
        <v>734</v>
      </c>
      <c r="G381">
        <v>31</v>
      </c>
      <c r="H381" t="s">
        <v>264</v>
      </c>
      <c r="I381" t="s">
        <v>264</v>
      </c>
      <c r="J381" t="s">
        <v>637</v>
      </c>
      <c r="K381" t="str">
        <f>INDEX(PUNT_SeasonAVG!I:I,MATCH($B381,PUNT_SeasonAVG!$I:$I,0))</f>
        <v>Georges Niang</v>
      </c>
      <c r="L381" t="str">
        <f>INDEX(PUNT_SeasonAVG!K:K,MATCH($B381,PUNT_SeasonAVG!$I:$I,0))</f>
        <v>UTA</v>
      </c>
      <c r="M381" s="5">
        <f>INDEX(PUNT_SeasonAVG!B:B,MATCH($B381,PUNT_SeasonAVG!$I:$I,0))</f>
        <v>397</v>
      </c>
      <c r="N381" s="5">
        <f>INDEX(PUNT_L10gamesAVG!B:B,MATCH($B381,PUNT_L10gamesAVG!$I:$I,0))</f>
        <v>397</v>
      </c>
      <c r="O381" s="5">
        <f>INDEX(PUNT_L5gamesAVG!B:B,MATCH($B381,PUNT_L5gamesAVG!$I:$I,0))</f>
        <v>442</v>
      </c>
    </row>
    <row r="382" spans="1:15" x14ac:dyDescent="0.2">
      <c r="A382">
        <v>6279</v>
      </c>
      <c r="B382" t="s">
        <v>570</v>
      </c>
      <c r="C382" t="s">
        <v>639</v>
      </c>
      <c r="D382" t="s">
        <v>1166</v>
      </c>
      <c r="E382" t="s">
        <v>322</v>
      </c>
      <c r="F382" t="s">
        <v>704</v>
      </c>
      <c r="G382">
        <v>5</v>
      </c>
      <c r="H382" t="s">
        <v>263</v>
      </c>
      <c r="I382" t="s">
        <v>263</v>
      </c>
      <c r="J382" t="s">
        <v>637</v>
      </c>
      <c r="K382" t="str">
        <f>INDEX(PUNT_SeasonAVG!I:I,MATCH($B382,PUNT_SeasonAVG!$I:$I,0))</f>
        <v>Justin Robinson</v>
      </c>
      <c r="L382" t="str">
        <f>INDEX(PUNT_SeasonAVG!K:K,MATCH($B382,PUNT_SeasonAVG!$I:$I,0))</f>
        <v>WAS</v>
      </c>
      <c r="M382" s="5">
        <f>INDEX(PUNT_SeasonAVG!B:B,MATCH($B382,PUNT_SeasonAVG!$I:$I,0))</f>
        <v>398</v>
      </c>
      <c r="N382" s="5">
        <f>INDEX(PUNT_L10gamesAVG!B:B,MATCH($B382,PUNT_L10gamesAVG!$I:$I,0))</f>
        <v>398</v>
      </c>
      <c r="O382" s="5">
        <f>INDEX(PUNT_L5gamesAVG!B:B,MATCH($B382,PUNT_L5gamesAVG!$I:$I,0))</f>
        <v>400</v>
      </c>
    </row>
    <row r="383" spans="1:15" x14ac:dyDescent="0.2">
      <c r="A383">
        <v>5664</v>
      </c>
      <c r="B383" t="s">
        <v>600</v>
      </c>
      <c r="C383" t="s">
        <v>45</v>
      </c>
      <c r="D383" t="s">
        <v>1045</v>
      </c>
      <c r="E383" t="s">
        <v>330</v>
      </c>
      <c r="F383" t="s">
        <v>641</v>
      </c>
      <c r="G383">
        <v>14</v>
      </c>
      <c r="H383" t="s">
        <v>649</v>
      </c>
      <c r="I383" t="s">
        <v>264</v>
      </c>
      <c r="J383" t="s">
        <v>637</v>
      </c>
      <c r="K383" t="str">
        <f>INDEX(PUNT_SeasonAVG!I:I,MATCH($B383,PUNT_SeasonAVG!$I:$I,0))</f>
        <v>Cheick Diallo</v>
      </c>
      <c r="L383" t="str">
        <f>INDEX(PUNT_SeasonAVG!K:K,MATCH($B383,PUNT_SeasonAVG!$I:$I,0))</f>
        <v>PHO</v>
      </c>
      <c r="M383" s="5">
        <f>INDEX(PUNT_SeasonAVG!B:B,MATCH($B383,PUNT_SeasonAVG!$I:$I,0))</f>
        <v>399</v>
      </c>
      <c r="N383" s="5">
        <f>INDEX(PUNT_L10gamesAVG!B:B,MATCH($B383,PUNT_L10gamesAVG!$I:$I,0))</f>
        <v>399</v>
      </c>
      <c r="O383" s="5">
        <f>INDEX(PUNT_L5gamesAVG!B:B,MATCH($B383,PUNT_L5gamesAVG!$I:$I,0))</f>
        <v>393</v>
      </c>
    </row>
    <row r="384" spans="1:15" x14ac:dyDescent="0.2">
      <c r="A384">
        <v>6282</v>
      </c>
      <c r="B384" t="s">
        <v>568</v>
      </c>
      <c r="C384" t="s">
        <v>642</v>
      </c>
      <c r="D384" t="s">
        <v>1014</v>
      </c>
      <c r="E384" t="s">
        <v>310</v>
      </c>
      <c r="F384" t="s">
        <v>687</v>
      </c>
      <c r="G384">
        <v>21</v>
      </c>
      <c r="H384" t="s">
        <v>264</v>
      </c>
      <c r="I384" t="s">
        <v>264</v>
      </c>
      <c r="J384" t="s">
        <v>637</v>
      </c>
      <c r="K384" t="str">
        <f>INDEX(PUNT_SeasonAVG!I:I,MATCH($B384,PUNT_SeasonAVG!$I:$I,0))</f>
        <v>Tyler Cook</v>
      </c>
      <c r="L384" t="str">
        <f>INDEX(PUNT_SeasonAVG!K:K,MATCH($B384,PUNT_SeasonAVG!$I:$I,0))</f>
        <v>CLE</v>
      </c>
      <c r="M384" s="5">
        <f>INDEX(PUNT_SeasonAVG!B:B,MATCH($B384,PUNT_SeasonAVG!$I:$I,0))</f>
        <v>400</v>
      </c>
      <c r="N384" s="5">
        <f>INDEX(PUNT_L10gamesAVG!B:B,MATCH($B384,PUNT_L10gamesAVG!$I:$I,0))</f>
        <v>400</v>
      </c>
      <c r="O384" s="5">
        <f>INDEX(PUNT_L5gamesAVG!B:B,MATCH($B384,PUNT_L5gamesAVG!$I:$I,0))</f>
        <v>399</v>
      </c>
    </row>
    <row r="385" spans="1:15" x14ac:dyDescent="0.2">
      <c r="A385">
        <v>6042</v>
      </c>
      <c r="B385" t="s">
        <v>582</v>
      </c>
      <c r="C385" t="s">
        <v>706</v>
      </c>
      <c r="D385" t="s">
        <v>1230</v>
      </c>
      <c r="E385" t="s">
        <v>330</v>
      </c>
      <c r="F385" t="s">
        <v>641</v>
      </c>
      <c r="G385">
        <v>2</v>
      </c>
      <c r="H385" t="s">
        <v>263</v>
      </c>
      <c r="I385" t="s">
        <v>263</v>
      </c>
      <c r="J385" t="s">
        <v>637</v>
      </c>
      <c r="K385" t="str">
        <f>INDEX(PUNT_SeasonAVG!I:I,MATCH($B385,PUNT_SeasonAVG!$I:$I,0))</f>
        <v>Elie Okobo</v>
      </c>
      <c r="L385" t="str">
        <f>INDEX(PUNT_SeasonAVG!K:K,MATCH($B385,PUNT_SeasonAVG!$I:$I,0))</f>
        <v>PHO</v>
      </c>
      <c r="M385" s="5">
        <f>INDEX(PUNT_SeasonAVG!B:B,MATCH($B385,PUNT_SeasonAVG!$I:$I,0))</f>
        <v>401</v>
      </c>
      <c r="N385" s="5">
        <f>INDEX(PUNT_L10gamesAVG!B:B,MATCH($B385,PUNT_L10gamesAVG!$I:$I,0))</f>
        <v>401</v>
      </c>
      <c r="O385" s="5">
        <f>INDEX(PUNT_L5gamesAVG!B:B,MATCH($B385,PUNT_L5gamesAVG!$I:$I,0))</f>
        <v>406</v>
      </c>
    </row>
    <row r="386" spans="1:15" x14ac:dyDescent="0.2">
      <c r="A386">
        <v>5645</v>
      </c>
      <c r="B386" t="s">
        <v>573</v>
      </c>
      <c r="C386" t="s">
        <v>670</v>
      </c>
      <c r="D386" t="s">
        <v>1028</v>
      </c>
      <c r="E386" t="s">
        <v>304</v>
      </c>
      <c r="F386" t="s">
        <v>660</v>
      </c>
      <c r="G386">
        <v>45</v>
      </c>
      <c r="H386" t="s">
        <v>636</v>
      </c>
      <c r="I386" t="s">
        <v>263</v>
      </c>
      <c r="J386" t="s">
        <v>637</v>
      </c>
      <c r="K386" t="str">
        <f>INDEX(PUNT_SeasonAVG!I:I,MATCH($B386,PUNT_SeasonAVG!$I:$I,0))</f>
        <v>Denzel Valentine</v>
      </c>
      <c r="L386" t="str">
        <f>INDEX(PUNT_SeasonAVG!K:K,MATCH($B386,PUNT_SeasonAVG!$I:$I,0))</f>
        <v>CHI</v>
      </c>
      <c r="M386" s="5">
        <f>INDEX(PUNT_SeasonAVG!B:B,MATCH($B386,PUNT_SeasonAVG!$I:$I,0))</f>
        <v>402</v>
      </c>
      <c r="N386" s="5">
        <f>INDEX(PUNT_L10gamesAVG!B:B,MATCH($B386,PUNT_L10gamesAVG!$I:$I,0))</f>
        <v>402</v>
      </c>
      <c r="O386" s="5">
        <f>INDEX(PUNT_L5gamesAVG!B:B,MATCH($B386,PUNT_L5gamesAVG!$I:$I,0))</f>
        <v>402</v>
      </c>
    </row>
    <row r="387" spans="1:15" x14ac:dyDescent="0.2">
      <c r="A387">
        <v>6256</v>
      </c>
      <c r="B387" t="s">
        <v>1488</v>
      </c>
      <c r="C387" t="s">
        <v>670</v>
      </c>
      <c r="D387" t="s">
        <v>1489</v>
      </c>
      <c r="E387" t="s">
        <v>310</v>
      </c>
      <c r="F387" t="s">
        <v>687</v>
      </c>
      <c r="G387">
        <v>32</v>
      </c>
      <c r="H387" t="s">
        <v>263</v>
      </c>
      <c r="I387" t="s">
        <v>263</v>
      </c>
      <c r="J387" t="s">
        <v>637</v>
      </c>
      <c r="K387" t="str">
        <f>INDEX(PUNT_SeasonAVG!I:I,MATCH($B387,PUNT_SeasonAVG!$I:$I,0))</f>
        <v>Dean Wade</v>
      </c>
      <c r="L387" t="str">
        <f>INDEX(PUNT_SeasonAVG!K:K,MATCH($B387,PUNT_SeasonAVG!$I:$I,0))</f>
        <v>CLE</v>
      </c>
      <c r="M387" s="5">
        <f>INDEX(PUNT_SeasonAVG!B:B,MATCH($B387,PUNT_SeasonAVG!$I:$I,0))</f>
        <v>403</v>
      </c>
      <c r="N387" s="5">
        <f>INDEX(PUNT_L10gamesAVG!B:B,MATCH($B387,PUNT_L10gamesAVG!$I:$I,0))</f>
        <v>403</v>
      </c>
      <c r="O387" s="5">
        <f>INDEX(PUNT_L5gamesAVG!B:B,MATCH($B387,PUNT_L5gamesAVG!$I:$I,0))</f>
        <v>403</v>
      </c>
    </row>
    <row r="388" spans="1:15" x14ac:dyDescent="0.2">
      <c r="A388">
        <v>6109</v>
      </c>
      <c r="B388" t="s">
        <v>574</v>
      </c>
      <c r="C388" t="s">
        <v>670</v>
      </c>
      <c r="D388" t="s">
        <v>1318</v>
      </c>
      <c r="E388" t="s">
        <v>324</v>
      </c>
      <c r="F388" t="s">
        <v>716</v>
      </c>
      <c r="G388">
        <v>14</v>
      </c>
      <c r="H388" t="s">
        <v>264</v>
      </c>
      <c r="I388" t="s">
        <v>264</v>
      </c>
      <c r="J388" t="s">
        <v>637</v>
      </c>
      <c r="K388" t="str">
        <f>INDEX(PUNT_SeasonAVG!I:I,MATCH($B388,PUNT_SeasonAVG!$I:$I,0))</f>
        <v>Drew Eubanks</v>
      </c>
      <c r="L388" t="str">
        <f>INDEX(PUNT_SeasonAVG!K:K,MATCH($B388,PUNT_SeasonAVG!$I:$I,0))</f>
        <v>SAS</v>
      </c>
      <c r="M388" s="5">
        <f>INDEX(PUNT_SeasonAVG!B:B,MATCH($B388,PUNT_SeasonAVG!$I:$I,0))</f>
        <v>404</v>
      </c>
      <c r="N388" s="5">
        <f>INDEX(PUNT_L10gamesAVG!B:B,MATCH($B388,PUNT_L10gamesAVG!$I:$I,0))</f>
        <v>404</v>
      </c>
      <c r="O388" s="5">
        <f>INDEX(PUNT_L5gamesAVG!B:B,MATCH($B388,PUNT_L5gamesAVG!$I:$I,0))</f>
        <v>404</v>
      </c>
    </row>
    <row r="389" spans="1:15" x14ac:dyDescent="0.2">
      <c r="A389">
        <v>6092</v>
      </c>
      <c r="B389" t="s">
        <v>572</v>
      </c>
      <c r="C389" t="s">
        <v>745</v>
      </c>
      <c r="D389" t="s">
        <v>1290</v>
      </c>
      <c r="E389" t="s">
        <v>331</v>
      </c>
      <c r="F389" t="s">
        <v>689</v>
      </c>
      <c r="G389">
        <v>32</v>
      </c>
      <c r="H389" t="s">
        <v>264</v>
      </c>
      <c r="I389" t="s">
        <v>264</v>
      </c>
      <c r="J389" t="s">
        <v>637</v>
      </c>
      <c r="K389" t="str">
        <f>INDEX(PUNT_SeasonAVG!I:I,MATCH($B389,PUNT_SeasonAVG!$I:$I,0))</f>
        <v>Wenyen Gabriel</v>
      </c>
      <c r="L389" t="str">
        <f>INDEX(PUNT_SeasonAVG!K:K,MATCH($B389,PUNT_SeasonAVG!$I:$I,0))</f>
        <v>SAC</v>
      </c>
      <c r="M389" s="5">
        <f>INDEX(PUNT_SeasonAVG!B:B,MATCH($B389,PUNT_SeasonAVG!$I:$I,0))</f>
        <v>405</v>
      </c>
      <c r="N389" s="5">
        <f>INDEX(PUNT_L10gamesAVG!B:B,MATCH($B389,PUNT_L10gamesAVG!$I:$I,0))</f>
        <v>405</v>
      </c>
      <c r="O389" s="5">
        <f>INDEX(PUNT_L5gamesAVG!B:B,MATCH($B389,PUNT_L5gamesAVG!$I:$I,0))</f>
        <v>394</v>
      </c>
    </row>
    <row r="390" spans="1:15" x14ac:dyDescent="0.2">
      <c r="A390">
        <v>6132</v>
      </c>
      <c r="B390" t="s">
        <v>576</v>
      </c>
      <c r="C390" t="s">
        <v>1080</v>
      </c>
      <c r="D390" t="s">
        <v>1354</v>
      </c>
      <c r="E390" t="s">
        <v>316</v>
      </c>
      <c r="F390" t="s">
        <v>684</v>
      </c>
      <c r="G390">
        <v>18</v>
      </c>
      <c r="H390" t="s">
        <v>636</v>
      </c>
      <c r="I390" t="s">
        <v>263</v>
      </c>
      <c r="J390" t="s">
        <v>637</v>
      </c>
      <c r="K390" t="str">
        <f>INDEX(PUNT_SeasonAVG!I:I,MATCH($B390,PUNT_SeasonAVG!$I:$I,0))</f>
        <v>Yuta Watanabe</v>
      </c>
      <c r="L390" t="str">
        <f>INDEX(PUNT_SeasonAVG!K:K,MATCH($B390,PUNT_SeasonAVG!$I:$I,0))</f>
        <v>MEM</v>
      </c>
      <c r="M390" s="5">
        <f>INDEX(PUNT_SeasonAVG!B:B,MATCH($B390,PUNT_SeasonAVG!$I:$I,0))</f>
        <v>406</v>
      </c>
      <c r="N390" s="5">
        <f>INDEX(PUNT_L10gamesAVG!B:B,MATCH($B390,PUNT_L10gamesAVG!$I:$I,0))</f>
        <v>406</v>
      </c>
      <c r="O390" s="5">
        <f>INDEX(PUNT_L5gamesAVG!B:B,MATCH($B390,PUNT_L5gamesAVG!$I:$I,0))</f>
        <v>405</v>
      </c>
    </row>
    <row r="391" spans="1:15" x14ac:dyDescent="0.2">
      <c r="A391">
        <v>6235</v>
      </c>
      <c r="B391" t="s">
        <v>578</v>
      </c>
      <c r="C391" t="s">
        <v>702</v>
      </c>
      <c r="D391" t="s">
        <v>1455</v>
      </c>
      <c r="E391" t="s">
        <v>325</v>
      </c>
      <c r="F391" t="s">
        <v>781</v>
      </c>
      <c r="G391">
        <v>17</v>
      </c>
      <c r="H391" t="s">
        <v>264</v>
      </c>
      <c r="I391" t="s">
        <v>264</v>
      </c>
      <c r="J391" t="s">
        <v>637</v>
      </c>
      <c r="K391" t="str">
        <f>INDEX(PUNT_SeasonAVG!I:I,MATCH($B391,PUNT_SeasonAVG!$I:$I,0))</f>
        <v>Ignas Brazdeikis</v>
      </c>
      <c r="L391" t="str">
        <f>INDEX(PUNT_SeasonAVG!K:K,MATCH($B391,PUNT_SeasonAVG!$I:$I,0))</f>
        <v>NYK</v>
      </c>
      <c r="M391" s="5">
        <f>INDEX(PUNT_SeasonAVG!B:B,MATCH($B391,PUNT_SeasonAVG!$I:$I,0))</f>
        <v>407</v>
      </c>
      <c r="N391" s="5">
        <f>INDEX(PUNT_L10gamesAVG!B:B,MATCH($B391,PUNT_L10gamesAVG!$I:$I,0))</f>
        <v>407</v>
      </c>
      <c r="O391" s="5">
        <f>INDEX(PUNT_L5gamesAVG!B:B,MATCH($B391,PUNT_L5gamesAVG!$I:$I,0))</f>
        <v>407</v>
      </c>
    </row>
    <row r="392" spans="1:15" x14ac:dyDescent="0.2">
      <c r="A392">
        <v>6269</v>
      </c>
      <c r="B392" t="s">
        <v>577</v>
      </c>
      <c r="C392" t="s">
        <v>639</v>
      </c>
      <c r="D392" t="s">
        <v>700</v>
      </c>
      <c r="E392" t="s">
        <v>319</v>
      </c>
      <c r="F392" t="s">
        <v>804</v>
      </c>
      <c r="G392">
        <v>43</v>
      </c>
      <c r="H392" t="s">
        <v>263</v>
      </c>
      <c r="I392" t="s">
        <v>263</v>
      </c>
      <c r="J392" t="s">
        <v>637</v>
      </c>
      <c r="K392" t="str">
        <f>INDEX(PUNT_SeasonAVG!I:I,MATCH($B392,PUNT_SeasonAVG!$I:$I,0))</f>
        <v>Javonte Green</v>
      </c>
      <c r="L392" t="str">
        <f>INDEX(PUNT_SeasonAVG!K:K,MATCH($B392,PUNT_SeasonAVG!$I:$I,0))</f>
        <v>BOS</v>
      </c>
      <c r="M392" s="5">
        <f>INDEX(PUNT_SeasonAVG!B:B,MATCH($B392,PUNT_SeasonAVG!$I:$I,0))</f>
        <v>409</v>
      </c>
      <c r="N392" s="5">
        <f>INDEX(PUNT_L10gamesAVG!B:B,MATCH($B392,PUNT_L10gamesAVG!$I:$I,0))</f>
        <v>409</v>
      </c>
      <c r="O392" s="5">
        <f>INDEX(PUNT_L5gamesAVG!B:B,MATCH($B392,PUNT_L5gamesAVG!$I:$I,0))</f>
        <v>366</v>
      </c>
    </row>
    <row r="393" spans="1:15" x14ac:dyDescent="0.2">
      <c r="A393">
        <v>6266</v>
      </c>
      <c r="B393" t="s">
        <v>581</v>
      </c>
      <c r="C393" t="s">
        <v>662</v>
      </c>
      <c r="D393" t="s">
        <v>1500</v>
      </c>
      <c r="E393" t="s">
        <v>298</v>
      </c>
      <c r="F393" t="s">
        <v>720</v>
      </c>
      <c r="G393">
        <v>45</v>
      </c>
      <c r="H393" t="s">
        <v>264</v>
      </c>
      <c r="I393" t="s">
        <v>264</v>
      </c>
      <c r="J393" t="s">
        <v>637</v>
      </c>
      <c r="K393" t="str">
        <f>INDEX(PUNT_SeasonAVG!I:I,MATCH($B393,PUNT_SeasonAVG!$I:$I,0))</f>
        <v>Zylan Cheatham</v>
      </c>
      <c r="L393" t="str">
        <f>INDEX(PUNT_SeasonAVG!K:K,MATCH($B393,PUNT_SeasonAVG!$I:$I,0))</f>
        <v>NOR</v>
      </c>
      <c r="M393" s="5">
        <f>INDEX(PUNT_SeasonAVG!B:B,MATCH($B393,PUNT_SeasonAVG!$I:$I,0))</f>
        <v>410</v>
      </c>
      <c r="N393" s="5">
        <f>INDEX(PUNT_L10gamesAVG!B:B,MATCH($B393,PUNT_L10gamesAVG!$I:$I,0))</f>
        <v>410</v>
      </c>
      <c r="O393" s="5">
        <f>INDEX(PUNT_L5gamesAVG!B:B,MATCH($B393,PUNT_L5gamesAVG!$I:$I,0))</f>
        <v>409</v>
      </c>
    </row>
    <row r="394" spans="1:15" x14ac:dyDescent="0.2">
      <c r="A394">
        <v>5362</v>
      </c>
      <c r="B394" t="s">
        <v>583</v>
      </c>
      <c r="C394" t="s">
        <v>642</v>
      </c>
      <c r="D394" t="s">
        <v>897</v>
      </c>
      <c r="E394" t="s">
        <v>339</v>
      </c>
      <c r="F394" t="s">
        <v>666</v>
      </c>
      <c r="G394">
        <v>43</v>
      </c>
      <c r="H394" t="s">
        <v>264</v>
      </c>
      <c r="I394" t="s">
        <v>264</v>
      </c>
      <c r="J394" t="s">
        <v>637</v>
      </c>
      <c r="K394" t="str">
        <f>INDEX(PUNT_SeasonAVG!I:I,MATCH($B394,PUNT_SeasonAVG!$I:$I,0))</f>
        <v>Thanasis Antetokounmpo</v>
      </c>
      <c r="L394" t="str">
        <f>INDEX(PUNT_SeasonAVG!K:K,MATCH($B394,PUNT_SeasonAVG!$I:$I,0))</f>
        <v>MIL</v>
      </c>
      <c r="M394" s="5">
        <f>INDEX(PUNT_SeasonAVG!B:B,MATCH($B394,PUNT_SeasonAVG!$I:$I,0))</f>
        <v>411</v>
      </c>
      <c r="N394" s="5">
        <f>INDEX(PUNT_L10gamesAVG!B:B,MATCH($B394,PUNT_L10gamesAVG!$I:$I,0))</f>
        <v>411</v>
      </c>
      <c r="O394" s="5">
        <f>INDEX(PUNT_L5gamesAVG!B:B,MATCH($B394,PUNT_L5gamesAVG!$I:$I,0))</f>
        <v>410</v>
      </c>
    </row>
    <row r="395" spans="1:15" x14ac:dyDescent="0.2">
      <c r="A395">
        <v>5564</v>
      </c>
      <c r="B395" t="s">
        <v>593</v>
      </c>
      <c r="C395" t="s">
        <v>692</v>
      </c>
      <c r="D395" t="s">
        <v>876</v>
      </c>
      <c r="E395" t="s">
        <v>297</v>
      </c>
      <c r="F395" t="s">
        <v>724</v>
      </c>
      <c r="G395">
        <v>13</v>
      </c>
      <c r="H395" t="s">
        <v>264</v>
      </c>
      <c r="I395" t="s">
        <v>264</v>
      </c>
      <c r="J395" t="s">
        <v>637</v>
      </c>
      <c r="K395" t="str">
        <f>INDEX(PUNT_SeasonAVG!I:I,MATCH($B395,PUNT_SeasonAVG!$I:$I,0))</f>
        <v>Malcolm Miller</v>
      </c>
      <c r="L395" t="str">
        <f>INDEX(PUNT_SeasonAVG!K:K,MATCH($B395,PUNT_SeasonAVG!$I:$I,0))</f>
        <v>TOR</v>
      </c>
      <c r="M395" s="5">
        <f>INDEX(PUNT_SeasonAVG!B:B,MATCH($B395,PUNT_SeasonAVG!$I:$I,0))</f>
        <v>412</v>
      </c>
      <c r="N395" s="5">
        <f>INDEX(PUNT_L10gamesAVG!B:B,MATCH($B395,PUNT_L10gamesAVG!$I:$I,0))</f>
        <v>412</v>
      </c>
      <c r="O395" s="5">
        <f>INDEX(PUNT_L5gamesAVG!B:B,MATCH($B395,PUNT_L5gamesAVG!$I:$I,0))</f>
        <v>411</v>
      </c>
    </row>
    <row r="396" spans="1:15" x14ac:dyDescent="0.2">
      <c r="A396">
        <v>6121</v>
      </c>
      <c r="B396" t="s">
        <v>585</v>
      </c>
      <c r="C396" t="s">
        <v>263</v>
      </c>
      <c r="D396" t="s">
        <v>1334</v>
      </c>
      <c r="E396" t="s">
        <v>338</v>
      </c>
      <c r="F396" t="s">
        <v>644</v>
      </c>
      <c r="G396">
        <v>6</v>
      </c>
      <c r="H396" t="s">
        <v>264</v>
      </c>
      <c r="I396" t="s">
        <v>264</v>
      </c>
      <c r="J396" t="s">
        <v>637</v>
      </c>
      <c r="K396" t="str">
        <f>INDEX(PUNT_SeasonAVG!I:I,MATCH($B396,PUNT_SeasonAVG!$I:$I,0))</f>
        <v>Gary Clark</v>
      </c>
      <c r="L396" t="str">
        <f>INDEX(PUNT_SeasonAVG!K:K,MATCH($B396,PUNT_SeasonAVG!$I:$I,0))</f>
        <v>HOU</v>
      </c>
      <c r="M396" s="5">
        <f>INDEX(PUNT_SeasonAVG!B:B,MATCH($B396,PUNT_SeasonAVG!$I:$I,0))</f>
        <v>413</v>
      </c>
      <c r="N396" s="5">
        <f>INDEX(PUNT_L10gamesAVG!B:B,MATCH($B396,PUNT_L10gamesAVG!$I:$I,0))</f>
        <v>413</v>
      </c>
      <c r="O396" s="5">
        <f>INDEX(PUNT_L5gamesAVG!B:B,MATCH($B396,PUNT_L5gamesAVG!$I:$I,0))</f>
        <v>412</v>
      </c>
    </row>
    <row r="397" spans="1:15" x14ac:dyDescent="0.2">
      <c r="A397">
        <v>6294</v>
      </c>
      <c r="B397" t="s">
        <v>601</v>
      </c>
      <c r="C397" t="s">
        <v>757</v>
      </c>
      <c r="D397" t="s">
        <v>1534</v>
      </c>
      <c r="E397" t="s">
        <v>306</v>
      </c>
      <c r="F397" t="s">
        <v>812</v>
      </c>
      <c r="G397">
        <v>10</v>
      </c>
      <c r="H397" t="s">
        <v>263</v>
      </c>
      <c r="I397" t="s">
        <v>263</v>
      </c>
      <c r="J397" t="s">
        <v>637</v>
      </c>
      <c r="K397" t="str">
        <f>INDEX(PUNT_SeasonAVG!I:I,MATCH($B397,PUNT_SeasonAVG!$I:$I,0))</f>
        <v>Brian Bowen II</v>
      </c>
      <c r="L397" t="str">
        <f>INDEX(PUNT_SeasonAVG!K:K,MATCH($B397,PUNT_SeasonAVG!$I:$I,0))</f>
        <v>IND</v>
      </c>
      <c r="M397" s="5">
        <f>INDEX(PUNT_SeasonAVG!B:B,MATCH($B397,PUNT_SeasonAVG!$I:$I,0))</f>
        <v>414</v>
      </c>
      <c r="N397" s="5">
        <f>INDEX(PUNT_L10gamesAVG!B:B,MATCH($B397,PUNT_L10gamesAVG!$I:$I,0))</f>
        <v>414</v>
      </c>
      <c r="O397" s="5">
        <f>INDEX(PUNT_L5gamesAVG!B:B,MATCH($B397,PUNT_L5gamesAVG!$I:$I,0))</f>
        <v>413</v>
      </c>
    </row>
    <row r="398" spans="1:15" x14ac:dyDescent="0.2">
      <c r="A398">
        <v>6290</v>
      </c>
      <c r="B398" t="s">
        <v>1528</v>
      </c>
      <c r="C398" t="s">
        <v>778</v>
      </c>
      <c r="D398" t="s">
        <v>1529</v>
      </c>
      <c r="E398" t="s">
        <v>297</v>
      </c>
      <c r="F398" t="s">
        <v>724</v>
      </c>
      <c r="G398">
        <v>12</v>
      </c>
      <c r="H398" t="s">
        <v>264</v>
      </c>
      <c r="I398" t="s">
        <v>264</v>
      </c>
      <c r="J398" t="s">
        <v>637</v>
      </c>
      <c r="K398" t="str">
        <f>INDEX(PUNT_SeasonAVG!I:I,MATCH($B398,PUNT_SeasonAVG!$I:$I,0))</f>
        <v>OShae Brissett</v>
      </c>
      <c r="L398" t="str">
        <f>INDEX(PUNT_SeasonAVG!K:K,MATCH($B398,PUNT_SeasonAVG!$I:$I,0))</f>
        <v>TOR</v>
      </c>
      <c r="M398" s="5">
        <f>INDEX(PUNT_SeasonAVG!B:B,MATCH($B398,PUNT_SeasonAVG!$I:$I,0))</f>
        <v>415</v>
      </c>
      <c r="N398" s="5">
        <f>INDEX(PUNT_L10gamesAVG!B:B,MATCH($B398,PUNT_L10gamesAVG!$I:$I,0))</f>
        <v>415</v>
      </c>
      <c r="O398" s="5">
        <f>INDEX(PUNT_L5gamesAVG!B:B,MATCH($B398,PUNT_L5gamesAVG!$I:$I,0))</f>
        <v>414</v>
      </c>
    </row>
    <row r="399" spans="1:15" x14ac:dyDescent="0.2">
      <c r="A399">
        <v>5829</v>
      </c>
      <c r="B399" t="s">
        <v>587</v>
      </c>
      <c r="C399" t="s">
        <v>639</v>
      </c>
      <c r="D399" t="s">
        <v>1114</v>
      </c>
      <c r="E399" t="s">
        <v>328</v>
      </c>
      <c r="F399" t="s">
        <v>95</v>
      </c>
      <c r="G399">
        <v>13</v>
      </c>
      <c r="H399" t="s">
        <v>45</v>
      </c>
      <c r="I399" t="s">
        <v>45</v>
      </c>
      <c r="J399" t="s">
        <v>637</v>
      </c>
      <c r="K399" t="str">
        <f>INDEX(PUNT_SeasonAVG!I:I,MATCH($B399,PUNT_SeasonAVG!$I:$I,0))</f>
        <v>Justin Patton</v>
      </c>
      <c r="L399" t="str">
        <f>INDEX(PUNT_SeasonAVG!K:K,MATCH($B399,PUNT_SeasonAVG!$I:$I,0))</f>
        <v>OKC</v>
      </c>
      <c r="M399" s="5">
        <f>INDEX(PUNT_SeasonAVG!B:B,MATCH($B399,PUNT_SeasonAVG!$I:$I,0))</f>
        <v>416</v>
      </c>
      <c r="N399" s="5">
        <f>INDEX(PUNT_L10gamesAVG!B:B,MATCH($B399,PUNT_L10gamesAVG!$I:$I,0))</f>
        <v>416</v>
      </c>
      <c r="O399" s="5">
        <f>INDEX(PUNT_L5gamesAVG!B:B,MATCH($B399,PUNT_L5gamesAVG!$I:$I,0))</f>
        <v>415</v>
      </c>
    </row>
    <row r="400" spans="1:15" x14ac:dyDescent="0.2">
      <c r="A400">
        <v>3765</v>
      </c>
      <c r="B400" t="s">
        <v>575</v>
      </c>
      <c r="C400" t="s">
        <v>667</v>
      </c>
      <c r="D400" t="s">
        <v>668</v>
      </c>
      <c r="E400" t="s">
        <v>315</v>
      </c>
      <c r="F400" t="s">
        <v>669</v>
      </c>
      <c r="G400">
        <v>40</v>
      </c>
      <c r="H400" t="s">
        <v>264</v>
      </c>
      <c r="I400" t="s">
        <v>264</v>
      </c>
      <c r="J400" t="s">
        <v>637</v>
      </c>
      <c r="K400" t="str">
        <f>INDEX(PUNT_SeasonAVG!I:I,MATCH($B400,PUNT_SeasonAVG!$I:$I,0))</f>
        <v>Udonis Haslem</v>
      </c>
      <c r="L400" t="str">
        <f>INDEX(PUNT_SeasonAVG!K:K,MATCH($B400,PUNT_SeasonAVG!$I:$I,0))</f>
        <v>MIA</v>
      </c>
      <c r="M400" s="5">
        <f>INDEX(PUNT_SeasonAVG!B:B,MATCH($B400,PUNT_SeasonAVG!$I:$I,0))</f>
        <v>417</v>
      </c>
      <c r="N400" s="5">
        <f>INDEX(PUNT_L10gamesAVG!B:B,MATCH($B400,PUNT_L10gamesAVG!$I:$I,0))</f>
        <v>417</v>
      </c>
      <c r="O400" s="5">
        <f>INDEX(PUNT_L5gamesAVG!B:B,MATCH($B400,PUNT_L5gamesAVG!$I:$I,0))</f>
        <v>416</v>
      </c>
    </row>
    <row r="401" spans="1:15" x14ac:dyDescent="0.2">
      <c r="A401">
        <v>6240</v>
      </c>
      <c r="B401" t="s">
        <v>588</v>
      </c>
      <c r="C401" t="s">
        <v>639</v>
      </c>
      <c r="D401" t="s">
        <v>1462</v>
      </c>
      <c r="E401" t="s">
        <v>303</v>
      </c>
      <c r="F401" t="s">
        <v>694</v>
      </c>
      <c r="G401">
        <v>6</v>
      </c>
      <c r="H401" t="s">
        <v>264</v>
      </c>
      <c r="I401" t="s">
        <v>264</v>
      </c>
      <c r="J401" t="s">
        <v>637</v>
      </c>
      <c r="K401" t="str">
        <f>INDEX(PUNT_SeasonAVG!I:I,MATCH($B401,PUNT_SeasonAVG!$I:$I,0))</f>
        <v>Jalen McDaniels</v>
      </c>
      <c r="L401" t="str">
        <f>INDEX(PUNT_SeasonAVG!K:K,MATCH($B401,PUNT_SeasonAVG!$I:$I,0))</f>
        <v>CHA</v>
      </c>
      <c r="M401" s="5">
        <f>INDEX(PUNT_SeasonAVG!B:B,MATCH($B401,PUNT_SeasonAVG!$I:$I,0))</f>
        <v>418</v>
      </c>
      <c r="N401" s="5">
        <f>INDEX(PUNT_L10gamesAVG!B:B,MATCH($B401,PUNT_L10gamesAVG!$I:$I,0))</f>
        <v>418</v>
      </c>
      <c r="O401" s="5">
        <f>INDEX(PUNT_L5gamesAVG!B:B,MATCH($B401,PUNT_L5gamesAVG!$I:$I,0))</f>
        <v>417</v>
      </c>
    </row>
    <row r="402" spans="1:15" x14ac:dyDescent="0.2">
      <c r="A402">
        <v>5899</v>
      </c>
      <c r="B402" t="s">
        <v>590</v>
      </c>
      <c r="C402" t="s">
        <v>670</v>
      </c>
      <c r="D402" t="s">
        <v>1177</v>
      </c>
      <c r="E402" t="s">
        <v>708</v>
      </c>
      <c r="F402" t="s">
        <v>35</v>
      </c>
      <c r="G402">
        <v>10</v>
      </c>
      <c r="H402" t="s">
        <v>263</v>
      </c>
      <c r="I402" t="s">
        <v>263</v>
      </c>
      <c r="J402" t="s">
        <v>637</v>
      </c>
      <c r="K402" t="str">
        <f>INDEX(PUNT_SeasonAVG!I:I,MATCH($B402,PUNT_SeasonAVG!$I:$I,0))</f>
        <v>Derrick Walton Jr.</v>
      </c>
      <c r="L402" t="str">
        <f>INDEX(PUNT_SeasonAVG!K:K,MATCH($B402,PUNT_SeasonAVG!$I:$I,0))</f>
        <v>LAC</v>
      </c>
      <c r="M402" s="5">
        <f>INDEX(PUNT_SeasonAVG!B:B,MATCH($B402,PUNT_SeasonAVG!$I:$I,0))</f>
        <v>419</v>
      </c>
      <c r="N402" s="5">
        <f>INDEX(PUNT_L10gamesAVG!B:B,MATCH($B402,PUNT_L10gamesAVG!$I:$I,0))</f>
        <v>419</v>
      </c>
      <c r="O402" s="5">
        <f>INDEX(PUNT_L5gamesAVG!B:B,MATCH($B402,PUNT_L5gamesAVG!$I:$I,0))</f>
        <v>418</v>
      </c>
    </row>
    <row r="403" spans="1:15" x14ac:dyDescent="0.2">
      <c r="A403">
        <v>6112</v>
      </c>
      <c r="B403" t="s">
        <v>591</v>
      </c>
      <c r="C403" t="s">
        <v>670</v>
      </c>
      <c r="D403" t="s">
        <v>1322</v>
      </c>
      <c r="E403" t="s">
        <v>315</v>
      </c>
      <c r="F403" t="s">
        <v>669</v>
      </c>
      <c r="G403">
        <v>15</v>
      </c>
      <c r="H403" t="s">
        <v>263</v>
      </c>
      <c r="I403" t="s">
        <v>263</v>
      </c>
      <c r="J403" t="s">
        <v>637</v>
      </c>
      <c r="K403" t="str">
        <f>INDEX(PUNT_SeasonAVG!I:I,MATCH($B403,PUNT_SeasonAVG!$I:$I,0))</f>
        <v>Daryl Macon</v>
      </c>
      <c r="L403" t="str">
        <f>INDEX(PUNT_SeasonAVG!K:K,MATCH($B403,PUNT_SeasonAVG!$I:$I,0))</f>
        <v>MIA</v>
      </c>
      <c r="M403" s="5">
        <f>INDEX(PUNT_SeasonAVG!B:B,MATCH($B403,PUNT_SeasonAVG!$I:$I,0))</f>
        <v>420</v>
      </c>
      <c r="N403" s="5">
        <f>INDEX(PUNT_L10gamesAVG!B:B,MATCH($B403,PUNT_L10gamesAVG!$I:$I,0))</f>
        <v>420</v>
      </c>
      <c r="O403" s="5">
        <f>INDEX(PUNT_L5gamesAVG!B:B,MATCH($B403,PUNT_L5gamesAVG!$I:$I,0))</f>
        <v>419</v>
      </c>
    </row>
    <row r="404" spans="1:15" x14ac:dyDescent="0.2">
      <c r="A404">
        <v>6259</v>
      </c>
      <c r="B404" t="s">
        <v>592</v>
      </c>
      <c r="C404" t="s">
        <v>263</v>
      </c>
      <c r="D404" t="s">
        <v>1492</v>
      </c>
      <c r="E404" t="s">
        <v>322</v>
      </c>
      <c r="F404" t="s">
        <v>704</v>
      </c>
      <c r="G404">
        <v>24</v>
      </c>
      <c r="H404" t="s">
        <v>263</v>
      </c>
      <c r="I404" t="s">
        <v>263</v>
      </c>
      <c r="J404" t="s">
        <v>637</v>
      </c>
      <c r="K404" t="str">
        <f>INDEX(PUNT_SeasonAVG!I:I,MATCH($B404,PUNT_SeasonAVG!$I:$I,0))</f>
        <v>Garrison Mathews</v>
      </c>
      <c r="L404" t="str">
        <f>INDEX(PUNT_SeasonAVG!K:K,MATCH($B404,PUNT_SeasonAVG!$I:$I,0))</f>
        <v>WAS</v>
      </c>
      <c r="M404" s="5">
        <f>INDEX(PUNT_SeasonAVG!B:B,MATCH($B404,PUNT_SeasonAVG!$I:$I,0))</f>
        <v>421</v>
      </c>
      <c r="N404" s="5">
        <f>INDEX(PUNT_L10gamesAVG!B:B,MATCH($B404,PUNT_L10gamesAVG!$I:$I,0))</f>
        <v>421</v>
      </c>
      <c r="O404" s="5">
        <f>INDEX(PUNT_L5gamesAVG!B:B,MATCH($B404,PUNT_L5gamesAVG!$I:$I,0))</f>
        <v>421</v>
      </c>
    </row>
    <row r="405" spans="1:15" x14ac:dyDescent="0.2">
      <c r="A405">
        <v>6228</v>
      </c>
      <c r="B405" t="s">
        <v>603</v>
      </c>
      <c r="C405" t="s">
        <v>639</v>
      </c>
      <c r="D405" t="s">
        <v>657</v>
      </c>
      <c r="E405" t="s">
        <v>331</v>
      </c>
      <c r="F405" t="s">
        <v>689</v>
      </c>
      <c r="G405">
        <v>10</v>
      </c>
      <c r="H405" t="s">
        <v>263</v>
      </c>
      <c r="I405" t="s">
        <v>263</v>
      </c>
      <c r="J405" t="s">
        <v>637</v>
      </c>
      <c r="K405" t="str">
        <f>INDEX(PUNT_SeasonAVG!I:I,MATCH($B405,PUNT_SeasonAVG!$I:$I,0))</f>
        <v>Justin James</v>
      </c>
      <c r="L405" t="str">
        <f>INDEX(PUNT_SeasonAVG!K:K,MATCH($B405,PUNT_SeasonAVG!$I:$I,0))</f>
        <v>SAC</v>
      </c>
      <c r="M405" s="5">
        <f>INDEX(PUNT_SeasonAVG!B:B,MATCH($B405,PUNT_SeasonAVG!$I:$I,0))</f>
        <v>422</v>
      </c>
      <c r="N405" s="5">
        <f>INDEX(PUNT_L10gamesAVG!B:B,MATCH($B405,PUNT_L10gamesAVG!$I:$I,0))</f>
        <v>422</v>
      </c>
      <c r="O405" s="5">
        <f>INDEX(PUNT_L5gamesAVG!B:B,MATCH($B405,PUNT_L5gamesAVG!$I:$I,0))</f>
        <v>422</v>
      </c>
    </row>
    <row r="406" spans="1:15" x14ac:dyDescent="0.2">
      <c r="A406">
        <v>6046</v>
      </c>
      <c r="B406" t="s">
        <v>589</v>
      </c>
      <c r="C406" t="s">
        <v>692</v>
      </c>
      <c r="D406" t="s">
        <v>960</v>
      </c>
      <c r="E406" t="s">
        <v>309</v>
      </c>
      <c r="F406" t="s">
        <v>756</v>
      </c>
      <c r="G406">
        <v>35</v>
      </c>
      <c r="H406" t="s">
        <v>264</v>
      </c>
      <c r="I406" t="s">
        <v>264</v>
      </c>
      <c r="J406" t="s">
        <v>637</v>
      </c>
      <c r="K406" t="str">
        <f>INDEX(PUNT_SeasonAVG!I:I,MATCH($B406,PUNT_SeasonAVG!$I:$I,0))</f>
        <v>Melvin Frazier</v>
      </c>
      <c r="L406" t="str">
        <f>INDEX(PUNT_SeasonAVG!K:K,MATCH($B406,PUNT_SeasonAVG!$I:$I,0))</f>
        <v>ORL</v>
      </c>
      <c r="M406" s="5">
        <f>INDEX(PUNT_SeasonAVG!B:B,MATCH($B406,PUNT_SeasonAVG!$I:$I,0))</f>
        <v>423</v>
      </c>
      <c r="N406" s="5">
        <f>INDEX(PUNT_L10gamesAVG!B:B,MATCH($B406,PUNT_L10gamesAVG!$I:$I,0))</f>
        <v>423</v>
      </c>
      <c r="O406" s="5">
        <f>INDEX(PUNT_L5gamesAVG!B:B,MATCH($B406,PUNT_L5gamesAVG!$I:$I,0))</f>
        <v>423</v>
      </c>
    </row>
    <row r="407" spans="1:15" x14ac:dyDescent="0.2">
      <c r="A407">
        <v>6289</v>
      </c>
      <c r="B407" t="s">
        <v>595</v>
      </c>
      <c r="C407" t="s">
        <v>692</v>
      </c>
      <c r="D407" t="s">
        <v>949</v>
      </c>
      <c r="E407" t="s">
        <v>333</v>
      </c>
      <c r="F407" t="s">
        <v>648</v>
      </c>
      <c r="G407">
        <v>4</v>
      </c>
      <c r="H407" t="s">
        <v>45</v>
      </c>
      <c r="I407" t="s">
        <v>45</v>
      </c>
      <c r="J407" t="s">
        <v>637</v>
      </c>
      <c r="K407" t="str">
        <f>INDEX(PUNT_SeasonAVG!I:I,MATCH($B407,PUNT_SeasonAVG!$I:$I,0))</f>
        <v>Moses Brown</v>
      </c>
      <c r="L407" t="str">
        <f>INDEX(PUNT_SeasonAVG!K:K,MATCH($B407,PUNT_SeasonAVG!$I:$I,0))</f>
        <v>POR</v>
      </c>
      <c r="M407" s="5">
        <f>INDEX(PUNT_SeasonAVG!B:B,MATCH($B407,PUNT_SeasonAVG!$I:$I,0))</f>
        <v>424</v>
      </c>
      <c r="N407" s="5">
        <f>INDEX(PUNT_L10gamesAVG!B:B,MATCH($B407,PUNT_L10gamesAVG!$I:$I,0))</f>
        <v>424</v>
      </c>
      <c r="O407" s="5">
        <f>INDEX(PUNT_L5gamesAVG!B:B,MATCH($B407,PUNT_L5gamesAVG!$I:$I,0))</f>
        <v>424</v>
      </c>
    </row>
    <row r="408" spans="1:15" x14ac:dyDescent="0.2">
      <c r="A408">
        <v>6029</v>
      </c>
      <c r="B408" t="s">
        <v>596</v>
      </c>
      <c r="C408" t="s">
        <v>656</v>
      </c>
      <c r="D408" t="s">
        <v>1219</v>
      </c>
      <c r="E408" t="s">
        <v>324</v>
      </c>
      <c r="F408" t="s">
        <v>716</v>
      </c>
      <c r="G408">
        <v>1</v>
      </c>
      <c r="H408" t="s">
        <v>263</v>
      </c>
      <c r="I408" t="s">
        <v>263</v>
      </c>
      <c r="J408" t="s">
        <v>637</v>
      </c>
      <c r="K408" t="str">
        <f>INDEX(PUNT_SeasonAVG!I:I,MATCH($B408,PUNT_SeasonAVG!$I:$I,0))</f>
        <v>Lonnie Walker IV</v>
      </c>
      <c r="L408" t="str">
        <f>INDEX(PUNT_SeasonAVG!K:K,MATCH($B408,PUNT_SeasonAVG!$I:$I,0))</f>
        <v>SAS</v>
      </c>
      <c r="M408" s="5">
        <f>INDEX(PUNT_SeasonAVG!B:B,MATCH($B408,PUNT_SeasonAVG!$I:$I,0))</f>
        <v>425</v>
      </c>
      <c r="N408" s="5">
        <f>INDEX(PUNT_L10gamesAVG!B:B,MATCH($B408,PUNT_L10gamesAVG!$I:$I,0))</f>
        <v>425</v>
      </c>
      <c r="O408" s="5">
        <f>INDEX(PUNT_L5gamesAVG!B:B,MATCH($B408,PUNT_L5gamesAVG!$I:$I,0))</f>
        <v>420</v>
      </c>
    </row>
    <row r="409" spans="1:15" x14ac:dyDescent="0.2">
      <c r="A409">
        <v>6052</v>
      </c>
      <c r="B409" t="s">
        <v>597</v>
      </c>
      <c r="C409" t="s">
        <v>639</v>
      </c>
      <c r="D409" t="s">
        <v>1235</v>
      </c>
      <c r="E409" t="s">
        <v>334</v>
      </c>
      <c r="F409" t="s">
        <v>727</v>
      </c>
      <c r="G409">
        <v>8</v>
      </c>
      <c r="H409" t="s">
        <v>264</v>
      </c>
      <c r="I409" t="s">
        <v>264</v>
      </c>
      <c r="J409" t="s">
        <v>637</v>
      </c>
      <c r="K409" t="str">
        <f>INDEX(PUNT_SeasonAVG!I:I,MATCH($B409,PUNT_SeasonAVG!$I:$I,0))</f>
        <v>Jarred Vanderbilt</v>
      </c>
      <c r="L409" t="str">
        <f>INDEX(PUNT_SeasonAVG!K:K,MATCH($B409,PUNT_SeasonAVG!$I:$I,0))</f>
        <v>DEN</v>
      </c>
      <c r="M409" s="5">
        <f>INDEX(PUNT_SeasonAVG!B:B,MATCH($B409,PUNT_SeasonAVG!$I:$I,0))</f>
        <v>426</v>
      </c>
      <c r="N409" s="5">
        <f>INDEX(PUNT_L10gamesAVG!B:B,MATCH($B409,PUNT_L10gamesAVG!$I:$I,0))</f>
        <v>426</v>
      </c>
      <c r="O409" s="5">
        <f>INDEX(PUNT_L5gamesAVG!B:B,MATCH($B409,PUNT_L5gamesAVG!$I:$I,0))</f>
        <v>425</v>
      </c>
    </row>
    <row r="410" spans="1:15" x14ac:dyDescent="0.2">
      <c r="A410">
        <v>6263</v>
      </c>
      <c r="B410" t="s">
        <v>598</v>
      </c>
      <c r="C410" t="s">
        <v>673</v>
      </c>
      <c r="D410" t="s">
        <v>1497</v>
      </c>
      <c r="E410" t="s">
        <v>327</v>
      </c>
      <c r="F410" t="s">
        <v>734</v>
      </c>
      <c r="G410">
        <v>15</v>
      </c>
      <c r="H410" t="s">
        <v>264</v>
      </c>
      <c r="I410" t="s">
        <v>264</v>
      </c>
      <c r="J410" t="s">
        <v>637</v>
      </c>
      <c r="K410" t="str">
        <f>INDEX(PUNT_SeasonAVG!I:I,MATCH($B410,PUNT_SeasonAVG!$I:$I,0))</f>
        <v>Stanton Kidd</v>
      </c>
      <c r="L410" t="str">
        <f>INDEX(PUNT_SeasonAVG!K:K,MATCH($B410,PUNT_SeasonAVG!$I:$I,0))</f>
        <v>UTA</v>
      </c>
      <c r="M410" s="5">
        <f>INDEX(PUNT_SeasonAVG!B:B,MATCH($B410,PUNT_SeasonAVG!$I:$I,0))</f>
        <v>427</v>
      </c>
      <c r="N410" s="5">
        <f>INDEX(PUNT_L10gamesAVG!B:B,MATCH($B410,PUNT_L10gamesAVG!$I:$I,0))</f>
        <v>427</v>
      </c>
      <c r="O410" s="5">
        <f>INDEX(PUNT_L5gamesAVG!B:B,MATCH($B410,PUNT_L5gamesAVG!$I:$I,0))</f>
        <v>426</v>
      </c>
    </row>
    <row r="411" spans="1:15" x14ac:dyDescent="0.2">
      <c r="A411">
        <v>6249</v>
      </c>
      <c r="B411" t="s">
        <v>599</v>
      </c>
      <c r="C411" t="s">
        <v>639</v>
      </c>
      <c r="D411" t="s">
        <v>1477</v>
      </c>
      <c r="E411" t="s">
        <v>333</v>
      </c>
      <c r="F411" t="s">
        <v>648</v>
      </c>
      <c r="G411">
        <v>6</v>
      </c>
      <c r="H411" t="s">
        <v>264</v>
      </c>
      <c r="I411" t="s">
        <v>264</v>
      </c>
      <c r="J411" t="s">
        <v>637</v>
      </c>
      <c r="K411" t="str">
        <f>INDEX(PUNT_SeasonAVG!I:I,MATCH($B411,PUNT_SeasonAVG!$I:$I,0))</f>
        <v>Jaylen Hoard</v>
      </c>
      <c r="L411" t="str">
        <f>INDEX(PUNT_SeasonAVG!K:K,MATCH($B411,PUNT_SeasonAVG!$I:$I,0))</f>
        <v>POR</v>
      </c>
      <c r="M411" s="5">
        <f>INDEX(PUNT_SeasonAVG!B:B,MATCH($B411,PUNT_SeasonAVG!$I:$I,0))</f>
        <v>428</v>
      </c>
      <c r="N411" s="5">
        <f>INDEX(PUNT_L10gamesAVG!B:B,MATCH($B411,PUNT_L10gamesAVG!$I:$I,0))</f>
        <v>428</v>
      </c>
      <c r="O411" s="5">
        <f>INDEX(PUNT_L5gamesAVG!B:B,MATCH($B411,PUNT_L5gamesAVG!$I:$I,0))</f>
        <v>427</v>
      </c>
    </row>
    <row r="412" spans="1:15" x14ac:dyDescent="0.2">
      <c r="A412">
        <v>6064</v>
      </c>
      <c r="B412" t="s">
        <v>602</v>
      </c>
      <c r="C412" t="s">
        <v>670</v>
      </c>
      <c r="D412" t="s">
        <v>1249</v>
      </c>
      <c r="E412" t="s">
        <v>328</v>
      </c>
      <c r="F412" t="s">
        <v>95</v>
      </c>
      <c r="G412">
        <v>22</v>
      </c>
      <c r="H412" t="s">
        <v>263</v>
      </c>
      <c r="I412" t="s">
        <v>263</v>
      </c>
      <c r="J412" t="s">
        <v>637</v>
      </c>
      <c r="K412" t="str">
        <f>INDEX(PUNT_SeasonAVG!I:I,MATCH($B412,PUNT_SeasonAVG!$I:$I,0))</f>
        <v>Devon Hall</v>
      </c>
      <c r="L412" t="str">
        <f>INDEX(PUNT_SeasonAVG!K:K,MATCH($B412,PUNT_SeasonAVG!$I:$I,0))</f>
        <v>OKC</v>
      </c>
      <c r="M412" s="5">
        <f>INDEX(PUNT_SeasonAVG!B:B,MATCH($B412,PUNT_SeasonAVG!$I:$I,0))</f>
        <v>429</v>
      </c>
      <c r="N412" s="5">
        <f>INDEX(PUNT_L10gamesAVG!B:B,MATCH($B412,PUNT_L10gamesAVG!$I:$I,0))</f>
        <v>429</v>
      </c>
      <c r="O412" s="5">
        <f>INDEX(PUNT_L5gamesAVG!B:B,MATCH($B412,PUNT_L5gamesAVG!$I:$I,0))</f>
        <v>428</v>
      </c>
    </row>
    <row r="413" spans="1:15" x14ac:dyDescent="0.2">
      <c r="A413">
        <v>6220</v>
      </c>
      <c r="B413" t="s">
        <v>606</v>
      </c>
      <c r="C413" t="s">
        <v>664</v>
      </c>
      <c r="D413" t="s">
        <v>1437</v>
      </c>
      <c r="E413" t="s">
        <v>315</v>
      </c>
      <c r="F413" t="s">
        <v>669</v>
      </c>
      <c r="G413">
        <v>4</v>
      </c>
      <c r="H413" t="s">
        <v>264</v>
      </c>
      <c r="I413" t="s">
        <v>264</v>
      </c>
      <c r="J413" t="s">
        <v>637</v>
      </c>
      <c r="K413" t="str">
        <f>INDEX(PUNT_SeasonAVG!I:I,MATCH($B413,PUNT_SeasonAVG!$I:$I,0))</f>
        <v>KZ Okpala</v>
      </c>
      <c r="L413" t="str">
        <f>INDEX(PUNT_SeasonAVG!K:K,MATCH($B413,PUNT_SeasonAVG!$I:$I,0))</f>
        <v>MIA</v>
      </c>
      <c r="M413" s="5">
        <f>INDEX(PUNT_SeasonAVG!B:B,MATCH($B413,PUNT_SeasonAVG!$I:$I,0))</f>
        <v>430</v>
      </c>
      <c r="N413" s="5">
        <f>INDEX(PUNT_L10gamesAVG!B:B,MATCH($B413,PUNT_L10gamesAVG!$I:$I,0))</f>
        <v>430</v>
      </c>
      <c r="O413" s="5">
        <f>INDEX(PUNT_L5gamesAVG!B:B,MATCH($B413,PUNT_L5gamesAVG!$I:$I,0))</f>
        <v>431</v>
      </c>
    </row>
    <row r="414" spans="1:15" x14ac:dyDescent="0.2">
      <c r="A414">
        <v>6250</v>
      </c>
      <c r="B414" t="s">
        <v>605</v>
      </c>
      <c r="C414" t="s">
        <v>662</v>
      </c>
      <c r="D414" t="s">
        <v>1478</v>
      </c>
      <c r="E414" t="s">
        <v>301</v>
      </c>
      <c r="F414" t="s">
        <v>42</v>
      </c>
      <c r="G414">
        <v>21</v>
      </c>
      <c r="H414" t="s">
        <v>263</v>
      </c>
      <c r="I414" t="s">
        <v>263</v>
      </c>
      <c r="J414" t="s">
        <v>637</v>
      </c>
      <c r="K414" t="str">
        <f>INDEX(PUNT_SeasonAVG!I:I,MATCH($B414,PUNT_SeasonAVG!$I:$I,0))</f>
        <v>Zach Norvell Jr.</v>
      </c>
      <c r="L414" t="str">
        <f>INDEX(PUNT_SeasonAVG!K:K,MATCH($B414,PUNT_SeasonAVG!$I:$I,0))</f>
        <v>LAL</v>
      </c>
      <c r="M414" s="5">
        <f>INDEX(PUNT_SeasonAVG!B:B,MATCH($B414,PUNT_SeasonAVG!$I:$I,0))</f>
        <v>431</v>
      </c>
      <c r="N414" s="5">
        <f>INDEX(PUNT_L10gamesAVG!B:B,MATCH($B414,PUNT_L10gamesAVG!$I:$I,0))</f>
        <v>431</v>
      </c>
      <c r="O414" s="5">
        <f>INDEX(PUNT_L5gamesAVG!B:B,MATCH($B414,PUNT_L5gamesAVG!$I:$I,0))</f>
        <v>429</v>
      </c>
    </row>
    <row r="415" spans="1:15" x14ac:dyDescent="0.2">
      <c r="A415">
        <v>6071</v>
      </c>
      <c r="B415" t="s">
        <v>604</v>
      </c>
      <c r="C415" t="s">
        <v>664</v>
      </c>
      <c r="D415" t="s">
        <v>897</v>
      </c>
      <c r="E415" t="s">
        <v>301</v>
      </c>
      <c r="F415" t="s">
        <v>42</v>
      </c>
      <c r="G415">
        <v>37</v>
      </c>
      <c r="H415" t="s">
        <v>264</v>
      </c>
      <c r="I415" t="s">
        <v>264</v>
      </c>
      <c r="J415" t="s">
        <v>637</v>
      </c>
      <c r="K415" t="str">
        <f>INDEX(PUNT_SeasonAVG!I:I,MATCH($B415,PUNT_SeasonAVG!$I:$I,0))</f>
        <v>Kostas Antetokounmpo</v>
      </c>
      <c r="L415" t="str">
        <f>INDEX(PUNT_SeasonAVG!K:K,MATCH($B415,PUNT_SeasonAVG!$I:$I,0))</f>
        <v>LAL</v>
      </c>
      <c r="M415" s="5">
        <f>INDEX(PUNT_SeasonAVG!B:B,MATCH($B415,PUNT_SeasonAVG!$I:$I,0))</f>
        <v>432</v>
      </c>
      <c r="N415" s="5">
        <f>INDEX(PUNT_L10gamesAVG!B:B,MATCH($B415,PUNT_L10gamesAVG!$I:$I,0))</f>
        <v>432</v>
      </c>
      <c r="O415" s="5">
        <f>INDEX(PUNT_L5gamesAVG!B:B,MATCH($B415,PUNT_L5gamesAVG!$I:$I,0))</f>
        <v>430</v>
      </c>
    </row>
    <row r="416" spans="1:15" x14ac:dyDescent="0.2">
      <c r="A416">
        <v>5868</v>
      </c>
      <c r="B416" t="s">
        <v>608</v>
      </c>
      <c r="C416" t="s">
        <v>654</v>
      </c>
      <c r="D416" t="s">
        <v>1159</v>
      </c>
      <c r="E416" t="s">
        <v>327</v>
      </c>
      <c r="F416" t="s">
        <v>734</v>
      </c>
      <c r="G416">
        <v>0</v>
      </c>
      <c r="H416" t="s">
        <v>263</v>
      </c>
      <c r="I416" t="s">
        <v>263</v>
      </c>
      <c r="J416" t="s">
        <v>637</v>
      </c>
      <c r="K416" t="str">
        <f>INDEX(PUNT_SeasonAVG!I:I,MATCH($B416,PUNT_SeasonAVG!$I:$I,0))</f>
        <v>Nigel Williams-Goss</v>
      </c>
      <c r="L416" t="str">
        <f>INDEX(PUNT_SeasonAVG!K:K,MATCH($B416,PUNT_SeasonAVG!$I:$I,0))</f>
        <v>UTA</v>
      </c>
      <c r="M416" s="5">
        <f>INDEX(PUNT_SeasonAVG!B:B,MATCH($B416,PUNT_SeasonAVG!$I:$I,0))</f>
        <v>433</v>
      </c>
      <c r="N416" s="5">
        <f>INDEX(PUNT_L10gamesAVG!B:B,MATCH($B416,PUNT_L10gamesAVG!$I:$I,0))</f>
        <v>433</v>
      </c>
      <c r="O416" s="5">
        <f>INDEX(PUNT_L5gamesAVG!B:B,MATCH($B416,PUNT_L5gamesAVG!$I:$I,0))</f>
        <v>432</v>
      </c>
    </row>
    <row r="417" spans="1:15" x14ac:dyDescent="0.2">
      <c r="A417">
        <v>6322</v>
      </c>
      <c r="B417" t="s">
        <v>610</v>
      </c>
      <c r="C417" t="s">
        <v>639</v>
      </c>
      <c r="D417" t="s">
        <v>1582</v>
      </c>
      <c r="E417" t="s">
        <v>330</v>
      </c>
      <c r="F417" t="s">
        <v>641</v>
      </c>
      <c r="G417">
        <v>12</v>
      </c>
      <c r="H417" t="s">
        <v>263</v>
      </c>
      <c r="I417" t="s">
        <v>263</v>
      </c>
      <c r="J417" t="s">
        <v>637</v>
      </c>
      <c r="K417" t="str">
        <f>INDEX(PUNT_SeasonAVG!I:I,MATCH($B417,PUNT_SeasonAVG!$I:$I,0))</f>
        <v>Jared Harper</v>
      </c>
      <c r="L417" t="str">
        <f>INDEX(PUNT_SeasonAVG!K:K,MATCH($B417,PUNT_SeasonAVG!$I:$I,0))</f>
        <v>PHO</v>
      </c>
      <c r="M417" s="5">
        <f>INDEX(PUNT_SeasonAVG!B:B,MATCH($B417,PUNT_SeasonAVG!$I:$I,0))</f>
        <v>438</v>
      </c>
      <c r="N417" s="5">
        <f>INDEX(PUNT_L10gamesAVG!B:B,MATCH($B417,PUNT_L10gamesAVG!$I:$I,0))</f>
        <v>434</v>
      </c>
      <c r="O417" s="5">
        <f>INDEX(PUNT_L5gamesAVG!B:B,MATCH($B417,PUNT_L5gamesAVG!$I:$I,0))</f>
        <v>434</v>
      </c>
    </row>
    <row r="418" spans="1:15" x14ac:dyDescent="0.2">
      <c r="A418">
        <v>6245</v>
      </c>
      <c r="B418" t="s">
        <v>618</v>
      </c>
      <c r="C418" t="s">
        <v>639</v>
      </c>
      <c r="D418" t="s">
        <v>1471</v>
      </c>
      <c r="E418" t="s">
        <v>307</v>
      </c>
      <c r="F418" t="s">
        <v>652</v>
      </c>
      <c r="G418">
        <v>18</v>
      </c>
      <c r="H418" t="s">
        <v>263</v>
      </c>
      <c r="I418" t="s">
        <v>263</v>
      </c>
      <c r="J418" t="s">
        <v>637</v>
      </c>
      <c r="K418" t="str">
        <f>INDEX(PUNT_SeasonAVG!I:I,MATCH($B418,PUNT_SeasonAVG!$I:$I,0))</f>
        <v>Jordan Bone</v>
      </c>
      <c r="L418" t="str">
        <f>INDEX(PUNT_SeasonAVG!K:K,MATCH($B418,PUNT_SeasonAVG!$I:$I,0))</f>
        <v>DET</v>
      </c>
      <c r="M418" s="5">
        <f>INDEX(PUNT_SeasonAVG!B:B,MATCH($B418,PUNT_SeasonAVG!$I:$I,0))</f>
        <v>442</v>
      </c>
      <c r="N418" s="5">
        <f>INDEX(PUNT_L10gamesAVG!B:B,MATCH($B418,PUNT_L10gamesAVG!$I:$I,0))</f>
        <v>435</v>
      </c>
      <c r="O418" s="5">
        <f>INDEX(PUNT_L5gamesAVG!B:B,MATCH($B418,PUNT_L5gamesAVG!$I:$I,0))</f>
        <v>441</v>
      </c>
    </row>
    <row r="419" spans="1:15" x14ac:dyDescent="0.2">
      <c r="A419">
        <v>4920</v>
      </c>
      <c r="B419" t="s">
        <v>612</v>
      </c>
      <c r="C419" t="s">
        <v>45</v>
      </c>
      <c r="D419" t="s">
        <v>843</v>
      </c>
      <c r="E419" t="s">
        <v>336</v>
      </c>
      <c r="F419" t="s">
        <v>635</v>
      </c>
      <c r="G419">
        <v>31</v>
      </c>
      <c r="H419" t="s">
        <v>264</v>
      </c>
      <c r="I419" t="s">
        <v>264</v>
      </c>
      <c r="J419" t="s">
        <v>637</v>
      </c>
      <c r="K419" t="str">
        <f>INDEX(PUNT_SeasonAVG!I:I,MATCH($B419,PUNT_SeasonAVG!$I:$I,0))</f>
        <v>Chandler Parsons</v>
      </c>
      <c r="L419" t="str">
        <f>INDEX(PUNT_SeasonAVG!K:K,MATCH($B419,PUNT_SeasonAVG!$I:$I,0))</f>
        <v>ATL</v>
      </c>
      <c r="M419" s="5">
        <f>INDEX(PUNT_SeasonAVG!B:B,MATCH($B419,PUNT_SeasonAVG!$I:$I,0))</f>
        <v>439</v>
      </c>
      <c r="N419" s="5">
        <f>INDEX(PUNT_L10gamesAVG!B:B,MATCH($B419,PUNT_L10gamesAVG!$I:$I,0))</f>
        <v>436</v>
      </c>
      <c r="O419" s="5">
        <f>INDEX(PUNT_L5gamesAVG!B:B,MATCH($B419,PUNT_L5gamesAVG!$I:$I,0))</f>
        <v>437</v>
      </c>
    </row>
    <row r="420" spans="1:15" x14ac:dyDescent="0.2">
      <c r="A420">
        <v>6246</v>
      </c>
      <c r="B420" t="s">
        <v>616</v>
      </c>
      <c r="C420" t="s">
        <v>692</v>
      </c>
      <c r="D420" t="s">
        <v>1472</v>
      </c>
      <c r="E420" t="s">
        <v>327</v>
      </c>
      <c r="F420" t="s">
        <v>734</v>
      </c>
      <c r="G420">
        <v>24</v>
      </c>
      <c r="H420" t="s">
        <v>263</v>
      </c>
      <c r="I420" t="s">
        <v>263</v>
      </c>
      <c r="J420" t="s">
        <v>637</v>
      </c>
      <c r="K420" t="str">
        <f>INDEX(PUNT_SeasonAVG!I:I,MATCH($B420,PUNT_SeasonAVG!$I:$I,0))</f>
        <v>Miye Oni</v>
      </c>
      <c r="L420" t="str">
        <f>INDEX(PUNT_SeasonAVG!K:K,MATCH($B420,PUNT_SeasonAVG!$I:$I,0))</f>
        <v>UTA</v>
      </c>
      <c r="M420" s="5">
        <f>INDEX(PUNT_SeasonAVG!B:B,MATCH($B420,PUNT_SeasonAVG!$I:$I,0))</f>
        <v>436</v>
      </c>
      <c r="N420" s="5">
        <f>INDEX(PUNT_L10gamesAVG!B:B,MATCH($B420,PUNT_L10gamesAVG!$I:$I,0))</f>
        <v>437</v>
      </c>
      <c r="O420" s="5">
        <f>INDEX(PUNT_L5gamesAVG!B:B,MATCH($B420,PUNT_L5gamesAVG!$I:$I,0))</f>
        <v>435</v>
      </c>
    </row>
    <row r="421" spans="1:15" x14ac:dyDescent="0.2">
      <c r="A421">
        <v>6255</v>
      </c>
      <c r="B421" t="s">
        <v>617</v>
      </c>
      <c r="C421" t="s">
        <v>639</v>
      </c>
      <c r="D421" t="s">
        <v>1487</v>
      </c>
      <c r="E421" t="s">
        <v>316</v>
      </c>
      <c r="F421" t="s">
        <v>684</v>
      </c>
      <c r="G421">
        <v>46</v>
      </c>
      <c r="H421" t="s">
        <v>263</v>
      </c>
      <c r="I421" t="s">
        <v>263</v>
      </c>
      <c r="J421" t="s">
        <v>637</v>
      </c>
      <c r="K421" t="str">
        <f>INDEX(PUNT_SeasonAVG!I:I,MATCH($B421,PUNT_SeasonAVG!$I:$I,0))</f>
        <v>John Konchar</v>
      </c>
      <c r="L421" t="str">
        <f>INDEX(PUNT_SeasonAVG!K:K,MATCH($B421,PUNT_SeasonAVG!$I:$I,0))</f>
        <v>MEM</v>
      </c>
      <c r="M421" s="5">
        <f>INDEX(PUNT_SeasonAVG!B:B,MATCH($B421,PUNT_SeasonAVG!$I:$I,0))</f>
        <v>440</v>
      </c>
      <c r="N421" s="5">
        <f>INDEX(PUNT_L10gamesAVG!B:B,MATCH($B421,PUNT_L10gamesAVG!$I:$I,0))</f>
        <v>438</v>
      </c>
      <c r="O421" s="5">
        <f>INDEX(PUNT_L5gamesAVG!B:B,MATCH($B421,PUNT_L5gamesAVG!$I:$I,0))</f>
        <v>440</v>
      </c>
    </row>
    <row r="422" spans="1:15" x14ac:dyDescent="0.2">
      <c r="A422">
        <v>5862</v>
      </c>
      <c r="B422" t="s">
        <v>611</v>
      </c>
      <c r="C422" t="s">
        <v>633</v>
      </c>
      <c r="D422" t="s">
        <v>1154</v>
      </c>
      <c r="E422" t="s">
        <v>334</v>
      </c>
      <c r="F422" t="s">
        <v>727</v>
      </c>
      <c r="G422">
        <v>31</v>
      </c>
      <c r="H422" t="s">
        <v>264</v>
      </c>
      <c r="I422" t="s">
        <v>264</v>
      </c>
      <c r="J422" t="s">
        <v>637</v>
      </c>
      <c r="K422" t="str">
        <f>INDEX(PUNT_SeasonAVG!I:I,MATCH($B422,PUNT_SeasonAVG!$I:$I,0))</f>
        <v>Vlatko Cancar</v>
      </c>
      <c r="L422" t="str">
        <f>INDEX(PUNT_SeasonAVG!K:K,MATCH($B422,PUNT_SeasonAVG!$I:$I,0))</f>
        <v>DEN</v>
      </c>
      <c r="M422" s="5">
        <f>INDEX(PUNT_SeasonAVG!B:B,MATCH($B422,PUNT_SeasonAVG!$I:$I,0))</f>
        <v>435</v>
      </c>
      <c r="N422" s="5">
        <f>INDEX(PUNT_L10gamesAVG!B:B,MATCH($B422,PUNT_L10gamesAVG!$I:$I,0))</f>
        <v>439</v>
      </c>
      <c r="O422" s="5">
        <f>INDEX(PUNT_L5gamesAVG!B:B,MATCH($B422,PUNT_L5gamesAVG!$I:$I,0))</f>
        <v>436</v>
      </c>
    </row>
    <row r="423" spans="1:15" x14ac:dyDescent="0.2">
      <c r="A423">
        <v>6231</v>
      </c>
      <c r="B423" t="s">
        <v>613</v>
      </c>
      <c r="C423" t="s">
        <v>639</v>
      </c>
      <c r="D423" t="s">
        <v>1448</v>
      </c>
      <c r="E423" t="s">
        <v>313</v>
      </c>
      <c r="F423" t="s">
        <v>761</v>
      </c>
      <c r="G423">
        <v>4</v>
      </c>
      <c r="H423" t="s">
        <v>263</v>
      </c>
      <c r="I423" t="s">
        <v>263</v>
      </c>
      <c r="J423" t="s">
        <v>637</v>
      </c>
      <c r="K423" t="str">
        <f>INDEX(PUNT_SeasonAVG!I:I,MATCH($B423,PUNT_SeasonAVG!$I:$I,0))</f>
        <v>Jaylen Nowell</v>
      </c>
      <c r="L423" t="str">
        <f>INDEX(PUNT_SeasonAVG!K:K,MATCH($B423,PUNT_SeasonAVG!$I:$I,0))</f>
        <v>MIN</v>
      </c>
      <c r="M423" s="5">
        <f>INDEX(PUNT_SeasonAVG!B:B,MATCH($B423,PUNT_SeasonAVG!$I:$I,0))</f>
        <v>437</v>
      </c>
      <c r="N423" s="5">
        <f>INDEX(PUNT_L10gamesAVG!B:B,MATCH($B423,PUNT_L10gamesAVG!$I:$I,0))</f>
        <v>440</v>
      </c>
      <c r="O423" s="5">
        <f>INDEX(PUNT_L5gamesAVG!B:B,MATCH($B423,PUNT_L5gamesAVG!$I:$I,0))</f>
        <v>438</v>
      </c>
    </row>
    <row r="424" spans="1:15" x14ac:dyDescent="0.2">
      <c r="A424">
        <v>6176</v>
      </c>
      <c r="B424" t="s">
        <v>614</v>
      </c>
      <c r="C424" t="s">
        <v>697</v>
      </c>
      <c r="D424" t="s">
        <v>1415</v>
      </c>
      <c r="E424" t="s">
        <v>319</v>
      </c>
      <c r="F424" t="s">
        <v>804</v>
      </c>
      <c r="G424">
        <v>45</v>
      </c>
      <c r="H424" t="s">
        <v>263</v>
      </c>
      <c r="I424" t="s">
        <v>263</v>
      </c>
      <c r="J424" t="s">
        <v>637</v>
      </c>
      <c r="K424" t="str">
        <f>INDEX(PUNT_SeasonAVG!I:I,MATCH($B424,PUNT_SeasonAVG!$I:$I,0))</f>
        <v>Romeo Langford</v>
      </c>
      <c r="L424" t="str">
        <f>INDEX(PUNT_SeasonAVG!K:K,MATCH($B424,PUNT_SeasonAVG!$I:$I,0))</f>
        <v>BOS</v>
      </c>
      <c r="M424" s="5">
        <f>INDEX(PUNT_SeasonAVG!B:B,MATCH($B424,PUNT_SeasonAVG!$I:$I,0))</f>
        <v>441</v>
      </c>
      <c r="N424" s="5">
        <f>INDEX(PUNT_L10gamesAVG!B:B,MATCH($B424,PUNT_L10gamesAVG!$I:$I,0))</f>
        <v>441</v>
      </c>
      <c r="O424" s="5">
        <f>INDEX(PUNT_L5gamesAVG!B:B,MATCH($B424,PUNT_L5gamesAVG!$I:$I,0))</f>
        <v>439</v>
      </c>
    </row>
    <row r="425" spans="1:15" x14ac:dyDescent="0.2">
      <c r="A425">
        <v>6276</v>
      </c>
      <c r="B425" t="s">
        <v>615</v>
      </c>
      <c r="C425" t="s">
        <v>670</v>
      </c>
      <c r="D425" t="s">
        <v>1513</v>
      </c>
      <c r="E425" t="s">
        <v>331</v>
      </c>
      <c r="F425" t="s">
        <v>689</v>
      </c>
      <c r="G425">
        <v>19</v>
      </c>
      <c r="H425" t="s">
        <v>263</v>
      </c>
      <c r="I425" t="s">
        <v>263</v>
      </c>
      <c r="J425" t="s">
        <v>637</v>
      </c>
      <c r="K425" t="str">
        <f>INDEX(PUNT_SeasonAVG!I:I,MATCH($B425,PUNT_SeasonAVG!$I:$I,0))</f>
        <v>DaQuan Jeffries</v>
      </c>
      <c r="L425" t="str">
        <f>INDEX(PUNT_SeasonAVG!K:K,MATCH($B425,PUNT_SeasonAVG!$I:$I,0))</f>
        <v>SAC</v>
      </c>
      <c r="M425" s="5">
        <f>INDEX(PUNT_SeasonAVG!B:B,MATCH($B425,PUNT_SeasonAVG!$I:$I,0))</f>
        <v>434</v>
      </c>
      <c r="N425" s="5">
        <f>INDEX(PUNT_L10gamesAVG!B:B,MATCH($B425,PUNT_L10gamesAVG!$I:$I,0))</f>
        <v>442</v>
      </c>
      <c r="O425" s="5">
        <f>INDEX(PUNT_L5gamesAVG!B:B,MATCH($B425,PUNT_L5gamesAVG!$I:$I,0))</f>
        <v>433</v>
      </c>
    </row>
    <row r="426" spans="1:15" x14ac:dyDescent="0.2">
      <c r="A426">
        <v>5390</v>
      </c>
      <c r="B426" t="s">
        <v>622</v>
      </c>
      <c r="C426" t="s">
        <v>664</v>
      </c>
      <c r="D426" t="s">
        <v>958</v>
      </c>
      <c r="E426" t="s">
        <v>309</v>
      </c>
      <c r="F426" t="s">
        <v>756</v>
      </c>
      <c r="G426">
        <v>24</v>
      </c>
      <c r="H426" t="s">
        <v>649</v>
      </c>
      <c r="I426" t="s">
        <v>264</v>
      </c>
      <c r="J426" t="s">
        <v>637</v>
      </c>
      <c r="K426" t="str">
        <f>INDEX(PUNT_SeasonAVG!I:I,MATCH($B426,PUNT_SeasonAVG!$I:$I,0))</f>
        <v>Khem Birch</v>
      </c>
      <c r="L426" t="str">
        <f>INDEX(PUNT_SeasonAVG!K:K,MATCH($B426,PUNT_SeasonAVG!$I:$I,0))</f>
        <v>ORL</v>
      </c>
      <c r="M426" s="5">
        <f>INDEX(PUNT_SeasonAVG!B:B,MATCH($B426,PUNT_SeasonAVG!$I:$I,0))</f>
        <v>443</v>
      </c>
      <c r="N426" s="5">
        <f>INDEX(PUNT_L10gamesAVG!B:B,MATCH($B426,PUNT_L10gamesAVG!$I:$I,0))</f>
        <v>443</v>
      </c>
      <c r="O426" s="5">
        <f>INDEX(PUNT_L5gamesAVG!B:B,MATCH($B426,PUNT_L5gamesAVG!$I:$I,0))</f>
        <v>443</v>
      </c>
    </row>
    <row r="427" spans="1:15" x14ac:dyDescent="0.2">
      <c r="A427">
        <v>6049</v>
      </c>
      <c r="B427" t="s">
        <v>620</v>
      </c>
      <c r="C427" t="s">
        <v>664</v>
      </c>
      <c r="D427" t="s">
        <v>848</v>
      </c>
      <c r="E427" t="s">
        <v>307</v>
      </c>
      <c r="F427" t="s">
        <v>652</v>
      </c>
      <c r="G427">
        <v>13</v>
      </c>
      <c r="H427" t="s">
        <v>263</v>
      </c>
      <c r="I427" t="s">
        <v>263</v>
      </c>
      <c r="J427" t="s">
        <v>637</v>
      </c>
      <c r="K427" t="str">
        <f>INDEX(PUNT_SeasonAVG!I:I,MATCH($B427,PUNT_SeasonAVG!$I:$I,0))</f>
        <v>Khyri Thomas</v>
      </c>
      <c r="L427" t="str">
        <f>INDEX(PUNT_SeasonAVG!K:K,MATCH($B427,PUNT_SeasonAVG!$I:$I,0))</f>
        <v>DET</v>
      </c>
      <c r="M427" s="5">
        <f>INDEX(PUNT_SeasonAVG!B:B,MATCH($B427,PUNT_SeasonAVG!$I:$I,0))</f>
        <v>444</v>
      </c>
      <c r="N427" s="5">
        <f>INDEX(PUNT_L10gamesAVG!B:B,MATCH($B427,PUNT_L10gamesAVG!$I:$I,0))</f>
        <v>444</v>
      </c>
      <c r="O427" s="5">
        <f>INDEX(PUNT_L5gamesAVG!B:B,MATCH($B427,PUNT_L5gamesAVG!$I:$I,0))</f>
        <v>444</v>
      </c>
    </row>
    <row r="428" spans="1:15" x14ac:dyDescent="0.2">
      <c r="A428">
        <v>5020</v>
      </c>
      <c r="B428" t="s">
        <v>619</v>
      </c>
      <c r="C428" t="s">
        <v>639</v>
      </c>
      <c r="D428" t="s">
        <v>861</v>
      </c>
      <c r="E428" t="s">
        <v>310</v>
      </c>
      <c r="F428" t="s">
        <v>687</v>
      </c>
      <c r="G428">
        <v>31</v>
      </c>
      <c r="H428" t="s">
        <v>649</v>
      </c>
      <c r="I428" t="s">
        <v>264</v>
      </c>
      <c r="J428" t="s">
        <v>637</v>
      </c>
      <c r="K428" t="str">
        <f>INDEX(PUNT_SeasonAVG!I:I,MATCH($B428,PUNT_SeasonAVG!$I:$I,0))</f>
        <v>John Henson</v>
      </c>
      <c r="L428" t="str">
        <f>INDEX(PUNT_SeasonAVG!K:K,MATCH($B428,PUNT_SeasonAVG!$I:$I,0))</f>
        <v>CLE</v>
      </c>
      <c r="M428" s="5">
        <f>INDEX(PUNT_SeasonAVG!B:B,MATCH($B428,PUNT_SeasonAVG!$I:$I,0))</f>
        <v>445</v>
      </c>
      <c r="N428" s="5">
        <f>INDEX(PUNT_L10gamesAVG!B:B,MATCH($B428,PUNT_L10gamesAVG!$I:$I,0))</f>
        <v>445</v>
      </c>
      <c r="O428" s="5">
        <f>INDEX(PUNT_L5gamesAVG!B:B,MATCH($B428,PUNT_L5gamesAVG!$I:$I,0))</f>
        <v>445</v>
      </c>
    </row>
    <row r="429" spans="1:15" x14ac:dyDescent="0.2">
      <c r="A429">
        <v>5849</v>
      </c>
      <c r="B429" t="s">
        <v>621</v>
      </c>
      <c r="C429" t="s">
        <v>639</v>
      </c>
      <c r="D429" t="s">
        <v>1138</v>
      </c>
      <c r="E429" t="s">
        <v>318</v>
      </c>
      <c r="F429" t="s">
        <v>710</v>
      </c>
      <c r="G429">
        <v>43</v>
      </c>
      <c r="H429" t="s">
        <v>264</v>
      </c>
      <c r="I429" t="s">
        <v>264</v>
      </c>
      <c r="J429" t="s">
        <v>637</v>
      </c>
      <c r="K429" t="str">
        <f>INDEX(PUNT_SeasonAVG!I:I,MATCH($B429,PUNT_SeasonAVG!$I:$I,0))</f>
        <v>Jonah Bolden</v>
      </c>
      <c r="L429" t="str">
        <f>INDEX(PUNT_SeasonAVG!K:K,MATCH($B429,PUNT_SeasonAVG!$I:$I,0))</f>
        <v>PHI</v>
      </c>
      <c r="M429" s="5">
        <f>INDEX(PUNT_SeasonAVG!B:B,MATCH($B429,PUNT_SeasonAVG!$I:$I,0))</f>
        <v>446</v>
      </c>
      <c r="N429" s="5">
        <f>INDEX(PUNT_L10gamesAVG!B:B,MATCH($B429,PUNT_L10gamesAVG!$I:$I,0))</f>
        <v>446</v>
      </c>
      <c r="O429" s="5">
        <f>INDEX(PUNT_L5gamesAVG!B:B,MATCH($B429,PUNT_L5gamesAVG!$I:$I,0))</f>
        <v>446</v>
      </c>
    </row>
    <row r="430" spans="1:15" x14ac:dyDescent="0.2">
      <c r="A430">
        <v>5655</v>
      </c>
      <c r="B430" t="s">
        <v>1038</v>
      </c>
      <c r="C430" t="s">
        <v>642</v>
      </c>
      <c r="D430" t="s">
        <v>1039</v>
      </c>
      <c r="E430" t="s">
        <v>312</v>
      </c>
      <c r="F430" t="s">
        <v>731</v>
      </c>
      <c r="G430">
        <v>9</v>
      </c>
      <c r="H430" t="s">
        <v>636</v>
      </c>
      <c r="I430" t="s">
        <v>263</v>
      </c>
      <c r="J430" t="s">
        <v>637</v>
      </c>
      <c r="K430" t="str">
        <f>INDEX(PUNT_SeasonAVG!I:I,MATCH($B430,PUNT_SeasonAVG!$I:$I,0))</f>
        <v>Timothe Luwawu-Cabarrot</v>
      </c>
      <c r="L430" t="str">
        <f>INDEX(PUNT_SeasonAVG!K:K,MATCH($B430,PUNT_SeasonAVG!$I:$I,0))</f>
        <v>BKN</v>
      </c>
      <c r="M430" s="5">
        <f>INDEX(PUNT_SeasonAVG!B:B,MATCH($B430,PUNT_SeasonAVG!$I:$I,0))</f>
        <v>447</v>
      </c>
      <c r="N430" s="5">
        <f>INDEX(PUNT_L10gamesAVG!B:B,MATCH($B430,PUNT_L10gamesAVG!$I:$I,0))</f>
        <v>447</v>
      </c>
      <c r="O430" s="5">
        <f>INDEX(PUNT_L5gamesAVG!B:B,MATCH($B430,PUNT_L5gamesAVG!$I:$I,0))</f>
        <v>447</v>
      </c>
    </row>
    <row r="431" spans="1:15" x14ac:dyDescent="0.2">
      <c r="A431">
        <v>3407</v>
      </c>
      <c r="B431" t="s">
        <v>638</v>
      </c>
      <c r="C431" t="s">
        <v>639</v>
      </c>
      <c r="D431" t="s">
        <v>640</v>
      </c>
      <c r="E431" t="s">
        <v>330</v>
      </c>
      <c r="F431" t="s">
        <v>641</v>
      </c>
      <c r="G431">
        <v>11</v>
      </c>
      <c r="H431" t="s">
        <v>636</v>
      </c>
      <c r="I431" t="s">
        <v>263</v>
      </c>
      <c r="J431" t="s">
        <v>637</v>
      </c>
      <c r="K431" t="e">
        <f>INDEX(PUNT_SeasonAVG!I:I,MATCH($B431,PUNT_SeasonAVG!$I:$I,0))</f>
        <v>#N/A</v>
      </c>
      <c r="L431" t="e">
        <f>INDEX(PUNT_SeasonAVG!K:K,MATCH($B431,PUNT_SeasonAVG!$I:$I,0))</f>
        <v>#N/A</v>
      </c>
      <c r="M431" s="5" t="e">
        <f>INDEX(PUNT_SeasonAVG!B:B,MATCH($B431,PUNT_SeasonAVG!$I:$I,0))</f>
        <v>#N/A</v>
      </c>
      <c r="N431" s="5" t="e">
        <f>INDEX(PUNT_L10gamesAVG!B:B,MATCH($B431,PUNT_L10gamesAVG!$I:$I,0))</f>
        <v>#N/A</v>
      </c>
      <c r="O431" s="5" t="e">
        <f>INDEX(PUNT_L5gamesAVG!B:B,MATCH($B431,PUNT_L5gamesAVG!$I:$I,0))</f>
        <v>#N/A</v>
      </c>
    </row>
    <row r="432" spans="1:15" x14ac:dyDescent="0.2">
      <c r="A432">
        <v>3513</v>
      </c>
      <c r="B432" t="s">
        <v>645</v>
      </c>
      <c r="C432" t="s">
        <v>646</v>
      </c>
      <c r="D432" t="s">
        <v>647</v>
      </c>
      <c r="E432" t="s">
        <v>333</v>
      </c>
      <c r="F432" t="s">
        <v>648</v>
      </c>
      <c r="G432">
        <v>16</v>
      </c>
      <c r="H432" t="s">
        <v>649</v>
      </c>
      <c r="I432" t="s">
        <v>264</v>
      </c>
      <c r="J432" t="s">
        <v>637</v>
      </c>
      <c r="K432" t="e">
        <f>INDEX(PUNT_SeasonAVG!I:I,MATCH($B432,PUNT_SeasonAVG!$I:$I,0))</f>
        <v>#N/A</v>
      </c>
      <c r="L432" t="e">
        <f>INDEX(PUNT_SeasonAVG!K:K,MATCH($B432,PUNT_SeasonAVG!$I:$I,0))</f>
        <v>#N/A</v>
      </c>
      <c r="M432" s="5" t="e">
        <f>INDEX(PUNT_SeasonAVG!B:B,MATCH($B432,PUNT_SeasonAVG!$I:$I,0))</f>
        <v>#N/A</v>
      </c>
      <c r="N432" s="5" t="e">
        <f>INDEX(PUNT_L10gamesAVG!B:B,MATCH($B432,PUNT_L10gamesAVG!$I:$I,0))</f>
        <v>#N/A</v>
      </c>
      <c r="O432" s="5" t="e">
        <f>INDEX(PUNT_L5gamesAVG!B:B,MATCH($B432,PUNT_L5gamesAVG!$I:$I,0))</f>
        <v>#N/A</v>
      </c>
    </row>
    <row r="433" spans="1:15" x14ac:dyDescent="0.2">
      <c r="A433">
        <v>3520</v>
      </c>
      <c r="B433" t="s">
        <v>650</v>
      </c>
      <c r="C433" t="s">
        <v>639</v>
      </c>
      <c r="D433" t="s">
        <v>651</v>
      </c>
      <c r="E433" t="s">
        <v>307</v>
      </c>
      <c r="F433" t="s">
        <v>652</v>
      </c>
      <c r="G433">
        <v>24</v>
      </c>
      <c r="H433" t="s">
        <v>264</v>
      </c>
      <c r="I433" t="s">
        <v>264</v>
      </c>
      <c r="J433" t="s">
        <v>637</v>
      </c>
      <c r="K433" t="e">
        <f>INDEX(PUNT_SeasonAVG!I:I,MATCH($B433,PUNT_SeasonAVG!$I:$I,0))</f>
        <v>#N/A</v>
      </c>
      <c r="L433" t="e">
        <f>INDEX(PUNT_SeasonAVG!K:K,MATCH($B433,PUNT_SeasonAVG!$I:$I,0))</f>
        <v>#N/A</v>
      </c>
      <c r="M433" s="5" t="e">
        <f>INDEX(PUNT_SeasonAVG!B:B,MATCH($B433,PUNT_SeasonAVG!$I:$I,0))</f>
        <v>#N/A</v>
      </c>
      <c r="N433" s="5" t="e">
        <f>INDEX(PUNT_L10gamesAVG!B:B,MATCH($B433,PUNT_L10gamesAVG!$I:$I,0))</f>
        <v>#N/A</v>
      </c>
      <c r="O433" s="5" t="e">
        <f>INDEX(PUNT_L5gamesAVG!B:B,MATCH($B433,PUNT_L5gamesAVG!$I:$I,0))</f>
        <v>#N/A</v>
      </c>
    </row>
    <row r="434" spans="1:15" x14ac:dyDescent="0.2">
      <c r="A434">
        <v>3605</v>
      </c>
      <c r="B434" t="s">
        <v>653</v>
      </c>
      <c r="C434" t="s">
        <v>654</v>
      </c>
      <c r="D434" t="s">
        <v>655</v>
      </c>
      <c r="E434" t="s">
        <v>338</v>
      </c>
      <c r="F434" t="s">
        <v>644</v>
      </c>
      <c r="G434">
        <v>42</v>
      </c>
      <c r="H434" t="s">
        <v>649</v>
      </c>
      <c r="I434" t="s">
        <v>264</v>
      </c>
      <c r="J434" t="s">
        <v>637</v>
      </c>
      <c r="K434" t="e">
        <f>INDEX(PUNT_SeasonAVG!I:I,MATCH($B434,PUNT_SeasonAVG!$I:$I,0))</f>
        <v>#N/A</v>
      </c>
      <c r="L434" t="e">
        <f>INDEX(PUNT_SeasonAVG!K:K,MATCH($B434,PUNT_SeasonAVG!$I:$I,0))</f>
        <v>#N/A</v>
      </c>
      <c r="M434" s="5" t="e">
        <f>INDEX(PUNT_SeasonAVG!B:B,MATCH($B434,PUNT_SeasonAVG!$I:$I,0))</f>
        <v>#N/A</v>
      </c>
      <c r="N434" s="5" t="e">
        <f>INDEX(PUNT_L10gamesAVG!B:B,MATCH($B434,PUNT_L10gamesAVG!$I:$I,0))</f>
        <v>#N/A</v>
      </c>
      <c r="O434" s="5" t="e">
        <f>INDEX(PUNT_L5gamesAVG!B:B,MATCH($B434,PUNT_L5gamesAVG!$I:$I,0))</f>
        <v>#N/A</v>
      </c>
    </row>
    <row r="435" spans="1:15" x14ac:dyDescent="0.2">
      <c r="A435">
        <v>3745</v>
      </c>
      <c r="B435" t="s">
        <v>661</v>
      </c>
      <c r="C435" t="s">
        <v>662</v>
      </c>
      <c r="D435" t="s">
        <v>663</v>
      </c>
      <c r="E435" t="s">
        <v>307</v>
      </c>
      <c r="F435" t="s">
        <v>652</v>
      </c>
      <c r="G435">
        <v>27</v>
      </c>
      <c r="H435" t="s">
        <v>45</v>
      </c>
      <c r="I435" t="s">
        <v>45</v>
      </c>
      <c r="J435" t="s">
        <v>637</v>
      </c>
      <c r="K435" t="e">
        <f>INDEX(PUNT_SeasonAVG!I:I,MATCH($B435,PUNT_SeasonAVG!$I:$I,0))</f>
        <v>#N/A</v>
      </c>
      <c r="L435" t="e">
        <f>INDEX(PUNT_SeasonAVG!K:K,MATCH($B435,PUNT_SeasonAVG!$I:$I,0))</f>
        <v>#N/A</v>
      </c>
      <c r="M435" s="5" t="e">
        <f>INDEX(PUNT_SeasonAVG!B:B,MATCH($B435,PUNT_SeasonAVG!$I:$I,0))</f>
        <v>#N/A</v>
      </c>
      <c r="N435" s="5" t="e">
        <f>INDEX(PUNT_L10gamesAVG!B:B,MATCH($B435,PUNT_L10gamesAVG!$I:$I,0))</f>
        <v>#N/A</v>
      </c>
      <c r="O435" s="5" t="e">
        <f>INDEX(PUNT_L5gamesAVG!B:B,MATCH($B435,PUNT_L5gamesAVG!$I:$I,0))</f>
        <v>#N/A</v>
      </c>
    </row>
    <row r="436" spans="1:15" x14ac:dyDescent="0.2">
      <c r="A436">
        <v>3821</v>
      </c>
      <c r="B436" t="s">
        <v>672</v>
      </c>
      <c r="C436" t="s">
        <v>673</v>
      </c>
      <c r="D436" t="s">
        <v>674</v>
      </c>
      <c r="E436" t="s">
        <v>341</v>
      </c>
      <c r="F436" t="s">
        <v>675</v>
      </c>
      <c r="G436">
        <v>34</v>
      </c>
      <c r="H436" t="s">
        <v>263</v>
      </c>
      <c r="I436" t="s">
        <v>263</v>
      </c>
      <c r="J436" t="s">
        <v>637</v>
      </c>
      <c r="K436" t="e">
        <f>INDEX(PUNT_SeasonAVG!I:I,MATCH($B436,PUNT_SeasonAVG!$I:$I,0))</f>
        <v>#N/A</v>
      </c>
      <c r="L436" t="e">
        <f>INDEX(PUNT_SeasonAVG!K:K,MATCH($B436,PUNT_SeasonAVG!$I:$I,0))</f>
        <v>#N/A</v>
      </c>
      <c r="M436" s="5" t="e">
        <f>INDEX(PUNT_SeasonAVG!B:B,MATCH($B436,PUNT_SeasonAVG!$I:$I,0))</f>
        <v>#N/A</v>
      </c>
      <c r="N436" s="5" t="e">
        <f>INDEX(PUNT_L10gamesAVG!B:B,MATCH($B436,PUNT_L10gamesAVG!$I:$I,0))</f>
        <v>#N/A</v>
      </c>
      <c r="O436" s="5" t="e">
        <f>INDEX(PUNT_L5gamesAVG!B:B,MATCH($B436,PUNT_L5gamesAVG!$I:$I,0))</f>
        <v>#N/A</v>
      </c>
    </row>
    <row r="437" spans="1:15" x14ac:dyDescent="0.2">
      <c r="A437">
        <v>3822</v>
      </c>
      <c r="B437" t="s">
        <v>676</v>
      </c>
      <c r="C437" t="s">
        <v>670</v>
      </c>
      <c r="D437" t="s">
        <v>677</v>
      </c>
      <c r="E437" t="s">
        <v>321</v>
      </c>
      <c r="F437" t="s">
        <v>678</v>
      </c>
      <c r="G437">
        <v>34</v>
      </c>
      <c r="H437" t="s">
        <v>263</v>
      </c>
      <c r="I437" t="s">
        <v>263</v>
      </c>
      <c r="J437" t="s">
        <v>637</v>
      </c>
      <c r="K437" t="e">
        <f>INDEX(PUNT_SeasonAVG!I:I,MATCH($B437,PUNT_SeasonAVG!$I:$I,0))</f>
        <v>#N/A</v>
      </c>
      <c r="L437" t="e">
        <f>INDEX(PUNT_SeasonAVG!K:K,MATCH($B437,PUNT_SeasonAVG!$I:$I,0))</f>
        <v>#N/A</v>
      </c>
      <c r="M437" s="5" t="e">
        <f>INDEX(PUNT_SeasonAVG!B:B,MATCH($B437,PUNT_SeasonAVG!$I:$I,0))</f>
        <v>#N/A</v>
      </c>
      <c r="N437" s="5" t="e">
        <f>INDEX(PUNT_L10gamesAVG!B:B,MATCH($B437,PUNT_L10gamesAVG!$I:$I,0))</f>
        <v>#N/A</v>
      </c>
      <c r="O437" s="5" t="e">
        <f>INDEX(PUNT_L5gamesAVG!B:B,MATCH($B437,PUNT_L5gamesAVG!$I:$I,0))</f>
        <v>#N/A</v>
      </c>
    </row>
    <row r="438" spans="1:15" x14ac:dyDescent="0.2">
      <c r="A438">
        <v>3824</v>
      </c>
      <c r="B438" t="s">
        <v>679</v>
      </c>
      <c r="C438" t="s">
        <v>656</v>
      </c>
      <c r="D438" t="s">
        <v>680</v>
      </c>
      <c r="E438" t="s">
        <v>304</v>
      </c>
      <c r="F438" t="s">
        <v>660</v>
      </c>
      <c r="G438">
        <v>9</v>
      </c>
      <c r="H438" t="s">
        <v>264</v>
      </c>
      <c r="I438" t="s">
        <v>264</v>
      </c>
      <c r="J438" t="s">
        <v>637</v>
      </c>
      <c r="K438" t="e">
        <f>INDEX(PUNT_SeasonAVG!I:I,MATCH($B438,PUNT_SeasonAVG!$I:$I,0))</f>
        <v>#N/A</v>
      </c>
      <c r="L438" t="e">
        <f>INDEX(PUNT_SeasonAVG!K:K,MATCH($B438,PUNT_SeasonAVG!$I:$I,0))</f>
        <v>#N/A</v>
      </c>
      <c r="M438" s="5" t="e">
        <f>INDEX(PUNT_SeasonAVG!B:B,MATCH($B438,PUNT_SeasonAVG!$I:$I,0))</f>
        <v>#N/A</v>
      </c>
      <c r="N438" s="5" t="e">
        <f>INDEX(PUNT_L10gamesAVG!B:B,MATCH($B438,PUNT_L10gamesAVG!$I:$I,0))</f>
        <v>#N/A</v>
      </c>
      <c r="O438" s="5" t="e">
        <f>INDEX(PUNT_L5gamesAVG!B:B,MATCH($B438,PUNT_L5gamesAVG!$I:$I,0))</f>
        <v>#N/A</v>
      </c>
    </row>
    <row r="439" spans="1:15" x14ac:dyDescent="0.2">
      <c r="A439">
        <v>3826</v>
      </c>
      <c r="B439" t="s">
        <v>681</v>
      </c>
      <c r="C439" t="s">
        <v>682</v>
      </c>
      <c r="D439" t="s">
        <v>683</v>
      </c>
      <c r="E439" t="s">
        <v>316</v>
      </c>
      <c r="F439" t="s">
        <v>684</v>
      </c>
      <c r="G439">
        <v>9</v>
      </c>
      <c r="H439" t="s">
        <v>636</v>
      </c>
      <c r="I439" t="s">
        <v>263</v>
      </c>
      <c r="J439" t="s">
        <v>637</v>
      </c>
      <c r="K439" t="e">
        <f>INDEX(PUNT_SeasonAVG!I:I,MATCH($B439,PUNT_SeasonAVG!$I:$I,0))</f>
        <v>#N/A</v>
      </c>
      <c r="L439" t="e">
        <f>INDEX(PUNT_SeasonAVG!K:K,MATCH($B439,PUNT_SeasonAVG!$I:$I,0))</f>
        <v>#N/A</v>
      </c>
      <c r="M439" s="5" t="e">
        <f>INDEX(PUNT_SeasonAVG!B:B,MATCH($B439,PUNT_SeasonAVG!$I:$I,0))</f>
        <v>#N/A</v>
      </c>
      <c r="N439" s="5" t="e">
        <f>INDEX(PUNT_L10gamesAVG!B:B,MATCH($B439,PUNT_L10gamesAVG!$I:$I,0))</f>
        <v>#N/A</v>
      </c>
      <c r="O439" s="5" t="e">
        <f>INDEX(PUNT_L5gamesAVG!B:B,MATCH($B439,PUNT_L5gamesAVG!$I:$I,0))</f>
        <v>#N/A</v>
      </c>
    </row>
    <row r="440" spans="1:15" x14ac:dyDescent="0.2">
      <c r="A440">
        <v>3835</v>
      </c>
      <c r="B440" t="s">
        <v>685</v>
      </c>
      <c r="C440" t="s">
        <v>639</v>
      </c>
      <c r="D440" t="s">
        <v>686</v>
      </c>
      <c r="E440" t="s">
        <v>310</v>
      </c>
      <c r="F440" t="s">
        <v>687</v>
      </c>
      <c r="G440">
        <v>5</v>
      </c>
      <c r="H440" t="s">
        <v>636</v>
      </c>
      <c r="I440" t="s">
        <v>263</v>
      </c>
      <c r="J440" t="s">
        <v>637</v>
      </c>
      <c r="K440" t="e">
        <f>INDEX(PUNT_SeasonAVG!I:I,MATCH($B440,PUNT_SeasonAVG!$I:$I,0))</f>
        <v>#N/A</v>
      </c>
      <c r="L440" t="e">
        <f>INDEX(PUNT_SeasonAVG!K:K,MATCH($B440,PUNT_SeasonAVG!$I:$I,0))</f>
        <v>#N/A</v>
      </c>
      <c r="M440" s="5" t="e">
        <f>INDEX(PUNT_SeasonAVG!B:B,MATCH($B440,PUNT_SeasonAVG!$I:$I,0))</f>
        <v>#N/A</v>
      </c>
      <c r="N440" s="5" t="e">
        <f>INDEX(PUNT_L10gamesAVG!B:B,MATCH($B440,PUNT_L10gamesAVG!$I:$I,0))</f>
        <v>#N/A</v>
      </c>
      <c r="O440" s="5" t="e">
        <f>INDEX(PUNT_L5gamesAVG!B:B,MATCH($B440,PUNT_L5gamesAVG!$I:$I,0))</f>
        <v>#N/A</v>
      </c>
    </row>
    <row r="441" spans="1:15" x14ac:dyDescent="0.2">
      <c r="A441">
        <v>3927</v>
      </c>
      <c r="B441" t="s">
        <v>690</v>
      </c>
      <c r="C441" t="s">
        <v>682</v>
      </c>
      <c r="D441" t="s">
        <v>691</v>
      </c>
      <c r="E441" t="s">
        <v>341</v>
      </c>
      <c r="F441" t="s">
        <v>675</v>
      </c>
      <c r="G441">
        <v>12</v>
      </c>
      <c r="H441" t="s">
        <v>45</v>
      </c>
      <c r="I441" t="s">
        <v>45</v>
      </c>
      <c r="J441" t="s">
        <v>637</v>
      </c>
      <c r="K441" t="e">
        <f>INDEX(PUNT_SeasonAVG!I:I,MATCH($B441,PUNT_SeasonAVG!$I:$I,0))</f>
        <v>#N/A</v>
      </c>
      <c r="L441" t="e">
        <f>INDEX(PUNT_SeasonAVG!K:K,MATCH($B441,PUNT_SeasonAVG!$I:$I,0))</f>
        <v>#N/A</v>
      </c>
      <c r="M441" s="5" t="e">
        <f>INDEX(PUNT_SeasonAVG!B:B,MATCH($B441,PUNT_SeasonAVG!$I:$I,0))</f>
        <v>#N/A</v>
      </c>
      <c r="N441" s="5" t="e">
        <f>INDEX(PUNT_L10gamesAVG!B:B,MATCH($B441,PUNT_L10gamesAVG!$I:$I,0))</f>
        <v>#N/A</v>
      </c>
      <c r="O441" s="5" t="e">
        <f>INDEX(PUNT_L5gamesAVG!B:B,MATCH($B441,PUNT_L5gamesAVG!$I:$I,0))</f>
        <v>#N/A</v>
      </c>
    </row>
    <row r="442" spans="1:15" x14ac:dyDescent="0.2">
      <c r="A442">
        <v>3931</v>
      </c>
      <c r="B442" t="s">
        <v>696</v>
      </c>
      <c r="C442" t="s">
        <v>697</v>
      </c>
      <c r="D442" t="s">
        <v>698</v>
      </c>
      <c r="E442" t="s">
        <v>328</v>
      </c>
      <c r="F442" t="s">
        <v>95</v>
      </c>
      <c r="G442">
        <v>2</v>
      </c>
      <c r="H442" t="s">
        <v>263</v>
      </c>
      <c r="I442" t="s">
        <v>263</v>
      </c>
      <c r="J442" t="s">
        <v>637</v>
      </c>
      <c r="K442" t="e">
        <f>INDEX(PUNT_SeasonAVG!I:I,MATCH($B442,PUNT_SeasonAVG!$I:$I,0))</f>
        <v>#N/A</v>
      </c>
      <c r="L442" t="e">
        <f>INDEX(PUNT_SeasonAVG!K:K,MATCH($B442,PUNT_SeasonAVG!$I:$I,0))</f>
        <v>#N/A</v>
      </c>
      <c r="M442" s="5" t="e">
        <f>INDEX(PUNT_SeasonAVG!B:B,MATCH($B442,PUNT_SeasonAVG!$I:$I,0))</f>
        <v>#N/A</v>
      </c>
      <c r="N442" s="5" t="e">
        <f>INDEX(PUNT_L10gamesAVG!B:B,MATCH($B442,PUNT_L10gamesAVG!$I:$I,0))</f>
        <v>#N/A</v>
      </c>
      <c r="O442" s="5" t="e">
        <f>INDEX(PUNT_L5gamesAVG!B:B,MATCH($B442,PUNT_L5gamesAVG!$I:$I,0))</f>
        <v>#N/A</v>
      </c>
    </row>
    <row r="443" spans="1:15" x14ac:dyDescent="0.2">
      <c r="A443">
        <v>3944</v>
      </c>
      <c r="B443" t="s">
        <v>699</v>
      </c>
      <c r="C443" t="s">
        <v>263</v>
      </c>
      <c r="D443" t="s">
        <v>700</v>
      </c>
      <c r="E443" t="s">
        <v>338</v>
      </c>
      <c r="F443" t="s">
        <v>644</v>
      </c>
      <c r="G443">
        <v>14</v>
      </c>
      <c r="H443" t="s">
        <v>636</v>
      </c>
      <c r="I443" t="s">
        <v>263</v>
      </c>
      <c r="J443" t="s">
        <v>637</v>
      </c>
      <c r="K443" t="e">
        <f>INDEX(PUNT_SeasonAVG!I:I,MATCH($B443,PUNT_SeasonAVG!$I:$I,0))</f>
        <v>#N/A</v>
      </c>
      <c r="L443" t="e">
        <f>INDEX(PUNT_SeasonAVG!K:K,MATCH($B443,PUNT_SeasonAVG!$I:$I,0))</f>
        <v>#N/A</v>
      </c>
      <c r="M443" s="5" t="e">
        <f>INDEX(PUNT_SeasonAVG!B:B,MATCH($B443,PUNT_SeasonAVG!$I:$I,0))</f>
        <v>#N/A</v>
      </c>
      <c r="N443" s="5" t="e">
        <f>INDEX(PUNT_L10gamesAVG!B:B,MATCH($B443,PUNT_L10gamesAVG!$I:$I,0))</f>
        <v>#N/A</v>
      </c>
      <c r="O443" s="5" t="e">
        <f>INDEX(PUNT_L5gamesAVG!B:B,MATCH($B443,PUNT_L5gamesAVG!$I:$I,0))</f>
        <v>#N/A</v>
      </c>
    </row>
    <row r="444" spans="1:15" x14ac:dyDescent="0.2">
      <c r="A444">
        <v>3954</v>
      </c>
      <c r="B444" t="s">
        <v>701</v>
      </c>
      <c r="C444" t="s">
        <v>702</v>
      </c>
      <c r="D444" t="s">
        <v>703</v>
      </c>
      <c r="E444" t="s">
        <v>322</v>
      </c>
      <c r="F444" t="s">
        <v>704</v>
      </c>
      <c r="G444">
        <v>28</v>
      </c>
      <c r="H444" t="s">
        <v>45</v>
      </c>
      <c r="I444" t="s">
        <v>45</v>
      </c>
      <c r="J444" t="s">
        <v>637</v>
      </c>
      <c r="K444" t="e">
        <f>INDEX(PUNT_SeasonAVG!I:I,MATCH($B444,PUNT_SeasonAVG!$I:$I,0))</f>
        <v>#N/A</v>
      </c>
      <c r="L444" t="e">
        <f>INDEX(PUNT_SeasonAVG!K:K,MATCH($B444,PUNT_SeasonAVG!$I:$I,0))</f>
        <v>#N/A</v>
      </c>
      <c r="M444" s="5" t="e">
        <f>INDEX(PUNT_SeasonAVG!B:B,MATCH($B444,PUNT_SeasonAVG!$I:$I,0))</f>
        <v>#N/A</v>
      </c>
      <c r="N444" s="5" t="e">
        <f>INDEX(PUNT_L10gamesAVG!B:B,MATCH($B444,PUNT_L10gamesAVG!$I:$I,0))</f>
        <v>#N/A</v>
      </c>
      <c r="O444" s="5" t="e">
        <f>INDEX(PUNT_L5gamesAVG!B:B,MATCH($B444,PUNT_L5gamesAVG!$I:$I,0))</f>
        <v>#N/A</v>
      </c>
    </row>
    <row r="445" spans="1:15" x14ac:dyDescent="0.2">
      <c r="A445">
        <v>3982</v>
      </c>
      <c r="B445" t="s">
        <v>709</v>
      </c>
      <c r="C445" t="s">
        <v>682</v>
      </c>
      <c r="D445" t="s">
        <v>651</v>
      </c>
      <c r="E445" t="s">
        <v>318</v>
      </c>
      <c r="F445" t="s">
        <v>710</v>
      </c>
      <c r="G445">
        <v>5</v>
      </c>
      <c r="H445" t="s">
        <v>649</v>
      </c>
      <c r="I445" t="s">
        <v>264</v>
      </c>
      <c r="J445" t="s">
        <v>637</v>
      </c>
      <c r="K445" t="e">
        <f>INDEX(PUNT_SeasonAVG!I:I,MATCH($B445,PUNT_SeasonAVG!$I:$I,0))</f>
        <v>#N/A</v>
      </c>
      <c r="L445" t="e">
        <f>INDEX(PUNT_SeasonAVG!K:K,MATCH($B445,PUNT_SeasonAVG!$I:$I,0))</f>
        <v>#N/A</v>
      </c>
      <c r="M445" s="5" t="e">
        <f>INDEX(PUNT_SeasonAVG!B:B,MATCH($B445,PUNT_SeasonAVG!$I:$I,0))</f>
        <v>#N/A</v>
      </c>
      <c r="N445" s="5" t="e">
        <f>INDEX(PUNT_L10gamesAVG!B:B,MATCH($B445,PUNT_L10gamesAVG!$I:$I,0))</f>
        <v>#N/A</v>
      </c>
      <c r="O445" s="5" t="e">
        <f>INDEX(PUNT_L5gamesAVG!B:B,MATCH($B445,PUNT_L5gamesAVG!$I:$I,0))</f>
        <v>#N/A</v>
      </c>
    </row>
    <row r="446" spans="1:15" x14ac:dyDescent="0.2">
      <c r="A446">
        <v>3983</v>
      </c>
      <c r="B446" t="s">
        <v>711</v>
      </c>
      <c r="C446" t="s">
        <v>692</v>
      </c>
      <c r="D446" t="s">
        <v>712</v>
      </c>
      <c r="E446" t="s">
        <v>708</v>
      </c>
      <c r="F446" t="s">
        <v>35</v>
      </c>
      <c r="G446">
        <v>13</v>
      </c>
      <c r="H446" t="s">
        <v>45</v>
      </c>
      <c r="I446" t="s">
        <v>45</v>
      </c>
      <c r="J446" t="s">
        <v>637</v>
      </c>
      <c r="K446" t="e">
        <f>INDEX(PUNT_SeasonAVG!I:I,MATCH($B446,PUNT_SeasonAVG!$I:$I,0))</f>
        <v>#N/A</v>
      </c>
      <c r="L446" t="e">
        <f>INDEX(PUNT_SeasonAVG!K:K,MATCH($B446,PUNT_SeasonAVG!$I:$I,0))</f>
        <v>#N/A</v>
      </c>
      <c r="M446" s="5" t="e">
        <f>INDEX(PUNT_SeasonAVG!B:B,MATCH($B446,PUNT_SeasonAVG!$I:$I,0))</f>
        <v>#N/A</v>
      </c>
      <c r="N446" s="5" t="e">
        <f>INDEX(PUNT_L10gamesAVG!B:B,MATCH($B446,PUNT_L10gamesAVG!$I:$I,0))</f>
        <v>#N/A</v>
      </c>
      <c r="O446" s="5" t="e">
        <f>INDEX(PUNT_L5gamesAVG!B:B,MATCH($B446,PUNT_L5gamesAVG!$I:$I,0))</f>
        <v>#N/A</v>
      </c>
    </row>
    <row r="447" spans="1:15" x14ac:dyDescent="0.2">
      <c r="A447">
        <v>3989</v>
      </c>
      <c r="B447" t="s">
        <v>713</v>
      </c>
      <c r="C447" t="s">
        <v>639</v>
      </c>
      <c r="D447" t="s">
        <v>714</v>
      </c>
      <c r="E447" t="s">
        <v>307</v>
      </c>
      <c r="F447" t="s">
        <v>652</v>
      </c>
      <c r="G447">
        <v>81</v>
      </c>
      <c r="H447" t="s">
        <v>263</v>
      </c>
      <c r="I447" t="s">
        <v>263</v>
      </c>
      <c r="J447" t="s">
        <v>637</v>
      </c>
      <c r="K447" t="e">
        <f>INDEX(PUNT_SeasonAVG!I:I,MATCH($B447,PUNT_SeasonAVG!$I:$I,0))</f>
        <v>#N/A</v>
      </c>
      <c r="L447" t="e">
        <f>INDEX(PUNT_SeasonAVG!K:K,MATCH($B447,PUNT_SeasonAVG!$I:$I,0))</f>
        <v>#N/A</v>
      </c>
      <c r="M447" s="5" t="e">
        <f>INDEX(PUNT_SeasonAVG!B:B,MATCH($B447,PUNT_SeasonAVG!$I:$I,0))</f>
        <v>#N/A</v>
      </c>
      <c r="N447" s="5" t="e">
        <f>INDEX(PUNT_L10gamesAVG!B:B,MATCH($B447,PUNT_L10gamesAVG!$I:$I,0))</f>
        <v>#N/A</v>
      </c>
      <c r="O447" s="5" t="e">
        <f>INDEX(PUNT_L5gamesAVG!B:B,MATCH($B447,PUNT_L5gamesAVG!$I:$I,0))</f>
        <v>#N/A</v>
      </c>
    </row>
    <row r="448" spans="1:15" hidden="1" x14ac:dyDescent="0.2">
      <c r="A448">
        <v>4139</v>
      </c>
      <c r="B448" t="s">
        <v>718</v>
      </c>
      <c r="C448" t="s">
        <v>639</v>
      </c>
      <c r="D448" t="s">
        <v>719</v>
      </c>
      <c r="E448" t="s">
        <v>298</v>
      </c>
      <c r="F448" t="s">
        <v>720</v>
      </c>
      <c r="G448">
        <v>4</v>
      </c>
      <c r="H448" t="s">
        <v>263</v>
      </c>
      <c r="I448" t="s">
        <v>263</v>
      </c>
      <c r="J448" t="s">
        <v>627</v>
      </c>
      <c r="K448" t="e">
        <f>INDEX(PUNT_SeasonAVG!I:I,MATCH($B448,PUNT_SeasonAVG!$I:$I,0))</f>
        <v>#N/A</v>
      </c>
      <c r="L448" t="e">
        <f>INDEX(PUNT_SeasonAVG!K:K,MATCH($B448,PUNT_SeasonAVG!$I:$I,0))</f>
        <v>#N/A</v>
      </c>
      <c r="M448" s="5" t="e">
        <f>INDEX(PUNT_SeasonAVG!B:B,MATCH($B448,PUNT_SeasonAVG!$I:$I,0))</f>
        <v>#N/A</v>
      </c>
      <c r="N448" s="5" t="e">
        <f>INDEX(PUNT_L10gamesAVG!B:B,MATCH($B448,PUNT_L10gamesAVG!$I:$I,0))</f>
        <v>#N/A</v>
      </c>
      <c r="O448" s="5" t="e">
        <f>INDEX(PUNT_L5gamesAVG!B:B,MATCH($B448,PUNT_L5gamesAVG!$I:$I,0))</f>
        <v>#N/A</v>
      </c>
    </row>
    <row r="449" spans="1:15" x14ac:dyDescent="0.2">
      <c r="A449">
        <v>4244</v>
      </c>
      <c r="B449" t="s">
        <v>729</v>
      </c>
      <c r="C449" t="s">
        <v>664</v>
      </c>
      <c r="D449" t="s">
        <v>730</v>
      </c>
      <c r="E449" t="s">
        <v>312</v>
      </c>
      <c r="F449" t="s">
        <v>731</v>
      </c>
      <c r="G449">
        <v>7</v>
      </c>
      <c r="H449" t="s">
        <v>264</v>
      </c>
      <c r="I449" t="s">
        <v>264</v>
      </c>
      <c r="J449" t="s">
        <v>637</v>
      </c>
      <c r="K449" t="e">
        <f>INDEX(PUNT_SeasonAVG!I:I,MATCH($B449,PUNT_SeasonAVG!$I:$I,0))</f>
        <v>#N/A</v>
      </c>
      <c r="L449" t="e">
        <f>INDEX(PUNT_SeasonAVG!K:K,MATCH($B449,PUNT_SeasonAVG!$I:$I,0))</f>
        <v>#N/A</v>
      </c>
      <c r="M449" s="5" t="e">
        <f>INDEX(PUNT_SeasonAVG!B:B,MATCH($B449,PUNT_SeasonAVG!$I:$I,0))</f>
        <v>#N/A</v>
      </c>
      <c r="N449" s="5" t="e">
        <f>INDEX(PUNT_L10gamesAVG!B:B,MATCH($B449,PUNT_L10gamesAVG!$I:$I,0))</f>
        <v>#N/A</v>
      </c>
      <c r="O449" s="5" t="e">
        <f>INDEX(PUNT_L5gamesAVG!B:B,MATCH($B449,PUNT_L5gamesAVG!$I:$I,0))</f>
        <v>#N/A</v>
      </c>
    </row>
    <row r="450" spans="1:15" x14ac:dyDescent="0.2">
      <c r="A450">
        <v>4285</v>
      </c>
      <c r="B450" t="s">
        <v>735</v>
      </c>
      <c r="C450" t="s">
        <v>45</v>
      </c>
      <c r="D450" t="s">
        <v>736</v>
      </c>
      <c r="E450" t="s">
        <v>331</v>
      </c>
      <c r="F450" t="s">
        <v>689</v>
      </c>
      <c r="G450">
        <v>33</v>
      </c>
      <c r="H450" t="s">
        <v>636</v>
      </c>
      <c r="I450" t="s">
        <v>263</v>
      </c>
      <c r="J450" t="s">
        <v>637</v>
      </c>
      <c r="K450" t="e">
        <f>INDEX(PUNT_SeasonAVG!I:I,MATCH($B450,PUNT_SeasonAVG!$I:$I,0))</f>
        <v>#N/A</v>
      </c>
      <c r="L450" t="e">
        <f>INDEX(PUNT_SeasonAVG!K:K,MATCH($B450,PUNT_SeasonAVG!$I:$I,0))</f>
        <v>#N/A</v>
      </c>
      <c r="M450" s="5" t="e">
        <f>INDEX(PUNT_SeasonAVG!B:B,MATCH($B450,PUNT_SeasonAVG!$I:$I,0))</f>
        <v>#N/A</v>
      </c>
      <c r="N450" s="5" t="e">
        <f>INDEX(PUNT_L10gamesAVG!B:B,MATCH($B450,PUNT_L10gamesAVG!$I:$I,0))</f>
        <v>#N/A</v>
      </c>
      <c r="O450" s="5" t="e">
        <f>INDEX(PUNT_L5gamesAVG!B:B,MATCH($B450,PUNT_L5gamesAVG!$I:$I,0))</f>
        <v>#N/A</v>
      </c>
    </row>
    <row r="451" spans="1:15" x14ac:dyDescent="0.2">
      <c r="A451">
        <v>4287</v>
      </c>
      <c r="B451" t="s">
        <v>737</v>
      </c>
      <c r="C451" t="s">
        <v>639</v>
      </c>
      <c r="D451" t="s">
        <v>738</v>
      </c>
      <c r="E451" t="s">
        <v>316</v>
      </c>
      <c r="F451" t="s">
        <v>684</v>
      </c>
      <c r="G451">
        <v>55</v>
      </c>
      <c r="H451" t="s">
        <v>649</v>
      </c>
      <c r="I451" t="s">
        <v>264</v>
      </c>
      <c r="J451" t="s">
        <v>637</v>
      </c>
      <c r="K451" t="e">
        <f>INDEX(PUNT_SeasonAVG!I:I,MATCH($B451,PUNT_SeasonAVG!$I:$I,0))</f>
        <v>#N/A</v>
      </c>
      <c r="L451" t="e">
        <f>INDEX(PUNT_SeasonAVG!K:K,MATCH($B451,PUNT_SeasonAVG!$I:$I,0))</f>
        <v>#N/A</v>
      </c>
      <c r="M451" s="5" t="e">
        <f>INDEX(PUNT_SeasonAVG!B:B,MATCH($B451,PUNT_SeasonAVG!$I:$I,0))</f>
        <v>#N/A</v>
      </c>
      <c r="N451" s="5" t="e">
        <f>INDEX(PUNT_L10gamesAVG!B:B,MATCH($B451,PUNT_L10gamesAVG!$I:$I,0))</f>
        <v>#N/A</v>
      </c>
      <c r="O451" s="5" t="e">
        <f>INDEX(PUNT_L5gamesAVG!B:B,MATCH($B451,PUNT_L5gamesAVG!$I:$I,0))</f>
        <v>#N/A</v>
      </c>
    </row>
    <row r="452" spans="1:15" x14ac:dyDescent="0.2">
      <c r="A452">
        <v>4294</v>
      </c>
      <c r="B452" t="s">
        <v>740</v>
      </c>
      <c r="C452" t="s">
        <v>654</v>
      </c>
      <c r="D452" t="s">
        <v>739</v>
      </c>
      <c r="E452" t="s">
        <v>334</v>
      </c>
      <c r="F452" t="s">
        <v>727</v>
      </c>
      <c r="G452">
        <v>34</v>
      </c>
      <c r="H452" t="s">
        <v>636</v>
      </c>
      <c r="I452" t="s">
        <v>263</v>
      </c>
      <c r="J452" t="s">
        <v>637</v>
      </c>
      <c r="K452" t="e">
        <f>INDEX(PUNT_SeasonAVG!I:I,MATCH($B452,PUNT_SeasonAVG!$I:$I,0))</f>
        <v>#N/A</v>
      </c>
      <c r="L452" t="e">
        <f>INDEX(PUNT_SeasonAVG!K:K,MATCH($B452,PUNT_SeasonAVG!$I:$I,0))</f>
        <v>#N/A</v>
      </c>
      <c r="M452" s="5" t="e">
        <f>INDEX(PUNT_SeasonAVG!B:B,MATCH($B452,PUNT_SeasonAVG!$I:$I,0))</f>
        <v>#N/A</v>
      </c>
      <c r="N452" s="5" t="e">
        <f>INDEX(PUNT_L10gamesAVG!B:B,MATCH($B452,PUNT_L10gamesAVG!$I:$I,0))</f>
        <v>#N/A</v>
      </c>
      <c r="O452" s="5" t="e">
        <f>INDEX(PUNT_L5gamesAVG!B:B,MATCH($B452,PUNT_L5gamesAVG!$I:$I,0))</f>
        <v>#N/A</v>
      </c>
    </row>
    <row r="453" spans="1:15" x14ac:dyDescent="0.2">
      <c r="A453">
        <v>4298</v>
      </c>
      <c r="B453" t="s">
        <v>742</v>
      </c>
      <c r="C453" t="s">
        <v>639</v>
      </c>
      <c r="D453" t="s">
        <v>686</v>
      </c>
      <c r="E453" t="s">
        <v>298</v>
      </c>
      <c r="F453" t="s">
        <v>720</v>
      </c>
      <c r="G453">
        <v>14</v>
      </c>
      <c r="H453" t="s">
        <v>649</v>
      </c>
      <c r="I453" t="s">
        <v>264</v>
      </c>
      <c r="J453" t="s">
        <v>637</v>
      </c>
      <c r="K453" t="e">
        <f>INDEX(PUNT_SeasonAVG!I:I,MATCH($B453,PUNT_SeasonAVG!$I:$I,0))</f>
        <v>#N/A</v>
      </c>
      <c r="L453" t="e">
        <f>INDEX(PUNT_SeasonAVG!K:K,MATCH($B453,PUNT_SeasonAVG!$I:$I,0))</f>
        <v>#N/A</v>
      </c>
      <c r="M453" s="5" t="e">
        <f>INDEX(PUNT_SeasonAVG!B:B,MATCH($B453,PUNT_SeasonAVG!$I:$I,0))</f>
        <v>#N/A</v>
      </c>
      <c r="N453" s="5" t="e">
        <f>INDEX(PUNT_L10gamesAVG!B:B,MATCH($B453,PUNT_L10gamesAVG!$I:$I,0))</f>
        <v>#N/A</v>
      </c>
      <c r="O453" s="5" t="e">
        <f>INDEX(PUNT_L5gamesAVG!B:B,MATCH($B453,PUNT_L5gamesAVG!$I:$I,0))</f>
        <v>#N/A</v>
      </c>
    </row>
    <row r="454" spans="1:15" x14ac:dyDescent="0.2">
      <c r="A454">
        <v>4301</v>
      </c>
      <c r="B454" t="s">
        <v>744</v>
      </c>
      <c r="C454" t="s">
        <v>745</v>
      </c>
      <c r="D454" t="s">
        <v>643</v>
      </c>
      <c r="E454" t="s">
        <v>312</v>
      </c>
      <c r="F454" t="s">
        <v>731</v>
      </c>
      <c r="G454">
        <v>21</v>
      </c>
      <c r="H454" t="s">
        <v>264</v>
      </c>
      <c r="I454" t="s">
        <v>264</v>
      </c>
      <c r="J454" t="s">
        <v>637</v>
      </c>
      <c r="K454" t="e">
        <f>INDEX(PUNT_SeasonAVG!I:I,MATCH($B454,PUNT_SeasonAVG!$I:$I,0))</f>
        <v>#N/A</v>
      </c>
      <c r="L454" t="e">
        <f>INDEX(PUNT_SeasonAVG!K:K,MATCH($B454,PUNT_SeasonAVG!$I:$I,0))</f>
        <v>#N/A</v>
      </c>
      <c r="M454" s="5" t="e">
        <f>INDEX(PUNT_SeasonAVG!B:B,MATCH($B454,PUNT_SeasonAVG!$I:$I,0))</f>
        <v>#N/A</v>
      </c>
      <c r="N454" s="5" t="e">
        <f>INDEX(PUNT_L10gamesAVG!B:B,MATCH($B454,PUNT_L10gamesAVG!$I:$I,0))</f>
        <v>#N/A</v>
      </c>
      <c r="O454" s="5" t="e">
        <f>INDEX(PUNT_L5gamesAVG!B:B,MATCH($B454,PUNT_L5gamesAVG!$I:$I,0))</f>
        <v>#N/A</v>
      </c>
    </row>
    <row r="455" spans="1:15" x14ac:dyDescent="0.2">
      <c r="A455">
        <v>4388</v>
      </c>
      <c r="B455" t="s">
        <v>749</v>
      </c>
      <c r="C455" t="s">
        <v>692</v>
      </c>
      <c r="D455" t="s">
        <v>750</v>
      </c>
      <c r="E455" t="s">
        <v>307</v>
      </c>
      <c r="F455" t="s">
        <v>652</v>
      </c>
      <c r="G455">
        <v>11</v>
      </c>
      <c r="H455" t="s">
        <v>264</v>
      </c>
      <c r="I455" t="s">
        <v>264</v>
      </c>
      <c r="J455" t="s">
        <v>637</v>
      </c>
      <c r="K455" t="e">
        <f>INDEX(PUNT_SeasonAVG!I:I,MATCH($B455,PUNT_SeasonAVG!$I:$I,0))</f>
        <v>#N/A</v>
      </c>
      <c r="L455" t="e">
        <f>INDEX(PUNT_SeasonAVG!K:K,MATCH($B455,PUNT_SeasonAVG!$I:$I,0))</f>
        <v>#N/A</v>
      </c>
      <c r="M455" s="5" t="e">
        <f>INDEX(PUNT_SeasonAVG!B:B,MATCH($B455,PUNT_SeasonAVG!$I:$I,0))</f>
        <v>#N/A</v>
      </c>
      <c r="N455" s="5" t="e">
        <f>INDEX(PUNT_L10gamesAVG!B:B,MATCH($B455,PUNT_L10gamesAVG!$I:$I,0))</f>
        <v>#N/A</v>
      </c>
      <c r="O455" s="5" t="e">
        <f>INDEX(PUNT_L5gamesAVG!B:B,MATCH($B455,PUNT_L5gamesAVG!$I:$I,0))</f>
        <v>#N/A</v>
      </c>
    </row>
    <row r="456" spans="1:15" x14ac:dyDescent="0.2">
      <c r="A456">
        <v>4473</v>
      </c>
      <c r="B456" t="s">
        <v>759</v>
      </c>
      <c r="C456" t="s">
        <v>639</v>
      </c>
      <c r="D456" t="s">
        <v>760</v>
      </c>
      <c r="E456" t="s">
        <v>313</v>
      </c>
      <c r="F456" t="s">
        <v>761</v>
      </c>
      <c r="G456">
        <v>8</v>
      </c>
      <c r="H456" t="s">
        <v>263</v>
      </c>
      <c r="I456" t="s">
        <v>263</v>
      </c>
      <c r="J456" t="s">
        <v>637</v>
      </c>
      <c r="K456" t="e">
        <f>INDEX(PUNT_SeasonAVG!I:I,MATCH($B456,PUNT_SeasonAVG!$I:$I,0))</f>
        <v>#N/A</v>
      </c>
      <c r="L456" t="e">
        <f>INDEX(PUNT_SeasonAVG!K:K,MATCH($B456,PUNT_SeasonAVG!$I:$I,0))</f>
        <v>#N/A</v>
      </c>
      <c r="M456" s="5" t="e">
        <f>INDEX(PUNT_SeasonAVG!B:B,MATCH($B456,PUNT_SeasonAVG!$I:$I,0))</f>
        <v>#N/A</v>
      </c>
      <c r="N456" s="5" t="e">
        <f>INDEX(PUNT_L10gamesAVG!B:B,MATCH($B456,PUNT_L10gamesAVG!$I:$I,0))</f>
        <v>#N/A</v>
      </c>
      <c r="O456" s="5" t="e">
        <f>INDEX(PUNT_L5gamesAVG!B:B,MATCH($B456,PUNT_L5gamesAVG!$I:$I,0))</f>
        <v>#N/A</v>
      </c>
    </row>
    <row r="457" spans="1:15" x14ac:dyDescent="0.2">
      <c r="A457">
        <v>4628</v>
      </c>
      <c r="B457" t="s">
        <v>777</v>
      </c>
      <c r="C457" t="s">
        <v>778</v>
      </c>
      <c r="D457" t="s">
        <v>779</v>
      </c>
      <c r="E457" t="s">
        <v>316</v>
      </c>
      <c r="F457" t="s">
        <v>684</v>
      </c>
      <c r="G457">
        <v>18</v>
      </c>
      <c r="H457" t="s">
        <v>264</v>
      </c>
      <c r="I457" t="s">
        <v>264</v>
      </c>
      <c r="J457" t="s">
        <v>637</v>
      </c>
      <c r="K457" t="e">
        <f>INDEX(PUNT_SeasonAVG!I:I,MATCH($B457,PUNT_SeasonAVG!$I:$I,0))</f>
        <v>#N/A</v>
      </c>
      <c r="L457" t="e">
        <f>INDEX(PUNT_SeasonAVG!K:K,MATCH($B457,PUNT_SeasonAVG!$I:$I,0))</f>
        <v>#N/A</v>
      </c>
      <c r="M457" s="5" t="e">
        <f>INDEX(PUNT_SeasonAVG!B:B,MATCH($B457,PUNT_SeasonAVG!$I:$I,0))</f>
        <v>#N/A</v>
      </c>
      <c r="N457" s="5" t="e">
        <f>INDEX(PUNT_L10gamesAVG!B:B,MATCH($B457,PUNT_L10gamesAVG!$I:$I,0))</f>
        <v>#N/A</v>
      </c>
      <c r="O457" s="5" t="e">
        <f>INDEX(PUNT_L5gamesAVG!B:B,MATCH($B457,PUNT_L5gamesAVG!$I:$I,0))</f>
        <v>#N/A</v>
      </c>
    </row>
    <row r="458" spans="1:15" x14ac:dyDescent="0.2">
      <c r="A458">
        <v>4638</v>
      </c>
      <c r="B458" t="s">
        <v>784</v>
      </c>
      <c r="C458" t="s">
        <v>670</v>
      </c>
      <c r="D458" t="s">
        <v>785</v>
      </c>
      <c r="E458" t="s">
        <v>324</v>
      </c>
      <c r="F458" t="s">
        <v>716</v>
      </c>
      <c r="G458">
        <v>33</v>
      </c>
      <c r="H458" t="s">
        <v>264</v>
      </c>
      <c r="I458" t="s">
        <v>264</v>
      </c>
      <c r="J458" t="s">
        <v>637</v>
      </c>
      <c r="K458" t="e">
        <f>INDEX(PUNT_SeasonAVG!I:I,MATCH($B458,PUNT_SeasonAVG!$I:$I,0))</f>
        <v>#N/A</v>
      </c>
      <c r="L458" t="e">
        <f>INDEX(PUNT_SeasonAVG!K:K,MATCH($B458,PUNT_SeasonAVG!$I:$I,0))</f>
        <v>#N/A</v>
      </c>
      <c r="M458" s="5" t="e">
        <f>INDEX(PUNT_SeasonAVG!B:B,MATCH($B458,PUNT_SeasonAVG!$I:$I,0))</f>
        <v>#N/A</v>
      </c>
      <c r="N458" s="5" t="e">
        <f>INDEX(PUNT_L10gamesAVG!B:B,MATCH($B458,PUNT_L10gamesAVG!$I:$I,0))</f>
        <v>#N/A</v>
      </c>
      <c r="O458" s="5" t="e">
        <f>INDEX(PUNT_L5gamesAVG!B:B,MATCH($B458,PUNT_L5gamesAVG!$I:$I,0))</f>
        <v>#N/A</v>
      </c>
    </row>
    <row r="459" spans="1:15" x14ac:dyDescent="0.2">
      <c r="A459">
        <v>4644</v>
      </c>
      <c r="B459" t="s">
        <v>786</v>
      </c>
      <c r="C459" t="s">
        <v>639</v>
      </c>
      <c r="D459" t="s">
        <v>787</v>
      </c>
      <c r="E459" t="s">
        <v>341</v>
      </c>
      <c r="F459" t="s">
        <v>675</v>
      </c>
      <c r="G459">
        <v>21</v>
      </c>
      <c r="H459" t="s">
        <v>264</v>
      </c>
      <c r="I459" t="s">
        <v>264</v>
      </c>
      <c r="J459" t="s">
        <v>637</v>
      </c>
      <c r="K459" t="e">
        <f>INDEX(PUNT_SeasonAVG!I:I,MATCH($B459,PUNT_SeasonAVG!$I:$I,0))</f>
        <v>#N/A</v>
      </c>
      <c r="L459" t="e">
        <f>INDEX(PUNT_SeasonAVG!K:K,MATCH($B459,PUNT_SeasonAVG!$I:$I,0))</f>
        <v>#N/A</v>
      </c>
      <c r="M459" s="5" t="e">
        <f>INDEX(PUNT_SeasonAVG!B:B,MATCH($B459,PUNT_SeasonAVG!$I:$I,0))</f>
        <v>#N/A</v>
      </c>
      <c r="N459" s="5" t="e">
        <f>INDEX(PUNT_L10gamesAVG!B:B,MATCH($B459,PUNT_L10gamesAVG!$I:$I,0))</f>
        <v>#N/A</v>
      </c>
      <c r="O459" s="5" t="e">
        <f>INDEX(PUNT_L5gamesAVG!B:B,MATCH($B459,PUNT_L5gamesAVG!$I:$I,0))</f>
        <v>#N/A</v>
      </c>
    </row>
    <row r="460" spans="1:15" x14ac:dyDescent="0.2">
      <c r="A460">
        <v>4646</v>
      </c>
      <c r="B460" t="s">
        <v>788</v>
      </c>
      <c r="C460" t="s">
        <v>639</v>
      </c>
      <c r="D460" t="s">
        <v>789</v>
      </c>
      <c r="E460" t="s">
        <v>297</v>
      </c>
      <c r="F460" t="s">
        <v>724</v>
      </c>
      <c r="G460">
        <v>20</v>
      </c>
      <c r="H460" t="s">
        <v>263</v>
      </c>
      <c r="I460" t="s">
        <v>263</v>
      </c>
      <c r="J460" t="s">
        <v>637</v>
      </c>
      <c r="K460" t="e">
        <f>INDEX(PUNT_SeasonAVG!I:I,MATCH($B460,PUNT_SeasonAVG!$I:$I,0))</f>
        <v>#N/A</v>
      </c>
      <c r="L460" t="e">
        <f>INDEX(PUNT_SeasonAVG!K:K,MATCH($B460,PUNT_SeasonAVG!$I:$I,0))</f>
        <v>#N/A</v>
      </c>
      <c r="M460" s="5" t="e">
        <f>INDEX(PUNT_SeasonAVG!B:B,MATCH($B460,PUNT_SeasonAVG!$I:$I,0))</f>
        <v>#N/A</v>
      </c>
      <c r="N460" s="5" t="e">
        <f>INDEX(PUNT_L10gamesAVG!B:B,MATCH($B460,PUNT_L10gamesAVG!$I:$I,0))</f>
        <v>#N/A</v>
      </c>
      <c r="O460" s="5" t="e">
        <f>INDEX(PUNT_L5gamesAVG!B:B,MATCH($B460,PUNT_L5gamesAVG!$I:$I,0))</f>
        <v>#N/A</v>
      </c>
    </row>
    <row r="461" spans="1:15" x14ac:dyDescent="0.2">
      <c r="A461">
        <v>4716</v>
      </c>
      <c r="B461" t="s">
        <v>794</v>
      </c>
      <c r="C461" t="s">
        <v>639</v>
      </c>
      <c r="D461" t="s">
        <v>795</v>
      </c>
      <c r="E461" t="s">
        <v>322</v>
      </c>
      <c r="F461" t="s">
        <v>704</v>
      </c>
      <c r="G461">
        <v>2</v>
      </c>
      <c r="H461" t="s">
        <v>263</v>
      </c>
      <c r="I461" t="s">
        <v>263</v>
      </c>
      <c r="J461" t="s">
        <v>746</v>
      </c>
      <c r="K461" t="e">
        <f>INDEX(PUNT_SeasonAVG!I:I,MATCH($B461,PUNT_SeasonAVG!$I:$I,0))</f>
        <v>#N/A</v>
      </c>
      <c r="L461" t="e">
        <f>INDEX(PUNT_SeasonAVG!K:K,MATCH($B461,PUNT_SeasonAVG!$I:$I,0))</f>
        <v>#N/A</v>
      </c>
      <c r="M461" s="5" t="e">
        <f>INDEX(PUNT_SeasonAVG!B:B,MATCH($B461,PUNT_SeasonAVG!$I:$I,0))</f>
        <v>#N/A</v>
      </c>
      <c r="N461" s="5" t="e">
        <f>INDEX(PUNT_L10gamesAVG!B:B,MATCH($B461,PUNT_L10gamesAVG!$I:$I,0))</f>
        <v>#N/A</v>
      </c>
      <c r="O461" s="5" t="e">
        <f>INDEX(PUNT_L5gamesAVG!B:B,MATCH($B461,PUNT_L5gamesAVG!$I:$I,0))</f>
        <v>#N/A</v>
      </c>
    </row>
    <row r="462" spans="1:15" x14ac:dyDescent="0.2">
      <c r="A462">
        <v>4720</v>
      </c>
      <c r="B462" t="s">
        <v>798</v>
      </c>
      <c r="C462" t="s">
        <v>670</v>
      </c>
      <c r="D462" t="s">
        <v>799</v>
      </c>
      <c r="E462" t="s">
        <v>301</v>
      </c>
      <c r="F462" t="s">
        <v>42</v>
      </c>
      <c r="G462">
        <v>15</v>
      </c>
      <c r="H462" t="s">
        <v>649</v>
      </c>
      <c r="I462" t="s">
        <v>264</v>
      </c>
      <c r="J462" t="s">
        <v>637</v>
      </c>
      <c r="K462" t="e">
        <f>INDEX(PUNT_SeasonAVG!I:I,MATCH($B462,PUNT_SeasonAVG!$I:$I,0))</f>
        <v>#N/A</v>
      </c>
      <c r="L462" t="e">
        <f>INDEX(PUNT_SeasonAVG!K:K,MATCH($B462,PUNT_SeasonAVG!$I:$I,0))</f>
        <v>#N/A</v>
      </c>
      <c r="M462" s="5" t="e">
        <f>INDEX(PUNT_SeasonAVG!B:B,MATCH($B462,PUNT_SeasonAVG!$I:$I,0))</f>
        <v>#N/A</v>
      </c>
      <c r="N462" s="5" t="e">
        <f>INDEX(PUNT_L10gamesAVG!B:B,MATCH($B462,PUNT_L10gamesAVG!$I:$I,0))</f>
        <v>#N/A</v>
      </c>
      <c r="O462" s="5" t="e">
        <f>INDEX(PUNT_L5gamesAVG!B:B,MATCH($B462,PUNT_L5gamesAVG!$I:$I,0))</f>
        <v>#N/A</v>
      </c>
    </row>
    <row r="463" spans="1:15" x14ac:dyDescent="0.2">
      <c r="A463">
        <v>4721</v>
      </c>
      <c r="B463" t="s">
        <v>800</v>
      </c>
      <c r="C463" t="s">
        <v>706</v>
      </c>
      <c r="D463" t="s">
        <v>801</v>
      </c>
      <c r="E463" t="s">
        <v>327</v>
      </c>
      <c r="F463" t="s">
        <v>734</v>
      </c>
      <c r="G463">
        <v>33</v>
      </c>
      <c r="H463" t="s">
        <v>649</v>
      </c>
      <c r="I463" t="s">
        <v>264</v>
      </c>
      <c r="J463" t="s">
        <v>637</v>
      </c>
      <c r="K463" t="e">
        <f>INDEX(PUNT_SeasonAVG!I:I,MATCH($B463,PUNT_SeasonAVG!$I:$I,0))</f>
        <v>#N/A</v>
      </c>
      <c r="L463" t="e">
        <f>INDEX(PUNT_SeasonAVG!K:K,MATCH($B463,PUNT_SeasonAVG!$I:$I,0))</f>
        <v>#N/A</v>
      </c>
      <c r="M463" s="5" t="e">
        <f>INDEX(PUNT_SeasonAVG!B:B,MATCH($B463,PUNT_SeasonAVG!$I:$I,0))</f>
        <v>#N/A</v>
      </c>
      <c r="N463" s="5" t="e">
        <f>INDEX(PUNT_L10gamesAVG!B:B,MATCH($B463,PUNT_L10gamesAVG!$I:$I,0))</f>
        <v>#N/A</v>
      </c>
      <c r="O463" s="5" t="e">
        <f>INDEX(PUNT_L5gamesAVG!B:B,MATCH($B463,PUNT_L5gamesAVG!$I:$I,0))</f>
        <v>#N/A</v>
      </c>
    </row>
    <row r="464" spans="1:15" x14ac:dyDescent="0.2">
      <c r="A464">
        <v>4754</v>
      </c>
      <c r="B464" t="s">
        <v>810</v>
      </c>
      <c r="C464" t="s">
        <v>642</v>
      </c>
      <c r="D464" t="s">
        <v>811</v>
      </c>
      <c r="E464" t="s">
        <v>306</v>
      </c>
      <c r="F464" t="s">
        <v>812</v>
      </c>
      <c r="G464">
        <v>20</v>
      </c>
      <c r="H464" t="s">
        <v>649</v>
      </c>
      <c r="I464" t="s">
        <v>264</v>
      </c>
      <c r="J464" t="s">
        <v>637</v>
      </c>
      <c r="K464" t="e">
        <f>INDEX(PUNT_SeasonAVG!I:I,MATCH($B464,PUNT_SeasonAVG!$I:$I,0))</f>
        <v>#N/A</v>
      </c>
      <c r="L464" t="e">
        <f>INDEX(PUNT_SeasonAVG!K:K,MATCH($B464,PUNT_SeasonAVG!$I:$I,0))</f>
        <v>#N/A</v>
      </c>
      <c r="M464" s="5" t="e">
        <f>INDEX(PUNT_SeasonAVG!B:B,MATCH($B464,PUNT_SeasonAVG!$I:$I,0))</f>
        <v>#N/A</v>
      </c>
      <c r="N464" s="5" t="e">
        <f>INDEX(PUNT_L10gamesAVG!B:B,MATCH($B464,PUNT_L10gamesAVG!$I:$I,0))</f>
        <v>#N/A</v>
      </c>
      <c r="O464" s="5" t="e">
        <f>INDEX(PUNT_L5gamesAVG!B:B,MATCH($B464,PUNT_L5gamesAVG!$I:$I,0))</f>
        <v>#N/A</v>
      </c>
    </row>
    <row r="465" spans="1:15" x14ac:dyDescent="0.2">
      <c r="A465">
        <v>4757</v>
      </c>
      <c r="B465" t="s">
        <v>813</v>
      </c>
      <c r="C465" t="s">
        <v>814</v>
      </c>
      <c r="D465" t="s">
        <v>815</v>
      </c>
      <c r="E465" t="s">
        <v>324</v>
      </c>
      <c r="F465" t="s">
        <v>716</v>
      </c>
      <c r="G465">
        <v>3</v>
      </c>
      <c r="H465" t="s">
        <v>636</v>
      </c>
      <c r="I465" t="s">
        <v>263</v>
      </c>
      <c r="J465" t="s">
        <v>637</v>
      </c>
      <c r="K465" t="e">
        <f>INDEX(PUNT_SeasonAVG!I:I,MATCH($B465,PUNT_SeasonAVG!$I:$I,0))</f>
        <v>#N/A</v>
      </c>
      <c r="L465" t="e">
        <f>INDEX(PUNT_SeasonAVG!K:K,MATCH($B465,PUNT_SeasonAVG!$I:$I,0))</f>
        <v>#N/A</v>
      </c>
      <c r="M465" s="5" t="e">
        <f>INDEX(PUNT_SeasonAVG!B:B,MATCH($B465,PUNT_SeasonAVG!$I:$I,0))</f>
        <v>#N/A</v>
      </c>
      <c r="N465" s="5" t="e">
        <f>INDEX(PUNT_L10gamesAVG!B:B,MATCH($B465,PUNT_L10gamesAVG!$I:$I,0))</f>
        <v>#N/A</v>
      </c>
      <c r="O465" s="5" t="e">
        <f>INDEX(PUNT_L5gamesAVG!B:B,MATCH($B465,PUNT_L5gamesAVG!$I:$I,0))</f>
        <v>#N/A</v>
      </c>
    </row>
    <row r="466" spans="1:15" x14ac:dyDescent="0.2">
      <c r="A466">
        <v>4795</v>
      </c>
      <c r="B466" t="s">
        <v>819</v>
      </c>
      <c r="C466" t="s">
        <v>639</v>
      </c>
      <c r="D466" t="s">
        <v>820</v>
      </c>
      <c r="E466" t="s">
        <v>297</v>
      </c>
      <c r="F466" t="s">
        <v>724</v>
      </c>
      <c r="G466">
        <v>17</v>
      </c>
      <c r="H466" t="s">
        <v>263</v>
      </c>
      <c r="I466" t="s">
        <v>263</v>
      </c>
      <c r="J466" t="s">
        <v>637</v>
      </c>
      <c r="K466" t="e">
        <f>INDEX(PUNT_SeasonAVG!I:I,MATCH($B466,PUNT_SeasonAVG!$I:$I,0))</f>
        <v>#N/A</v>
      </c>
      <c r="L466" t="e">
        <f>INDEX(PUNT_SeasonAVG!K:K,MATCH($B466,PUNT_SeasonAVG!$I:$I,0))</f>
        <v>#N/A</v>
      </c>
      <c r="M466" s="5" t="e">
        <f>INDEX(PUNT_SeasonAVG!B:B,MATCH($B466,PUNT_SeasonAVG!$I:$I,0))</f>
        <v>#N/A</v>
      </c>
      <c r="N466" s="5" t="e">
        <f>INDEX(PUNT_L10gamesAVG!B:B,MATCH($B466,PUNT_L10gamesAVG!$I:$I,0))</f>
        <v>#N/A</v>
      </c>
      <c r="O466" s="5" t="e">
        <f>INDEX(PUNT_L5gamesAVG!B:B,MATCH($B466,PUNT_L5gamesAVG!$I:$I,0))</f>
        <v>#N/A</v>
      </c>
    </row>
    <row r="467" spans="1:15" x14ac:dyDescent="0.2">
      <c r="A467">
        <v>4833</v>
      </c>
      <c r="B467" t="s">
        <v>821</v>
      </c>
      <c r="C467" t="s">
        <v>706</v>
      </c>
      <c r="D467" t="s">
        <v>726</v>
      </c>
      <c r="E467" t="s">
        <v>334</v>
      </c>
      <c r="F467" t="s">
        <v>727</v>
      </c>
      <c r="G467">
        <v>59</v>
      </c>
      <c r="H467" t="s">
        <v>636</v>
      </c>
      <c r="I467" t="s">
        <v>263</v>
      </c>
      <c r="J467" t="s">
        <v>637</v>
      </c>
      <c r="K467" t="e">
        <f>INDEX(PUNT_SeasonAVG!I:I,MATCH($B467,PUNT_SeasonAVG!$I:$I,0))</f>
        <v>#N/A</v>
      </c>
      <c r="L467" t="e">
        <f>INDEX(PUNT_SeasonAVG!K:K,MATCH($B467,PUNT_SeasonAVG!$I:$I,0))</f>
        <v>#N/A</v>
      </c>
      <c r="M467" s="5" t="e">
        <f>INDEX(PUNT_SeasonAVG!B:B,MATCH($B467,PUNT_SeasonAVG!$I:$I,0))</f>
        <v>#N/A</v>
      </c>
      <c r="N467" s="5" t="e">
        <f>INDEX(PUNT_L10gamesAVG!B:B,MATCH($B467,PUNT_L10gamesAVG!$I:$I,0))</f>
        <v>#N/A</v>
      </c>
      <c r="O467" s="5" t="e">
        <f>INDEX(PUNT_L5gamesAVG!B:B,MATCH($B467,PUNT_L5gamesAVG!$I:$I,0))</f>
        <v>#N/A</v>
      </c>
    </row>
    <row r="468" spans="1:15" x14ac:dyDescent="0.2">
      <c r="A468">
        <v>4892</v>
      </c>
      <c r="B468" t="s">
        <v>828</v>
      </c>
      <c r="C468" t="s">
        <v>664</v>
      </c>
      <c r="D468" t="s">
        <v>823</v>
      </c>
      <c r="E468" t="s">
        <v>341</v>
      </c>
      <c r="F468" t="s">
        <v>675</v>
      </c>
      <c r="G468">
        <v>11</v>
      </c>
      <c r="H468" t="s">
        <v>636</v>
      </c>
      <c r="I468" t="s">
        <v>263</v>
      </c>
      <c r="J468" t="s">
        <v>637</v>
      </c>
      <c r="K468" t="e">
        <f>INDEX(PUNT_SeasonAVG!I:I,MATCH($B468,PUNT_SeasonAVG!$I:$I,0))</f>
        <v>#N/A</v>
      </c>
      <c r="L468" t="e">
        <f>INDEX(PUNT_SeasonAVG!K:K,MATCH($B468,PUNT_SeasonAVG!$I:$I,0))</f>
        <v>#N/A</v>
      </c>
      <c r="M468" s="5" t="e">
        <f>INDEX(PUNT_SeasonAVG!B:B,MATCH($B468,PUNT_SeasonAVG!$I:$I,0))</f>
        <v>#N/A</v>
      </c>
      <c r="N468" s="5" t="e">
        <f>INDEX(PUNT_L10gamesAVG!B:B,MATCH($B468,PUNT_L10gamesAVG!$I:$I,0))</f>
        <v>#N/A</v>
      </c>
      <c r="O468" s="5" t="e">
        <f>INDEX(PUNT_L5gamesAVG!B:B,MATCH($B468,PUNT_L5gamesAVG!$I:$I,0))</f>
        <v>#N/A</v>
      </c>
    </row>
    <row r="469" spans="1:15" x14ac:dyDescent="0.2">
      <c r="A469">
        <v>4902</v>
      </c>
      <c r="B469" t="s">
        <v>835</v>
      </c>
      <c r="C469" t="s">
        <v>670</v>
      </c>
      <c r="D469" t="s">
        <v>836</v>
      </c>
      <c r="E469" t="s">
        <v>324</v>
      </c>
      <c r="F469" t="s">
        <v>716</v>
      </c>
      <c r="G469">
        <v>28</v>
      </c>
      <c r="H469" t="s">
        <v>649</v>
      </c>
      <c r="I469" t="s">
        <v>264</v>
      </c>
      <c r="J469" t="s">
        <v>637</v>
      </c>
      <c r="K469" t="e">
        <f>INDEX(PUNT_SeasonAVG!I:I,MATCH($B469,PUNT_SeasonAVG!$I:$I,0))</f>
        <v>#N/A</v>
      </c>
      <c r="L469" t="e">
        <f>INDEX(PUNT_SeasonAVG!K:K,MATCH($B469,PUNT_SeasonAVG!$I:$I,0))</f>
        <v>#N/A</v>
      </c>
      <c r="M469" s="5" t="e">
        <f>INDEX(PUNT_SeasonAVG!B:B,MATCH($B469,PUNT_SeasonAVG!$I:$I,0))</f>
        <v>#N/A</v>
      </c>
      <c r="N469" s="5" t="e">
        <f>INDEX(PUNT_L10gamesAVG!B:B,MATCH($B469,PUNT_L10gamesAVG!$I:$I,0))</f>
        <v>#N/A</v>
      </c>
      <c r="O469" s="5" t="e">
        <f>INDEX(PUNT_L5gamesAVG!B:B,MATCH($B469,PUNT_L5gamesAVG!$I:$I,0))</f>
        <v>#N/A</v>
      </c>
    </row>
    <row r="470" spans="1:15" x14ac:dyDescent="0.2">
      <c r="A470">
        <v>4904</v>
      </c>
      <c r="B470" t="s">
        <v>837</v>
      </c>
      <c r="C470" t="s">
        <v>664</v>
      </c>
      <c r="D470" t="s">
        <v>838</v>
      </c>
      <c r="E470" t="s">
        <v>338</v>
      </c>
      <c r="F470" t="s">
        <v>644</v>
      </c>
      <c r="G470">
        <v>35</v>
      </c>
      <c r="H470" t="s">
        <v>649</v>
      </c>
      <c r="I470" t="s">
        <v>264</v>
      </c>
      <c r="J470" t="s">
        <v>637</v>
      </c>
      <c r="K470" t="e">
        <f>INDEX(PUNT_SeasonAVG!I:I,MATCH($B470,PUNT_SeasonAVG!$I:$I,0))</f>
        <v>#N/A</v>
      </c>
      <c r="L470" t="e">
        <f>INDEX(PUNT_SeasonAVG!K:K,MATCH($B470,PUNT_SeasonAVG!$I:$I,0))</f>
        <v>#N/A</v>
      </c>
      <c r="M470" s="5" t="e">
        <f>INDEX(PUNT_SeasonAVG!B:B,MATCH($B470,PUNT_SeasonAVG!$I:$I,0))</f>
        <v>#N/A</v>
      </c>
      <c r="N470" s="5" t="e">
        <f>INDEX(PUNT_L10gamesAVG!B:B,MATCH($B470,PUNT_L10gamesAVG!$I:$I,0))</f>
        <v>#N/A</v>
      </c>
      <c r="O470" s="5" t="e">
        <f>INDEX(PUNT_L5gamesAVG!B:B,MATCH($B470,PUNT_L5gamesAVG!$I:$I,0))</f>
        <v>#N/A</v>
      </c>
    </row>
    <row r="471" spans="1:15" x14ac:dyDescent="0.2">
      <c r="A471">
        <v>4922</v>
      </c>
      <c r="B471" t="s">
        <v>844</v>
      </c>
      <c r="C471" t="s">
        <v>639</v>
      </c>
      <c r="D471" t="s">
        <v>845</v>
      </c>
      <c r="E471" t="s">
        <v>339</v>
      </c>
      <c r="F471" t="s">
        <v>666</v>
      </c>
      <c r="G471">
        <v>30</v>
      </c>
      <c r="H471" t="s">
        <v>649</v>
      </c>
      <c r="I471" t="s">
        <v>264</v>
      </c>
      <c r="J471" t="s">
        <v>637</v>
      </c>
      <c r="K471" t="e">
        <f>INDEX(PUNT_SeasonAVG!I:I,MATCH($B471,PUNT_SeasonAVG!$I:$I,0))</f>
        <v>#N/A</v>
      </c>
      <c r="L471" t="e">
        <f>INDEX(PUNT_SeasonAVG!K:K,MATCH($B471,PUNT_SeasonAVG!$I:$I,0))</f>
        <v>#N/A</v>
      </c>
      <c r="M471" s="5" t="e">
        <f>INDEX(PUNT_SeasonAVG!B:B,MATCH($B471,PUNT_SeasonAVG!$I:$I,0))</f>
        <v>#N/A</v>
      </c>
      <c r="N471" s="5" t="e">
        <f>INDEX(PUNT_L10gamesAVG!B:B,MATCH($B471,PUNT_L10gamesAVG!$I:$I,0))</f>
        <v>#N/A</v>
      </c>
      <c r="O471" s="5" t="e">
        <f>INDEX(PUNT_L5gamesAVG!B:B,MATCH($B471,PUNT_L5gamesAVG!$I:$I,0))</f>
        <v>#N/A</v>
      </c>
    </row>
    <row r="472" spans="1:15" x14ac:dyDescent="0.2">
      <c r="A472">
        <v>4966</v>
      </c>
      <c r="B472" t="s">
        <v>849</v>
      </c>
      <c r="C472" t="s">
        <v>656</v>
      </c>
      <c r="D472" t="s">
        <v>848</v>
      </c>
      <c r="E472" t="s">
        <v>312</v>
      </c>
      <c r="F472" t="s">
        <v>731</v>
      </c>
      <c r="G472">
        <v>42</v>
      </c>
      <c r="H472" t="s">
        <v>636</v>
      </c>
      <c r="I472" t="s">
        <v>263</v>
      </c>
      <c r="J472" t="s">
        <v>637</v>
      </c>
      <c r="K472" t="e">
        <f>INDEX(PUNT_SeasonAVG!I:I,MATCH($B472,PUNT_SeasonAVG!$I:$I,0))</f>
        <v>#N/A</v>
      </c>
      <c r="L472" t="e">
        <f>INDEX(PUNT_SeasonAVG!K:K,MATCH($B472,PUNT_SeasonAVG!$I:$I,0))</f>
        <v>#N/A</v>
      </c>
      <c r="M472" s="5" t="e">
        <f>INDEX(PUNT_SeasonAVG!B:B,MATCH($B472,PUNT_SeasonAVG!$I:$I,0))</f>
        <v>#N/A</v>
      </c>
      <c r="N472" s="5" t="e">
        <f>INDEX(PUNT_L10gamesAVG!B:B,MATCH($B472,PUNT_L10gamesAVG!$I:$I,0))</f>
        <v>#N/A</v>
      </c>
      <c r="O472" s="5" t="e">
        <f>INDEX(PUNT_L5gamesAVG!B:B,MATCH($B472,PUNT_L5gamesAVG!$I:$I,0))</f>
        <v>#N/A</v>
      </c>
    </row>
    <row r="473" spans="1:15" x14ac:dyDescent="0.2">
      <c r="A473">
        <v>5010</v>
      </c>
      <c r="B473" t="s">
        <v>853</v>
      </c>
      <c r="C473" t="s">
        <v>670</v>
      </c>
      <c r="D473" t="s">
        <v>854</v>
      </c>
      <c r="E473" t="s">
        <v>315</v>
      </c>
      <c r="F473" t="s">
        <v>669</v>
      </c>
      <c r="G473">
        <v>11</v>
      </c>
      <c r="H473" t="s">
        <v>636</v>
      </c>
      <c r="I473" t="s">
        <v>263</v>
      </c>
      <c r="J473" t="s">
        <v>637</v>
      </c>
      <c r="K473" t="e">
        <f>INDEX(PUNT_SeasonAVG!I:I,MATCH($B473,PUNT_SeasonAVG!$I:$I,0))</f>
        <v>#N/A</v>
      </c>
      <c r="L473" t="e">
        <f>INDEX(PUNT_SeasonAVG!K:K,MATCH($B473,PUNT_SeasonAVG!$I:$I,0))</f>
        <v>#N/A</v>
      </c>
      <c r="M473" s="5" t="e">
        <f>INDEX(PUNT_SeasonAVG!B:B,MATCH($B473,PUNT_SeasonAVG!$I:$I,0))</f>
        <v>#N/A</v>
      </c>
      <c r="N473" s="5" t="e">
        <f>INDEX(PUNT_L10gamesAVG!B:B,MATCH($B473,PUNT_L10gamesAVG!$I:$I,0))</f>
        <v>#N/A</v>
      </c>
      <c r="O473" s="5" t="e">
        <f>INDEX(PUNT_L5gamesAVG!B:B,MATCH($B473,PUNT_L5gamesAVG!$I:$I,0))</f>
        <v>#N/A</v>
      </c>
    </row>
    <row r="474" spans="1:15" x14ac:dyDescent="0.2">
      <c r="A474">
        <v>5023</v>
      </c>
      <c r="B474" t="s">
        <v>863</v>
      </c>
      <c r="C474" t="s">
        <v>642</v>
      </c>
      <c r="D474" t="s">
        <v>864</v>
      </c>
      <c r="E474" t="s">
        <v>334</v>
      </c>
      <c r="F474" t="s">
        <v>727</v>
      </c>
      <c r="G474">
        <v>45</v>
      </c>
      <c r="H474" t="s">
        <v>649</v>
      </c>
      <c r="I474" t="s">
        <v>264</v>
      </c>
      <c r="J474" t="s">
        <v>637</v>
      </c>
      <c r="K474" t="e">
        <f>INDEX(PUNT_SeasonAVG!I:I,MATCH($B474,PUNT_SeasonAVG!$I:$I,0))</f>
        <v>#N/A</v>
      </c>
      <c r="L474" t="e">
        <f>INDEX(PUNT_SeasonAVG!K:K,MATCH($B474,PUNT_SeasonAVG!$I:$I,0))</f>
        <v>#N/A</v>
      </c>
      <c r="M474" s="5" t="e">
        <f>INDEX(PUNT_SeasonAVG!B:B,MATCH($B474,PUNT_SeasonAVG!$I:$I,0))</f>
        <v>#N/A</v>
      </c>
      <c r="N474" s="5" t="e">
        <f>INDEX(PUNT_L10gamesAVG!B:B,MATCH($B474,PUNT_L10gamesAVG!$I:$I,0))</f>
        <v>#N/A</v>
      </c>
      <c r="O474" s="5" t="e">
        <f>INDEX(PUNT_L5gamesAVG!B:B,MATCH($B474,PUNT_L5gamesAVG!$I:$I,0))</f>
        <v>#N/A</v>
      </c>
    </row>
    <row r="475" spans="1:15" x14ac:dyDescent="0.2">
      <c r="A475">
        <v>5057</v>
      </c>
      <c r="B475" t="s">
        <v>866</v>
      </c>
      <c r="C475" t="s">
        <v>639</v>
      </c>
      <c r="D475" t="s">
        <v>867</v>
      </c>
      <c r="E475" t="s">
        <v>325</v>
      </c>
      <c r="F475" t="s">
        <v>781</v>
      </c>
      <c r="G475">
        <v>30</v>
      </c>
      <c r="H475" t="s">
        <v>636</v>
      </c>
      <c r="I475" t="s">
        <v>263</v>
      </c>
      <c r="J475" t="s">
        <v>637</v>
      </c>
      <c r="K475" t="e">
        <f>INDEX(PUNT_SeasonAVG!I:I,MATCH($B475,PUNT_SeasonAVG!$I:$I,0))</f>
        <v>#N/A</v>
      </c>
      <c r="L475" t="e">
        <f>INDEX(PUNT_SeasonAVG!K:K,MATCH($B475,PUNT_SeasonAVG!$I:$I,0))</f>
        <v>#N/A</v>
      </c>
      <c r="M475" s="5" t="e">
        <f>INDEX(PUNT_SeasonAVG!B:B,MATCH($B475,PUNT_SeasonAVG!$I:$I,0))</f>
        <v>#N/A</v>
      </c>
      <c r="N475" s="5" t="e">
        <f>INDEX(PUNT_L10gamesAVG!B:B,MATCH($B475,PUNT_L10gamesAVG!$I:$I,0))</f>
        <v>#N/A</v>
      </c>
      <c r="O475" s="5" t="e">
        <f>INDEX(PUNT_L5gamesAVG!B:B,MATCH($B475,PUNT_L5gamesAVG!$I:$I,0))</f>
        <v>#N/A</v>
      </c>
    </row>
    <row r="476" spans="1:15" x14ac:dyDescent="0.2">
      <c r="A476">
        <v>5060</v>
      </c>
      <c r="B476" t="s">
        <v>868</v>
      </c>
      <c r="C476" t="s">
        <v>692</v>
      </c>
      <c r="D476" t="s">
        <v>869</v>
      </c>
      <c r="E476" t="s">
        <v>316</v>
      </c>
      <c r="F476" t="s">
        <v>684</v>
      </c>
      <c r="G476">
        <v>25</v>
      </c>
      <c r="H476" t="s">
        <v>649</v>
      </c>
      <c r="I476" t="s">
        <v>264</v>
      </c>
      <c r="J476" t="s">
        <v>637</v>
      </c>
      <c r="K476" t="e">
        <f>INDEX(PUNT_SeasonAVG!I:I,MATCH($B476,PUNT_SeasonAVG!$I:$I,0))</f>
        <v>#N/A</v>
      </c>
      <c r="L476" t="e">
        <f>INDEX(PUNT_SeasonAVG!K:K,MATCH($B476,PUNT_SeasonAVG!$I:$I,0))</f>
        <v>#N/A</v>
      </c>
      <c r="M476" s="5" t="e">
        <f>INDEX(PUNT_SeasonAVG!B:B,MATCH($B476,PUNT_SeasonAVG!$I:$I,0))</f>
        <v>#N/A</v>
      </c>
      <c r="N476" s="5" t="e">
        <f>INDEX(PUNT_L10gamesAVG!B:B,MATCH($B476,PUNT_L10gamesAVG!$I:$I,0))</f>
        <v>#N/A</v>
      </c>
      <c r="O476" s="5" t="e">
        <f>INDEX(PUNT_L5gamesAVG!B:B,MATCH($B476,PUNT_L5gamesAVG!$I:$I,0))</f>
        <v>#N/A</v>
      </c>
    </row>
    <row r="477" spans="1:15" x14ac:dyDescent="0.2">
      <c r="A477">
        <v>5080</v>
      </c>
      <c r="B477" t="s">
        <v>875</v>
      </c>
      <c r="C477" t="s">
        <v>670</v>
      </c>
      <c r="D477" t="s">
        <v>876</v>
      </c>
      <c r="E477" t="s">
        <v>298</v>
      </c>
      <c r="F477" t="s">
        <v>720</v>
      </c>
      <c r="G477">
        <v>21</v>
      </c>
      <c r="H477" t="s">
        <v>636</v>
      </c>
      <c r="I477" t="s">
        <v>263</v>
      </c>
      <c r="J477" t="s">
        <v>637</v>
      </c>
      <c r="K477" t="e">
        <f>INDEX(PUNT_SeasonAVG!I:I,MATCH($B477,PUNT_SeasonAVG!$I:$I,0))</f>
        <v>#N/A</v>
      </c>
      <c r="L477" t="e">
        <f>INDEX(PUNT_SeasonAVG!K:K,MATCH($B477,PUNT_SeasonAVG!$I:$I,0))</f>
        <v>#N/A</v>
      </c>
      <c r="M477" s="5" t="e">
        <f>INDEX(PUNT_SeasonAVG!B:B,MATCH($B477,PUNT_SeasonAVG!$I:$I,0))</f>
        <v>#N/A</v>
      </c>
      <c r="N477" s="5" t="e">
        <f>INDEX(PUNT_L10gamesAVG!B:B,MATCH($B477,PUNT_L10gamesAVG!$I:$I,0))</f>
        <v>#N/A</v>
      </c>
      <c r="O477" s="5" t="e">
        <f>INDEX(PUNT_L5gamesAVG!B:B,MATCH($B477,PUNT_L5gamesAVG!$I:$I,0))</f>
        <v>#N/A</v>
      </c>
    </row>
    <row r="478" spans="1:15" x14ac:dyDescent="0.2">
      <c r="A478">
        <v>5106</v>
      </c>
      <c r="B478" t="s">
        <v>879</v>
      </c>
      <c r="C478" t="s">
        <v>816</v>
      </c>
      <c r="D478" t="s">
        <v>823</v>
      </c>
      <c r="E478" t="s">
        <v>331</v>
      </c>
      <c r="F478" t="s">
        <v>689</v>
      </c>
      <c r="G478">
        <v>53</v>
      </c>
      <c r="H478" t="s">
        <v>636</v>
      </c>
      <c r="I478" t="s">
        <v>263</v>
      </c>
      <c r="J478" t="s">
        <v>637</v>
      </c>
      <c r="K478" t="e">
        <f>INDEX(PUNT_SeasonAVG!I:I,MATCH($B478,PUNT_SeasonAVG!$I:$I,0))</f>
        <v>#N/A</v>
      </c>
      <c r="L478" t="e">
        <f>INDEX(PUNT_SeasonAVG!K:K,MATCH($B478,PUNT_SeasonAVG!$I:$I,0))</f>
        <v>#N/A</v>
      </c>
      <c r="M478" s="5" t="e">
        <f>INDEX(PUNT_SeasonAVG!B:B,MATCH($B478,PUNT_SeasonAVG!$I:$I,0))</f>
        <v>#N/A</v>
      </c>
      <c r="N478" s="5" t="e">
        <f>INDEX(PUNT_L10gamesAVG!B:B,MATCH($B478,PUNT_L10gamesAVG!$I:$I,0))</f>
        <v>#N/A</v>
      </c>
      <c r="O478" s="5" t="e">
        <f>INDEX(PUNT_L5gamesAVG!B:B,MATCH($B478,PUNT_L5gamesAVG!$I:$I,0))</f>
        <v>#N/A</v>
      </c>
    </row>
    <row r="479" spans="1:15" x14ac:dyDescent="0.2">
      <c r="A479">
        <v>5152</v>
      </c>
      <c r="B479" t="s">
        <v>881</v>
      </c>
      <c r="C479" t="s">
        <v>682</v>
      </c>
      <c r="D479" t="s">
        <v>882</v>
      </c>
      <c r="E479" t="s">
        <v>338</v>
      </c>
      <c r="F479" t="s">
        <v>644</v>
      </c>
      <c r="G479">
        <v>30</v>
      </c>
      <c r="H479" t="s">
        <v>264</v>
      </c>
      <c r="I479" t="s">
        <v>264</v>
      </c>
      <c r="J479" t="s">
        <v>637</v>
      </c>
      <c r="K479" t="e">
        <f>INDEX(PUNT_SeasonAVG!I:I,MATCH($B479,PUNT_SeasonAVG!$I:$I,0))</f>
        <v>#N/A</v>
      </c>
      <c r="L479" t="e">
        <f>INDEX(PUNT_SeasonAVG!K:K,MATCH($B479,PUNT_SeasonAVG!$I:$I,0))</f>
        <v>#N/A</v>
      </c>
      <c r="M479" s="5" t="e">
        <f>INDEX(PUNT_SeasonAVG!B:B,MATCH($B479,PUNT_SeasonAVG!$I:$I,0))</f>
        <v>#N/A</v>
      </c>
      <c r="N479" s="5" t="e">
        <f>INDEX(PUNT_L10gamesAVG!B:B,MATCH($B479,PUNT_L10gamesAVG!$I:$I,0))</f>
        <v>#N/A</v>
      </c>
      <c r="O479" s="5" t="e">
        <f>INDEX(PUNT_L5gamesAVG!B:B,MATCH($B479,PUNT_L5gamesAVG!$I:$I,0))</f>
        <v>#N/A</v>
      </c>
    </row>
    <row r="480" spans="1:15" hidden="1" x14ac:dyDescent="0.2">
      <c r="A480">
        <v>5153</v>
      </c>
      <c r="B480" t="s">
        <v>883</v>
      </c>
      <c r="C480" t="s">
        <v>633</v>
      </c>
      <c r="D480" t="s">
        <v>884</v>
      </c>
      <c r="E480" t="s">
        <v>306</v>
      </c>
      <c r="F480" t="s">
        <v>812</v>
      </c>
      <c r="G480">
        <v>4</v>
      </c>
      <c r="H480" t="s">
        <v>263</v>
      </c>
      <c r="I480" t="s">
        <v>263</v>
      </c>
      <c r="J480" t="s">
        <v>627</v>
      </c>
      <c r="K480" t="e">
        <f>INDEX(PUNT_SeasonAVG!I:I,MATCH($B480,PUNT_SeasonAVG!$I:$I,0))</f>
        <v>#N/A</v>
      </c>
      <c r="L480" t="e">
        <f>INDEX(PUNT_SeasonAVG!K:K,MATCH($B480,PUNT_SeasonAVG!$I:$I,0))</f>
        <v>#N/A</v>
      </c>
      <c r="M480" s="5" t="e">
        <f>INDEX(PUNT_SeasonAVG!B:B,MATCH($B480,PUNT_SeasonAVG!$I:$I,0))</f>
        <v>#N/A</v>
      </c>
      <c r="N480" s="5" t="e">
        <f>INDEX(PUNT_L10gamesAVG!B:B,MATCH($B480,PUNT_L10gamesAVG!$I:$I,0))</f>
        <v>#N/A</v>
      </c>
      <c r="O480" s="5" t="e">
        <f>INDEX(PUNT_L5gamesAVG!B:B,MATCH($B480,PUNT_L5gamesAVG!$I:$I,0))</f>
        <v>#N/A</v>
      </c>
    </row>
    <row r="481" spans="1:15" x14ac:dyDescent="0.2">
      <c r="A481">
        <v>5154</v>
      </c>
      <c r="B481" t="s">
        <v>885</v>
      </c>
      <c r="C481" t="s">
        <v>778</v>
      </c>
      <c r="D481" t="s">
        <v>886</v>
      </c>
      <c r="E481" t="s">
        <v>304</v>
      </c>
      <c r="F481" t="s">
        <v>660</v>
      </c>
      <c r="G481">
        <v>22</v>
      </c>
      <c r="H481" t="s">
        <v>264</v>
      </c>
      <c r="I481" t="s">
        <v>264</v>
      </c>
      <c r="J481" t="s">
        <v>746</v>
      </c>
      <c r="K481" t="e">
        <f>INDEX(PUNT_SeasonAVG!I:I,MATCH($B481,PUNT_SeasonAVG!$I:$I,0))</f>
        <v>#N/A</v>
      </c>
      <c r="L481" t="e">
        <f>INDEX(PUNT_SeasonAVG!K:K,MATCH($B481,PUNT_SeasonAVG!$I:$I,0))</f>
        <v>#N/A</v>
      </c>
      <c r="M481" s="5" t="e">
        <f>INDEX(PUNT_SeasonAVG!B:B,MATCH($B481,PUNT_SeasonAVG!$I:$I,0))</f>
        <v>#N/A</v>
      </c>
      <c r="N481" s="5" t="e">
        <f>INDEX(PUNT_L10gamesAVG!B:B,MATCH($B481,PUNT_L10gamesAVG!$I:$I,0))</f>
        <v>#N/A</v>
      </c>
      <c r="O481" s="5" t="e">
        <f>INDEX(PUNT_L5gamesAVG!B:B,MATCH($B481,PUNT_L5gamesAVG!$I:$I,0))</f>
        <v>#N/A</v>
      </c>
    </row>
    <row r="482" spans="1:15" hidden="1" x14ac:dyDescent="0.2">
      <c r="A482">
        <v>5161</v>
      </c>
      <c r="B482" t="s">
        <v>892</v>
      </c>
      <c r="C482" t="s">
        <v>45</v>
      </c>
      <c r="D482" t="s">
        <v>893</v>
      </c>
      <c r="E482" t="s">
        <v>333</v>
      </c>
      <c r="F482" t="s">
        <v>648</v>
      </c>
      <c r="G482">
        <v>3</v>
      </c>
      <c r="H482" t="s">
        <v>263</v>
      </c>
      <c r="I482" t="s">
        <v>263</v>
      </c>
      <c r="J482" t="s">
        <v>627</v>
      </c>
      <c r="K482" t="e">
        <f>INDEX(PUNT_SeasonAVG!I:I,MATCH($B482,PUNT_SeasonAVG!$I:$I,0))</f>
        <v>#N/A</v>
      </c>
      <c r="L482" t="e">
        <f>INDEX(PUNT_SeasonAVG!K:K,MATCH($B482,PUNT_SeasonAVG!$I:$I,0))</f>
        <v>#N/A</v>
      </c>
      <c r="M482" s="5" t="e">
        <f>INDEX(PUNT_SeasonAVG!B:B,MATCH($B482,PUNT_SeasonAVG!$I:$I,0))</f>
        <v>#N/A</v>
      </c>
      <c r="N482" s="5" t="e">
        <f>INDEX(PUNT_L10gamesAVG!B:B,MATCH($B482,PUNT_L10gamesAVG!$I:$I,0))</f>
        <v>#N/A</v>
      </c>
      <c r="O482" s="5" t="e">
        <f>INDEX(PUNT_L5gamesAVG!B:B,MATCH($B482,PUNT_L5gamesAVG!$I:$I,0))</f>
        <v>#N/A</v>
      </c>
    </row>
    <row r="483" spans="1:15" x14ac:dyDescent="0.2">
      <c r="A483">
        <v>5195</v>
      </c>
      <c r="B483" t="s">
        <v>902</v>
      </c>
      <c r="C483" t="s">
        <v>697</v>
      </c>
      <c r="D483" t="s">
        <v>903</v>
      </c>
      <c r="E483" t="s">
        <v>325</v>
      </c>
      <c r="F483" t="s">
        <v>781</v>
      </c>
      <c r="G483">
        <v>25</v>
      </c>
      <c r="H483" t="s">
        <v>636</v>
      </c>
      <c r="I483" t="s">
        <v>263</v>
      </c>
      <c r="J483" t="s">
        <v>637</v>
      </c>
      <c r="K483" t="e">
        <f>INDEX(PUNT_SeasonAVG!I:I,MATCH($B483,PUNT_SeasonAVG!$I:$I,0))</f>
        <v>#N/A</v>
      </c>
      <c r="L483" t="e">
        <f>INDEX(PUNT_SeasonAVG!K:K,MATCH($B483,PUNT_SeasonAVG!$I:$I,0))</f>
        <v>#N/A</v>
      </c>
      <c r="M483" s="5" t="e">
        <f>INDEX(PUNT_SeasonAVG!B:B,MATCH($B483,PUNT_SeasonAVG!$I:$I,0))</f>
        <v>#N/A</v>
      </c>
      <c r="N483" s="5" t="e">
        <f>INDEX(PUNT_L10gamesAVG!B:B,MATCH($B483,PUNT_L10gamesAVG!$I:$I,0))</f>
        <v>#N/A</v>
      </c>
      <c r="O483" s="5" t="e">
        <f>INDEX(PUNT_L5gamesAVG!B:B,MATCH($B483,PUNT_L5gamesAVG!$I:$I,0))</f>
        <v>#N/A</v>
      </c>
    </row>
    <row r="484" spans="1:15" x14ac:dyDescent="0.2">
      <c r="A484">
        <v>5196</v>
      </c>
      <c r="B484" t="s">
        <v>904</v>
      </c>
      <c r="C484" t="s">
        <v>682</v>
      </c>
      <c r="D484" t="s">
        <v>905</v>
      </c>
      <c r="E484" t="s">
        <v>328</v>
      </c>
      <c r="F484" t="s">
        <v>95</v>
      </c>
      <c r="G484">
        <v>21</v>
      </c>
      <c r="H484" t="s">
        <v>636</v>
      </c>
      <c r="I484" t="s">
        <v>263</v>
      </c>
      <c r="J484" t="s">
        <v>637</v>
      </c>
      <c r="K484" t="e">
        <f>INDEX(PUNT_SeasonAVG!I:I,MATCH($B484,PUNT_SeasonAVG!$I:$I,0))</f>
        <v>#N/A</v>
      </c>
      <c r="L484" t="e">
        <f>INDEX(PUNT_SeasonAVG!K:K,MATCH($B484,PUNT_SeasonAVG!$I:$I,0))</f>
        <v>#N/A</v>
      </c>
      <c r="M484" s="5" t="e">
        <f>INDEX(PUNT_SeasonAVG!B:B,MATCH($B484,PUNT_SeasonAVG!$I:$I,0))</f>
        <v>#N/A</v>
      </c>
      <c r="N484" s="5" t="e">
        <f>INDEX(PUNT_L10gamesAVG!B:B,MATCH($B484,PUNT_L10gamesAVG!$I:$I,0))</f>
        <v>#N/A</v>
      </c>
      <c r="O484" s="5" t="e">
        <f>INDEX(PUNT_L5gamesAVG!B:B,MATCH($B484,PUNT_L5gamesAVG!$I:$I,0))</f>
        <v>#N/A</v>
      </c>
    </row>
    <row r="485" spans="1:15" x14ac:dyDescent="0.2">
      <c r="A485">
        <v>5204</v>
      </c>
      <c r="B485" t="s">
        <v>908</v>
      </c>
      <c r="C485" t="s">
        <v>702</v>
      </c>
      <c r="D485" t="s">
        <v>909</v>
      </c>
      <c r="E485" t="s">
        <v>339</v>
      </c>
      <c r="F485" t="s">
        <v>666</v>
      </c>
      <c r="G485">
        <v>7</v>
      </c>
      <c r="H485" t="s">
        <v>263</v>
      </c>
      <c r="I485" t="s">
        <v>263</v>
      </c>
      <c r="J485" t="s">
        <v>637</v>
      </c>
      <c r="K485" t="e">
        <f>INDEX(PUNT_SeasonAVG!I:I,MATCH($B485,PUNT_SeasonAVG!$I:$I,0))</f>
        <v>#N/A</v>
      </c>
      <c r="L485" t="e">
        <f>INDEX(PUNT_SeasonAVG!K:K,MATCH($B485,PUNT_SeasonAVG!$I:$I,0))</f>
        <v>#N/A</v>
      </c>
      <c r="M485" s="5" t="e">
        <f>INDEX(PUNT_SeasonAVG!B:B,MATCH($B485,PUNT_SeasonAVG!$I:$I,0))</f>
        <v>#N/A</v>
      </c>
      <c r="N485" s="5" t="e">
        <f>INDEX(PUNT_L10gamesAVG!B:B,MATCH($B485,PUNT_L10gamesAVG!$I:$I,0))</f>
        <v>#N/A</v>
      </c>
      <c r="O485" s="5" t="e">
        <f>INDEX(PUNT_L5gamesAVG!B:B,MATCH($B485,PUNT_L5gamesAVG!$I:$I,0))</f>
        <v>#N/A</v>
      </c>
    </row>
    <row r="486" spans="1:15" x14ac:dyDescent="0.2">
      <c r="A486">
        <v>5220</v>
      </c>
      <c r="B486" t="s">
        <v>912</v>
      </c>
      <c r="C486" t="s">
        <v>639</v>
      </c>
      <c r="D486" t="s">
        <v>913</v>
      </c>
      <c r="E486" t="s">
        <v>318</v>
      </c>
      <c r="F486" t="s">
        <v>710</v>
      </c>
      <c r="G486">
        <v>11</v>
      </c>
      <c r="H486" t="s">
        <v>636</v>
      </c>
      <c r="I486" t="s">
        <v>263</v>
      </c>
      <c r="J486" t="s">
        <v>637</v>
      </c>
      <c r="K486" t="e">
        <f>INDEX(PUNT_SeasonAVG!I:I,MATCH($B486,PUNT_SeasonAVG!$I:$I,0))</f>
        <v>#N/A</v>
      </c>
      <c r="L486" t="e">
        <f>INDEX(PUNT_SeasonAVG!K:K,MATCH($B486,PUNT_SeasonAVG!$I:$I,0))</f>
        <v>#N/A</v>
      </c>
      <c r="M486" s="5" t="e">
        <f>INDEX(PUNT_SeasonAVG!B:B,MATCH($B486,PUNT_SeasonAVG!$I:$I,0))</f>
        <v>#N/A</v>
      </c>
      <c r="N486" s="5" t="e">
        <f>INDEX(PUNT_L10gamesAVG!B:B,MATCH($B486,PUNT_L10gamesAVG!$I:$I,0))</f>
        <v>#N/A</v>
      </c>
      <c r="O486" s="5" t="e">
        <f>INDEX(PUNT_L5gamesAVG!B:B,MATCH($B486,PUNT_L5gamesAVG!$I:$I,0))</f>
        <v>#N/A</v>
      </c>
    </row>
    <row r="487" spans="1:15" x14ac:dyDescent="0.2">
      <c r="A487">
        <v>5259</v>
      </c>
      <c r="B487" t="s">
        <v>917</v>
      </c>
      <c r="C487" t="s">
        <v>664</v>
      </c>
      <c r="D487" t="s">
        <v>918</v>
      </c>
      <c r="E487" t="s">
        <v>307</v>
      </c>
      <c r="F487" t="s">
        <v>652</v>
      </c>
      <c r="G487">
        <v>24</v>
      </c>
      <c r="H487" t="s">
        <v>263</v>
      </c>
      <c r="I487" t="s">
        <v>263</v>
      </c>
      <c r="J487" t="s">
        <v>637</v>
      </c>
      <c r="K487" t="e">
        <f>INDEX(PUNT_SeasonAVG!I:I,MATCH($B487,PUNT_SeasonAVG!$I:$I,0))</f>
        <v>#N/A</v>
      </c>
      <c r="L487" t="e">
        <f>INDEX(PUNT_SeasonAVG!K:K,MATCH($B487,PUNT_SeasonAVG!$I:$I,0))</f>
        <v>#N/A</v>
      </c>
      <c r="M487" s="5" t="e">
        <f>INDEX(PUNT_SeasonAVG!B:B,MATCH($B487,PUNT_SeasonAVG!$I:$I,0))</f>
        <v>#N/A</v>
      </c>
      <c r="N487" s="5" t="e">
        <f>INDEX(PUNT_L10gamesAVG!B:B,MATCH($B487,PUNT_L10gamesAVG!$I:$I,0))</f>
        <v>#N/A</v>
      </c>
      <c r="O487" s="5" t="e">
        <f>INDEX(PUNT_L5gamesAVG!B:B,MATCH($B487,PUNT_L5gamesAVG!$I:$I,0))</f>
        <v>#N/A</v>
      </c>
    </row>
    <row r="488" spans="1:15" x14ac:dyDescent="0.2">
      <c r="A488">
        <v>5283</v>
      </c>
      <c r="B488" t="s">
        <v>921</v>
      </c>
      <c r="C488" t="s">
        <v>682</v>
      </c>
      <c r="D488" t="s">
        <v>922</v>
      </c>
      <c r="E488" t="s">
        <v>328</v>
      </c>
      <c r="F488" t="s">
        <v>95</v>
      </c>
      <c r="G488">
        <v>14</v>
      </c>
      <c r="H488" t="s">
        <v>263</v>
      </c>
      <c r="I488" t="s">
        <v>263</v>
      </c>
      <c r="J488" t="s">
        <v>637</v>
      </c>
      <c r="K488" t="e">
        <f>INDEX(PUNT_SeasonAVG!I:I,MATCH($B488,PUNT_SeasonAVG!$I:$I,0))</f>
        <v>#N/A</v>
      </c>
      <c r="L488" t="e">
        <f>INDEX(PUNT_SeasonAVG!K:K,MATCH($B488,PUNT_SeasonAVG!$I:$I,0))</f>
        <v>#N/A</v>
      </c>
      <c r="M488" s="5" t="e">
        <f>INDEX(PUNT_SeasonAVG!B:B,MATCH($B488,PUNT_SeasonAVG!$I:$I,0))</f>
        <v>#N/A</v>
      </c>
      <c r="N488" s="5" t="e">
        <f>INDEX(PUNT_L10gamesAVG!B:B,MATCH($B488,PUNT_L10gamesAVG!$I:$I,0))</f>
        <v>#N/A</v>
      </c>
      <c r="O488" s="5" t="e">
        <f>INDEX(PUNT_L5gamesAVG!B:B,MATCH($B488,PUNT_L5gamesAVG!$I:$I,0))</f>
        <v>#N/A</v>
      </c>
    </row>
    <row r="489" spans="1:15" x14ac:dyDescent="0.2">
      <c r="A489">
        <v>5327</v>
      </c>
      <c r="B489" t="s">
        <v>936</v>
      </c>
      <c r="C489" t="s">
        <v>639</v>
      </c>
      <c r="D489" t="s">
        <v>937</v>
      </c>
      <c r="E489" t="s">
        <v>333</v>
      </c>
      <c r="F489" t="s">
        <v>648</v>
      </c>
      <c r="G489">
        <v>27</v>
      </c>
      <c r="H489" t="s">
        <v>45</v>
      </c>
      <c r="I489" t="s">
        <v>45</v>
      </c>
      <c r="J489" t="s">
        <v>637</v>
      </c>
      <c r="K489" t="e">
        <f>INDEX(PUNT_SeasonAVG!I:I,MATCH($B489,PUNT_SeasonAVG!$I:$I,0))</f>
        <v>#N/A</v>
      </c>
      <c r="L489" t="e">
        <f>INDEX(PUNT_SeasonAVG!K:K,MATCH($B489,PUNT_SeasonAVG!$I:$I,0))</f>
        <v>#N/A</v>
      </c>
      <c r="M489" s="5" t="e">
        <f>INDEX(PUNT_SeasonAVG!B:B,MATCH($B489,PUNT_SeasonAVG!$I:$I,0))</f>
        <v>#N/A</v>
      </c>
      <c r="N489" s="5" t="e">
        <f>INDEX(PUNT_L10gamesAVG!B:B,MATCH($B489,PUNT_L10gamesAVG!$I:$I,0))</f>
        <v>#N/A</v>
      </c>
      <c r="O489" s="5" t="e">
        <f>INDEX(PUNT_L5gamesAVG!B:B,MATCH($B489,PUNT_L5gamesAVG!$I:$I,0))</f>
        <v>#N/A</v>
      </c>
    </row>
    <row r="490" spans="1:15" x14ac:dyDescent="0.2">
      <c r="A490">
        <v>5339</v>
      </c>
      <c r="B490" t="s">
        <v>942</v>
      </c>
      <c r="C490" t="s">
        <v>45</v>
      </c>
      <c r="D490" t="s">
        <v>943</v>
      </c>
      <c r="E490" t="s">
        <v>306</v>
      </c>
      <c r="F490" t="s">
        <v>812</v>
      </c>
      <c r="G490">
        <v>16</v>
      </c>
      <c r="H490" t="s">
        <v>263</v>
      </c>
      <c r="I490" t="s">
        <v>263</v>
      </c>
      <c r="J490" t="s">
        <v>637</v>
      </c>
      <c r="K490" t="e">
        <f>INDEX(PUNT_SeasonAVG!I:I,MATCH($B490,PUNT_SeasonAVG!$I:$I,0))</f>
        <v>#N/A</v>
      </c>
      <c r="L490" t="e">
        <f>INDEX(PUNT_SeasonAVG!K:K,MATCH($B490,PUNT_SeasonAVG!$I:$I,0))</f>
        <v>#N/A</v>
      </c>
      <c r="M490" s="5" t="e">
        <f>INDEX(PUNT_SeasonAVG!B:B,MATCH($B490,PUNT_SeasonAVG!$I:$I,0))</f>
        <v>#N/A</v>
      </c>
      <c r="N490" s="5" t="e">
        <f>INDEX(PUNT_L10gamesAVG!B:B,MATCH($B490,PUNT_L10gamesAVG!$I:$I,0))</f>
        <v>#N/A</v>
      </c>
      <c r="O490" s="5" t="e">
        <f>INDEX(PUNT_L5gamesAVG!B:B,MATCH($B490,PUNT_L5gamesAVG!$I:$I,0))</f>
        <v>#N/A</v>
      </c>
    </row>
    <row r="491" spans="1:15" x14ac:dyDescent="0.2">
      <c r="A491">
        <v>5355</v>
      </c>
      <c r="B491" t="s">
        <v>948</v>
      </c>
      <c r="C491" t="s">
        <v>692</v>
      </c>
      <c r="D491" t="s">
        <v>949</v>
      </c>
      <c r="E491" t="s">
        <v>328</v>
      </c>
      <c r="F491" t="s">
        <v>95</v>
      </c>
      <c r="G491">
        <v>26</v>
      </c>
      <c r="H491" t="s">
        <v>263</v>
      </c>
      <c r="I491" t="s">
        <v>263</v>
      </c>
      <c r="J491" t="s">
        <v>637</v>
      </c>
      <c r="K491" t="e">
        <f>INDEX(PUNT_SeasonAVG!I:I,MATCH($B491,PUNT_SeasonAVG!$I:$I,0))</f>
        <v>#N/A</v>
      </c>
      <c r="L491" t="e">
        <f>INDEX(PUNT_SeasonAVG!K:K,MATCH($B491,PUNT_SeasonAVG!$I:$I,0))</f>
        <v>#N/A</v>
      </c>
      <c r="M491" s="5" t="e">
        <f>INDEX(PUNT_SeasonAVG!B:B,MATCH($B491,PUNT_SeasonAVG!$I:$I,0))</f>
        <v>#N/A</v>
      </c>
      <c r="N491" s="5" t="e">
        <f>INDEX(PUNT_L10gamesAVG!B:B,MATCH($B491,PUNT_L10gamesAVG!$I:$I,0))</f>
        <v>#N/A</v>
      </c>
      <c r="O491" s="5" t="e">
        <f>INDEX(PUNT_L5gamesAVG!B:B,MATCH($B491,PUNT_L5gamesAVG!$I:$I,0))</f>
        <v>#N/A</v>
      </c>
    </row>
    <row r="492" spans="1:15" x14ac:dyDescent="0.2">
      <c r="A492">
        <v>5367</v>
      </c>
      <c r="B492" t="s">
        <v>952</v>
      </c>
      <c r="C492" t="s">
        <v>670</v>
      </c>
      <c r="D492" t="s">
        <v>953</v>
      </c>
      <c r="E492" t="s">
        <v>341</v>
      </c>
      <c r="F492" t="s">
        <v>675</v>
      </c>
      <c r="G492">
        <v>15</v>
      </c>
      <c r="H492" t="s">
        <v>636</v>
      </c>
      <c r="I492" t="s">
        <v>263</v>
      </c>
      <c r="J492" t="s">
        <v>637</v>
      </c>
      <c r="K492" t="e">
        <f>INDEX(PUNT_SeasonAVG!I:I,MATCH($B492,PUNT_SeasonAVG!$I:$I,0))</f>
        <v>#N/A</v>
      </c>
      <c r="L492" t="e">
        <f>INDEX(PUNT_SeasonAVG!K:K,MATCH($B492,PUNT_SeasonAVG!$I:$I,0))</f>
        <v>#N/A</v>
      </c>
      <c r="M492" s="5" t="e">
        <f>INDEX(PUNT_SeasonAVG!B:B,MATCH($B492,PUNT_SeasonAVG!$I:$I,0))</f>
        <v>#N/A</v>
      </c>
      <c r="N492" s="5" t="e">
        <f>INDEX(PUNT_L10gamesAVG!B:B,MATCH($B492,PUNT_L10gamesAVG!$I:$I,0))</f>
        <v>#N/A</v>
      </c>
      <c r="O492" s="5" t="e">
        <f>INDEX(PUNT_L5gamesAVG!B:B,MATCH($B492,PUNT_L5gamesAVG!$I:$I,0))</f>
        <v>#N/A</v>
      </c>
    </row>
    <row r="493" spans="1:15" x14ac:dyDescent="0.2">
      <c r="A493">
        <v>5374</v>
      </c>
      <c r="B493" t="s">
        <v>955</v>
      </c>
      <c r="C493" t="s">
        <v>706</v>
      </c>
      <c r="D493" t="s">
        <v>956</v>
      </c>
      <c r="E493" t="s">
        <v>328</v>
      </c>
      <c r="F493" t="s">
        <v>95</v>
      </c>
      <c r="G493">
        <v>25</v>
      </c>
      <c r="H493" t="s">
        <v>264</v>
      </c>
      <c r="I493" t="s">
        <v>264</v>
      </c>
      <c r="J493" t="s">
        <v>637</v>
      </c>
      <c r="K493" t="e">
        <f>INDEX(PUNT_SeasonAVG!I:I,MATCH($B493,PUNT_SeasonAVG!$I:$I,0))</f>
        <v>#N/A</v>
      </c>
      <c r="L493" t="e">
        <f>INDEX(PUNT_SeasonAVG!K:K,MATCH($B493,PUNT_SeasonAVG!$I:$I,0))</f>
        <v>#N/A</v>
      </c>
      <c r="M493" s="5" t="e">
        <f>INDEX(PUNT_SeasonAVG!B:B,MATCH($B493,PUNT_SeasonAVG!$I:$I,0))</f>
        <v>#N/A</v>
      </c>
      <c r="N493" s="5" t="e">
        <f>INDEX(PUNT_L10gamesAVG!B:B,MATCH($B493,PUNT_L10gamesAVG!$I:$I,0))</f>
        <v>#N/A</v>
      </c>
      <c r="O493" s="5" t="e">
        <f>INDEX(PUNT_L5gamesAVG!B:B,MATCH($B493,PUNT_L5gamesAVG!$I:$I,0))</f>
        <v>#N/A</v>
      </c>
    </row>
    <row r="494" spans="1:15" x14ac:dyDescent="0.2">
      <c r="A494">
        <v>5420</v>
      </c>
      <c r="B494" t="s">
        <v>963</v>
      </c>
      <c r="C494" t="s">
        <v>670</v>
      </c>
      <c r="D494" t="s">
        <v>964</v>
      </c>
      <c r="E494" t="s">
        <v>301</v>
      </c>
      <c r="F494" t="s">
        <v>42</v>
      </c>
      <c r="G494">
        <v>19</v>
      </c>
      <c r="H494" t="s">
        <v>263</v>
      </c>
      <c r="I494" t="s">
        <v>263</v>
      </c>
      <c r="J494" t="s">
        <v>637</v>
      </c>
      <c r="K494" t="e">
        <f>INDEX(PUNT_SeasonAVG!I:I,MATCH($B494,PUNT_SeasonAVG!$I:$I,0))</f>
        <v>#N/A</v>
      </c>
      <c r="L494" t="e">
        <f>INDEX(PUNT_SeasonAVG!K:K,MATCH($B494,PUNT_SeasonAVG!$I:$I,0))</f>
        <v>#N/A</v>
      </c>
      <c r="M494" s="5" t="e">
        <f>INDEX(PUNT_SeasonAVG!B:B,MATCH($B494,PUNT_SeasonAVG!$I:$I,0))</f>
        <v>#N/A</v>
      </c>
      <c r="N494" s="5" t="e">
        <f>INDEX(PUNT_L10gamesAVG!B:B,MATCH($B494,PUNT_L10gamesAVG!$I:$I,0))</f>
        <v>#N/A</v>
      </c>
      <c r="O494" s="5" t="e">
        <f>INDEX(PUNT_L5gamesAVG!B:B,MATCH($B494,PUNT_L5gamesAVG!$I:$I,0))</f>
        <v>#N/A</v>
      </c>
    </row>
    <row r="495" spans="1:15" x14ac:dyDescent="0.2">
      <c r="A495">
        <v>5423</v>
      </c>
      <c r="B495" t="s">
        <v>965</v>
      </c>
      <c r="C495" t="s">
        <v>697</v>
      </c>
      <c r="D495" t="s">
        <v>966</v>
      </c>
      <c r="E495" t="s">
        <v>328</v>
      </c>
      <c r="F495" t="s">
        <v>95</v>
      </c>
      <c r="G495">
        <v>8</v>
      </c>
      <c r="H495" t="s">
        <v>264</v>
      </c>
      <c r="I495" t="s">
        <v>264</v>
      </c>
      <c r="J495" t="s">
        <v>637</v>
      </c>
      <c r="K495" t="e">
        <f>INDEX(PUNT_SeasonAVG!I:I,MATCH($B495,PUNT_SeasonAVG!$I:$I,0))</f>
        <v>#N/A</v>
      </c>
      <c r="L495" t="e">
        <f>INDEX(PUNT_SeasonAVG!K:K,MATCH($B495,PUNT_SeasonAVG!$I:$I,0))</f>
        <v>#N/A</v>
      </c>
      <c r="M495" s="5" t="e">
        <f>INDEX(PUNT_SeasonAVG!B:B,MATCH($B495,PUNT_SeasonAVG!$I:$I,0))</f>
        <v>#N/A</v>
      </c>
      <c r="N495" s="5" t="e">
        <f>INDEX(PUNT_L10gamesAVG!B:B,MATCH($B495,PUNT_L10gamesAVG!$I:$I,0))</f>
        <v>#N/A</v>
      </c>
      <c r="O495" s="5" t="e">
        <f>INDEX(PUNT_L5gamesAVG!B:B,MATCH($B495,PUNT_L5gamesAVG!$I:$I,0))</f>
        <v>#N/A</v>
      </c>
    </row>
    <row r="496" spans="1:15" x14ac:dyDescent="0.2">
      <c r="A496">
        <v>5474</v>
      </c>
      <c r="B496" t="s">
        <v>977</v>
      </c>
      <c r="C496" t="s">
        <v>45</v>
      </c>
      <c r="D496" t="s">
        <v>978</v>
      </c>
      <c r="E496" t="s">
        <v>297</v>
      </c>
      <c r="F496" t="s">
        <v>724</v>
      </c>
      <c r="G496">
        <v>1</v>
      </c>
      <c r="H496" t="s">
        <v>263</v>
      </c>
      <c r="I496" t="s">
        <v>263</v>
      </c>
      <c r="J496" t="s">
        <v>637</v>
      </c>
      <c r="K496" t="e">
        <f>INDEX(PUNT_SeasonAVG!I:I,MATCH($B496,PUNT_SeasonAVG!$I:$I,0))</f>
        <v>#N/A</v>
      </c>
      <c r="L496" t="e">
        <f>INDEX(PUNT_SeasonAVG!K:K,MATCH($B496,PUNT_SeasonAVG!$I:$I,0))</f>
        <v>#N/A</v>
      </c>
      <c r="M496" s="5" t="e">
        <f>INDEX(PUNT_SeasonAVG!B:B,MATCH($B496,PUNT_SeasonAVG!$I:$I,0))</f>
        <v>#N/A</v>
      </c>
      <c r="N496" s="5" t="e">
        <f>INDEX(PUNT_L10gamesAVG!B:B,MATCH($B496,PUNT_L10gamesAVG!$I:$I,0))</f>
        <v>#N/A</v>
      </c>
      <c r="O496" s="5" t="e">
        <f>INDEX(PUNT_L5gamesAVG!B:B,MATCH($B496,PUNT_L5gamesAVG!$I:$I,0))</f>
        <v>#N/A</v>
      </c>
    </row>
    <row r="497" spans="1:15" x14ac:dyDescent="0.2">
      <c r="A497">
        <v>5479</v>
      </c>
      <c r="B497" t="s">
        <v>981</v>
      </c>
      <c r="C497" t="s">
        <v>639</v>
      </c>
      <c r="D497" t="s">
        <v>945</v>
      </c>
      <c r="E497" t="s">
        <v>309</v>
      </c>
      <c r="F497" t="s">
        <v>756</v>
      </c>
      <c r="G497">
        <v>22</v>
      </c>
      <c r="H497" t="s">
        <v>263</v>
      </c>
      <c r="I497" t="s">
        <v>263</v>
      </c>
      <c r="J497" t="s">
        <v>637</v>
      </c>
      <c r="K497" t="e">
        <f>INDEX(PUNT_SeasonAVG!I:I,MATCH($B497,PUNT_SeasonAVG!$I:$I,0))</f>
        <v>#N/A</v>
      </c>
      <c r="L497" t="e">
        <f>INDEX(PUNT_SeasonAVG!K:K,MATCH($B497,PUNT_SeasonAVG!$I:$I,0))</f>
        <v>#N/A</v>
      </c>
      <c r="M497" s="5" t="e">
        <f>INDEX(PUNT_SeasonAVG!B:B,MATCH($B497,PUNT_SeasonAVG!$I:$I,0))</f>
        <v>#N/A</v>
      </c>
      <c r="N497" s="5" t="e">
        <f>INDEX(PUNT_L10gamesAVG!B:B,MATCH($B497,PUNT_L10gamesAVG!$I:$I,0))</f>
        <v>#N/A</v>
      </c>
      <c r="O497" s="5" t="e">
        <f>INDEX(PUNT_L5gamesAVG!B:B,MATCH($B497,PUNT_L5gamesAVG!$I:$I,0))</f>
        <v>#N/A</v>
      </c>
    </row>
    <row r="498" spans="1:15" x14ac:dyDescent="0.2">
      <c r="A498">
        <v>5481</v>
      </c>
      <c r="B498" t="s">
        <v>983</v>
      </c>
      <c r="C498" t="s">
        <v>639</v>
      </c>
      <c r="D498" t="s">
        <v>763</v>
      </c>
      <c r="E498" t="s">
        <v>322</v>
      </c>
      <c r="F498" t="s">
        <v>704</v>
      </c>
      <c r="G498">
        <v>7</v>
      </c>
      <c r="H498" t="s">
        <v>264</v>
      </c>
      <c r="I498" t="s">
        <v>264</v>
      </c>
      <c r="J498" t="s">
        <v>637</v>
      </c>
      <c r="K498" t="e">
        <f>INDEX(PUNT_SeasonAVG!I:I,MATCH($B498,PUNT_SeasonAVG!$I:$I,0))</f>
        <v>#N/A</v>
      </c>
      <c r="L498" t="e">
        <f>INDEX(PUNT_SeasonAVG!K:K,MATCH($B498,PUNT_SeasonAVG!$I:$I,0))</f>
        <v>#N/A</v>
      </c>
      <c r="M498" s="5" t="e">
        <f>INDEX(PUNT_SeasonAVG!B:B,MATCH($B498,PUNT_SeasonAVG!$I:$I,0))</f>
        <v>#N/A</v>
      </c>
      <c r="N498" s="5" t="e">
        <f>INDEX(PUNT_L10gamesAVG!B:B,MATCH($B498,PUNT_L10gamesAVG!$I:$I,0))</f>
        <v>#N/A</v>
      </c>
      <c r="O498" s="5" t="e">
        <f>INDEX(PUNT_L5gamesAVG!B:B,MATCH($B498,PUNT_L5gamesAVG!$I:$I,0))</f>
        <v>#N/A</v>
      </c>
    </row>
    <row r="499" spans="1:15" x14ac:dyDescent="0.2">
      <c r="A499">
        <v>5485</v>
      </c>
      <c r="B499" t="s">
        <v>987</v>
      </c>
      <c r="C499" t="s">
        <v>639</v>
      </c>
      <c r="D499" t="s">
        <v>988</v>
      </c>
      <c r="E499" t="s">
        <v>310</v>
      </c>
      <c r="F499" t="s">
        <v>687</v>
      </c>
      <c r="G499">
        <v>24</v>
      </c>
      <c r="H499" t="s">
        <v>649</v>
      </c>
      <c r="I499" t="s">
        <v>264</v>
      </c>
      <c r="J499" t="s">
        <v>637</v>
      </c>
      <c r="K499" t="e">
        <f>INDEX(PUNT_SeasonAVG!I:I,MATCH($B499,PUNT_SeasonAVG!$I:$I,0))</f>
        <v>#N/A</v>
      </c>
      <c r="L499" t="e">
        <f>INDEX(PUNT_SeasonAVG!K:K,MATCH($B499,PUNT_SeasonAVG!$I:$I,0))</f>
        <v>#N/A</v>
      </c>
      <c r="M499" s="5" t="e">
        <f>INDEX(PUNT_SeasonAVG!B:B,MATCH($B499,PUNT_SeasonAVG!$I:$I,0))</f>
        <v>#N/A</v>
      </c>
      <c r="N499" s="5" t="e">
        <f>INDEX(PUNT_L10gamesAVG!B:B,MATCH($B499,PUNT_L10gamesAVG!$I:$I,0))</f>
        <v>#N/A</v>
      </c>
      <c r="O499" s="5" t="e">
        <f>INDEX(PUNT_L5gamesAVG!B:B,MATCH($B499,PUNT_L5gamesAVG!$I:$I,0))</f>
        <v>#N/A</v>
      </c>
    </row>
    <row r="500" spans="1:15" x14ac:dyDescent="0.2">
      <c r="A500">
        <v>5504</v>
      </c>
      <c r="B500" t="s">
        <v>997</v>
      </c>
      <c r="C500" t="s">
        <v>682</v>
      </c>
      <c r="D500" t="s">
        <v>998</v>
      </c>
      <c r="E500" t="s">
        <v>341</v>
      </c>
      <c r="F500" t="s">
        <v>675</v>
      </c>
      <c r="G500">
        <v>33</v>
      </c>
      <c r="H500" t="s">
        <v>263</v>
      </c>
      <c r="I500" t="s">
        <v>263</v>
      </c>
      <c r="J500" t="s">
        <v>637</v>
      </c>
      <c r="K500" t="e">
        <f>INDEX(PUNT_SeasonAVG!I:I,MATCH($B500,PUNT_SeasonAVG!$I:$I,0))</f>
        <v>#N/A</v>
      </c>
      <c r="L500" t="e">
        <f>INDEX(PUNT_SeasonAVG!K:K,MATCH($B500,PUNT_SeasonAVG!$I:$I,0))</f>
        <v>#N/A</v>
      </c>
      <c r="M500" s="5" t="e">
        <f>INDEX(PUNT_SeasonAVG!B:B,MATCH($B500,PUNT_SeasonAVG!$I:$I,0))</f>
        <v>#N/A</v>
      </c>
      <c r="N500" s="5" t="e">
        <f>INDEX(PUNT_L10gamesAVG!B:B,MATCH($B500,PUNT_L10gamesAVG!$I:$I,0))</f>
        <v>#N/A</v>
      </c>
      <c r="O500" s="5" t="e">
        <f>INDEX(PUNT_L5gamesAVG!B:B,MATCH($B500,PUNT_L5gamesAVG!$I:$I,0))</f>
        <v>#N/A</v>
      </c>
    </row>
    <row r="501" spans="1:15" x14ac:dyDescent="0.2">
      <c r="A501">
        <v>5522</v>
      </c>
      <c r="B501" t="s">
        <v>999</v>
      </c>
      <c r="C501" t="s">
        <v>45</v>
      </c>
      <c r="D501" t="s">
        <v>1000</v>
      </c>
      <c r="E501" t="s">
        <v>304</v>
      </c>
      <c r="F501" t="s">
        <v>660</v>
      </c>
      <c r="G501">
        <v>6</v>
      </c>
      <c r="H501" t="s">
        <v>45</v>
      </c>
      <c r="I501" t="s">
        <v>45</v>
      </c>
      <c r="J501" t="s">
        <v>637</v>
      </c>
      <c r="K501" t="e">
        <f>INDEX(PUNT_SeasonAVG!I:I,MATCH($B501,PUNT_SeasonAVG!$I:$I,0))</f>
        <v>#N/A</v>
      </c>
      <c r="L501" t="e">
        <f>INDEX(PUNT_SeasonAVG!K:K,MATCH($B501,PUNT_SeasonAVG!$I:$I,0))</f>
        <v>#N/A</v>
      </c>
      <c r="M501" s="5" t="e">
        <f>INDEX(PUNT_SeasonAVG!B:B,MATCH($B501,PUNT_SeasonAVG!$I:$I,0))</f>
        <v>#N/A</v>
      </c>
      <c r="N501" s="5" t="e">
        <f>INDEX(PUNT_L10gamesAVG!B:B,MATCH($B501,PUNT_L10gamesAVG!$I:$I,0))</f>
        <v>#N/A</v>
      </c>
      <c r="O501" s="5" t="e">
        <f>INDEX(PUNT_L5gamesAVG!B:B,MATCH($B501,PUNT_L5gamesAVG!$I:$I,0))</f>
        <v>#N/A</v>
      </c>
    </row>
    <row r="502" spans="1:15" x14ac:dyDescent="0.2">
      <c r="A502">
        <v>5526</v>
      </c>
      <c r="B502" t="s">
        <v>1002</v>
      </c>
      <c r="C502" t="s">
        <v>639</v>
      </c>
      <c r="D502" t="s">
        <v>1003</v>
      </c>
      <c r="E502" t="s">
        <v>322</v>
      </c>
      <c r="F502" t="s">
        <v>704</v>
      </c>
      <c r="G502">
        <v>14</v>
      </c>
      <c r="H502" t="s">
        <v>636</v>
      </c>
      <c r="I502" t="s">
        <v>263</v>
      </c>
      <c r="J502" t="s">
        <v>637</v>
      </c>
      <c r="K502" t="e">
        <f>INDEX(PUNT_SeasonAVG!I:I,MATCH($B502,PUNT_SeasonAVG!$I:$I,0))</f>
        <v>#N/A</v>
      </c>
      <c r="L502" t="e">
        <f>INDEX(PUNT_SeasonAVG!K:K,MATCH($B502,PUNT_SeasonAVG!$I:$I,0))</f>
        <v>#N/A</v>
      </c>
      <c r="M502" s="5" t="e">
        <f>INDEX(PUNT_SeasonAVG!B:B,MATCH($B502,PUNT_SeasonAVG!$I:$I,0))</f>
        <v>#N/A</v>
      </c>
      <c r="N502" s="5" t="e">
        <f>INDEX(PUNT_L10gamesAVG!B:B,MATCH($B502,PUNT_L10gamesAVG!$I:$I,0))</f>
        <v>#N/A</v>
      </c>
      <c r="O502" s="5" t="e">
        <f>INDEX(PUNT_L5gamesAVG!B:B,MATCH($B502,PUNT_L5gamesAVG!$I:$I,0))</f>
        <v>#N/A</v>
      </c>
    </row>
    <row r="503" spans="1:15" x14ac:dyDescent="0.2">
      <c r="A503">
        <v>5536</v>
      </c>
      <c r="B503" t="s">
        <v>1004</v>
      </c>
      <c r="C503" t="s">
        <v>673</v>
      </c>
      <c r="D503" t="s">
        <v>1005</v>
      </c>
      <c r="E503" t="s">
        <v>321</v>
      </c>
      <c r="F503" t="s">
        <v>678</v>
      </c>
      <c r="G503">
        <v>50</v>
      </c>
      <c r="H503" t="s">
        <v>45</v>
      </c>
      <c r="I503" t="s">
        <v>45</v>
      </c>
      <c r="J503" t="s">
        <v>637</v>
      </c>
      <c r="K503" t="e">
        <f>INDEX(PUNT_SeasonAVG!I:I,MATCH($B503,PUNT_SeasonAVG!$I:$I,0))</f>
        <v>#N/A</v>
      </c>
      <c r="L503" t="e">
        <f>INDEX(PUNT_SeasonAVG!K:K,MATCH($B503,PUNT_SeasonAVG!$I:$I,0))</f>
        <v>#N/A</v>
      </c>
      <c r="M503" s="5" t="e">
        <f>INDEX(PUNT_SeasonAVG!B:B,MATCH($B503,PUNT_SeasonAVG!$I:$I,0))</f>
        <v>#N/A</v>
      </c>
      <c r="N503" s="5" t="e">
        <f>INDEX(PUNT_L10gamesAVG!B:B,MATCH($B503,PUNT_L10gamesAVG!$I:$I,0))</f>
        <v>#N/A</v>
      </c>
      <c r="O503" s="5" t="e">
        <f>INDEX(PUNT_L5gamesAVG!B:B,MATCH($B503,PUNT_L5gamesAVG!$I:$I,0))</f>
        <v>#N/A</v>
      </c>
    </row>
    <row r="504" spans="1:15" x14ac:dyDescent="0.2">
      <c r="A504">
        <v>5542</v>
      </c>
      <c r="B504" t="s">
        <v>1007</v>
      </c>
      <c r="C504" t="s">
        <v>692</v>
      </c>
      <c r="D504" t="s">
        <v>960</v>
      </c>
      <c r="E504" t="s">
        <v>338</v>
      </c>
      <c r="F504" t="s">
        <v>644</v>
      </c>
      <c r="G504">
        <v>21</v>
      </c>
      <c r="H504" t="s">
        <v>263</v>
      </c>
      <c r="I504" t="s">
        <v>263</v>
      </c>
      <c r="J504" t="s">
        <v>637</v>
      </c>
      <c r="K504" t="e">
        <f>INDEX(PUNT_SeasonAVG!I:I,MATCH($B504,PUNT_SeasonAVG!$I:$I,0))</f>
        <v>#N/A</v>
      </c>
      <c r="L504" t="e">
        <f>INDEX(PUNT_SeasonAVG!K:K,MATCH($B504,PUNT_SeasonAVG!$I:$I,0))</f>
        <v>#N/A</v>
      </c>
      <c r="M504" s="5" t="e">
        <f>INDEX(PUNT_SeasonAVG!B:B,MATCH($B504,PUNT_SeasonAVG!$I:$I,0))</f>
        <v>#N/A</v>
      </c>
      <c r="N504" s="5" t="e">
        <f>INDEX(PUNT_L10gamesAVG!B:B,MATCH($B504,PUNT_L10gamesAVG!$I:$I,0))</f>
        <v>#N/A</v>
      </c>
      <c r="O504" s="5" t="e">
        <f>INDEX(PUNT_L5gamesAVG!B:B,MATCH($B504,PUNT_L5gamesAVG!$I:$I,0))</f>
        <v>#N/A</v>
      </c>
    </row>
    <row r="505" spans="1:15" x14ac:dyDescent="0.2">
      <c r="A505">
        <v>5562</v>
      </c>
      <c r="B505" t="s">
        <v>1008</v>
      </c>
      <c r="C505" t="s">
        <v>639</v>
      </c>
      <c r="D505" t="s">
        <v>1009</v>
      </c>
      <c r="E505" t="s">
        <v>336</v>
      </c>
      <c r="F505" t="s">
        <v>635</v>
      </c>
      <c r="G505">
        <v>8</v>
      </c>
      <c r="H505" t="s">
        <v>263</v>
      </c>
      <c r="I505" t="s">
        <v>263</v>
      </c>
      <c r="J505" t="s">
        <v>637</v>
      </c>
      <c r="K505" t="e">
        <f>INDEX(PUNT_SeasonAVG!I:I,MATCH($B505,PUNT_SeasonAVG!$I:$I,0))</f>
        <v>#N/A</v>
      </c>
      <c r="L505" t="e">
        <f>INDEX(PUNT_SeasonAVG!K:K,MATCH($B505,PUNT_SeasonAVG!$I:$I,0))</f>
        <v>#N/A</v>
      </c>
      <c r="M505" s="5" t="e">
        <f>INDEX(PUNT_SeasonAVG!B:B,MATCH($B505,PUNT_SeasonAVG!$I:$I,0))</f>
        <v>#N/A</v>
      </c>
      <c r="N505" s="5" t="e">
        <f>INDEX(PUNT_L10gamesAVG!B:B,MATCH($B505,PUNT_L10gamesAVG!$I:$I,0))</f>
        <v>#N/A</v>
      </c>
      <c r="O505" s="5" t="e">
        <f>INDEX(PUNT_L5gamesAVG!B:B,MATCH($B505,PUNT_L5gamesAVG!$I:$I,0))</f>
        <v>#N/A</v>
      </c>
    </row>
    <row r="506" spans="1:15" x14ac:dyDescent="0.2">
      <c r="A506">
        <v>5565</v>
      </c>
      <c r="B506" t="s">
        <v>1010</v>
      </c>
      <c r="C506" t="s">
        <v>656</v>
      </c>
      <c r="D506" t="s">
        <v>1011</v>
      </c>
      <c r="E506" t="s">
        <v>310</v>
      </c>
      <c r="F506" t="s">
        <v>687</v>
      </c>
      <c r="G506">
        <v>6</v>
      </c>
      <c r="H506" t="s">
        <v>263</v>
      </c>
      <c r="I506" t="s">
        <v>263</v>
      </c>
      <c r="J506" t="s">
        <v>637</v>
      </c>
      <c r="K506" t="e">
        <f>INDEX(PUNT_SeasonAVG!I:I,MATCH($B506,PUNT_SeasonAVG!$I:$I,0))</f>
        <v>#N/A</v>
      </c>
      <c r="L506" t="e">
        <f>INDEX(PUNT_SeasonAVG!K:K,MATCH($B506,PUNT_SeasonAVG!$I:$I,0))</f>
        <v>#N/A</v>
      </c>
      <c r="M506" s="5" t="e">
        <f>INDEX(PUNT_SeasonAVG!B:B,MATCH($B506,PUNT_SeasonAVG!$I:$I,0))</f>
        <v>#N/A</v>
      </c>
      <c r="N506" s="5" t="e">
        <f>INDEX(PUNT_L10gamesAVG!B:B,MATCH($B506,PUNT_L10gamesAVG!$I:$I,0))</f>
        <v>#N/A</v>
      </c>
      <c r="O506" s="5" t="e">
        <f>INDEX(PUNT_L5gamesAVG!B:B,MATCH($B506,PUNT_L5gamesAVG!$I:$I,0))</f>
        <v>#N/A</v>
      </c>
    </row>
    <row r="507" spans="1:15" x14ac:dyDescent="0.2">
      <c r="A507">
        <v>5595</v>
      </c>
      <c r="B507" t="s">
        <v>1015</v>
      </c>
      <c r="C507" t="s">
        <v>639</v>
      </c>
      <c r="D507" t="s">
        <v>1016</v>
      </c>
      <c r="E507" t="s">
        <v>341</v>
      </c>
      <c r="F507" t="s">
        <v>675</v>
      </c>
      <c r="G507">
        <v>4</v>
      </c>
      <c r="H507" t="s">
        <v>264</v>
      </c>
      <c r="I507" t="s">
        <v>264</v>
      </c>
      <c r="J507" t="s">
        <v>637</v>
      </c>
      <c r="K507" t="e">
        <f>INDEX(PUNT_SeasonAVG!I:I,MATCH($B507,PUNT_SeasonAVG!$I:$I,0))</f>
        <v>#N/A</v>
      </c>
      <c r="L507" t="e">
        <f>INDEX(PUNT_SeasonAVG!K:K,MATCH($B507,PUNT_SeasonAVG!$I:$I,0))</f>
        <v>#N/A</v>
      </c>
      <c r="M507" s="5" t="e">
        <f>INDEX(PUNT_SeasonAVG!B:B,MATCH($B507,PUNT_SeasonAVG!$I:$I,0))</f>
        <v>#N/A</v>
      </c>
      <c r="N507" s="5" t="e">
        <f>INDEX(PUNT_L10gamesAVG!B:B,MATCH($B507,PUNT_L10gamesAVG!$I:$I,0))</f>
        <v>#N/A</v>
      </c>
      <c r="O507" s="5" t="e">
        <f>INDEX(PUNT_L5gamesAVG!B:B,MATCH($B507,PUNT_L5gamesAVG!$I:$I,0))</f>
        <v>#N/A</v>
      </c>
    </row>
    <row r="508" spans="1:15" x14ac:dyDescent="0.2">
      <c r="A508">
        <v>5635</v>
      </c>
      <c r="B508" t="s">
        <v>1018</v>
      </c>
      <c r="C508" t="s">
        <v>670</v>
      </c>
      <c r="D508" t="s">
        <v>1019</v>
      </c>
      <c r="E508" t="s">
        <v>339</v>
      </c>
      <c r="F508" t="s">
        <v>666</v>
      </c>
      <c r="G508">
        <v>17</v>
      </c>
      <c r="H508" t="s">
        <v>649</v>
      </c>
      <c r="I508" t="s">
        <v>264</v>
      </c>
      <c r="J508" t="s">
        <v>637</v>
      </c>
      <c r="K508" t="e">
        <f>INDEX(PUNT_SeasonAVG!I:I,MATCH($B508,PUNT_SeasonAVG!$I:$I,0))</f>
        <v>#N/A</v>
      </c>
      <c r="L508" t="e">
        <f>INDEX(PUNT_SeasonAVG!K:K,MATCH($B508,PUNT_SeasonAVG!$I:$I,0))</f>
        <v>#N/A</v>
      </c>
      <c r="M508" s="5" t="e">
        <f>INDEX(PUNT_SeasonAVG!B:B,MATCH($B508,PUNT_SeasonAVG!$I:$I,0))</f>
        <v>#N/A</v>
      </c>
      <c r="N508" s="5" t="e">
        <f>INDEX(PUNT_L10gamesAVG!B:B,MATCH($B508,PUNT_L10gamesAVG!$I:$I,0))</f>
        <v>#N/A</v>
      </c>
      <c r="O508" s="5" t="e">
        <f>INDEX(PUNT_L5gamesAVG!B:B,MATCH($B508,PUNT_L5gamesAVG!$I:$I,0))</f>
        <v>#N/A</v>
      </c>
    </row>
    <row r="509" spans="1:15" x14ac:dyDescent="0.2">
      <c r="A509">
        <v>5646</v>
      </c>
      <c r="B509" t="s">
        <v>1029</v>
      </c>
      <c r="C509" t="s">
        <v>639</v>
      </c>
      <c r="D509" t="s">
        <v>993</v>
      </c>
      <c r="E509" t="s">
        <v>334</v>
      </c>
      <c r="F509" t="s">
        <v>727</v>
      </c>
      <c r="G509">
        <v>41</v>
      </c>
      <c r="H509" t="s">
        <v>264</v>
      </c>
      <c r="I509" t="s">
        <v>264</v>
      </c>
      <c r="J509" t="s">
        <v>637</v>
      </c>
      <c r="K509" t="e">
        <f>INDEX(PUNT_SeasonAVG!I:I,MATCH($B509,PUNT_SeasonAVG!$I:$I,0))</f>
        <v>#N/A</v>
      </c>
      <c r="L509" t="e">
        <f>INDEX(PUNT_SeasonAVG!K:K,MATCH($B509,PUNT_SeasonAVG!$I:$I,0))</f>
        <v>#N/A</v>
      </c>
      <c r="M509" s="5" t="e">
        <f>INDEX(PUNT_SeasonAVG!B:B,MATCH($B509,PUNT_SeasonAVG!$I:$I,0))</f>
        <v>#N/A</v>
      </c>
      <c r="N509" s="5" t="e">
        <f>INDEX(PUNT_L10gamesAVG!B:B,MATCH($B509,PUNT_L10gamesAVG!$I:$I,0))</f>
        <v>#N/A</v>
      </c>
      <c r="O509" s="5" t="e">
        <f>INDEX(PUNT_L5gamesAVG!B:B,MATCH($B509,PUNT_L5gamesAVG!$I:$I,0))</f>
        <v>#N/A</v>
      </c>
    </row>
    <row r="510" spans="1:15" x14ac:dyDescent="0.2">
      <c r="A510">
        <v>5647</v>
      </c>
      <c r="B510" t="s">
        <v>1030</v>
      </c>
      <c r="C510" t="s">
        <v>263</v>
      </c>
      <c r="D510" t="s">
        <v>1031</v>
      </c>
      <c r="E510" t="s">
        <v>319</v>
      </c>
      <c r="F510" t="s">
        <v>804</v>
      </c>
      <c r="G510">
        <v>30</v>
      </c>
      <c r="H510" t="s">
        <v>264</v>
      </c>
      <c r="I510" t="s">
        <v>264</v>
      </c>
      <c r="J510" t="s">
        <v>637</v>
      </c>
      <c r="K510" t="e">
        <f>INDEX(PUNT_SeasonAVG!I:I,MATCH($B510,PUNT_SeasonAVG!$I:$I,0))</f>
        <v>#N/A</v>
      </c>
      <c r="L510" t="e">
        <f>INDEX(PUNT_SeasonAVG!K:K,MATCH($B510,PUNT_SeasonAVG!$I:$I,0))</f>
        <v>#N/A</v>
      </c>
      <c r="M510" s="5" t="e">
        <f>INDEX(PUNT_SeasonAVG!B:B,MATCH($B510,PUNT_SeasonAVG!$I:$I,0))</f>
        <v>#N/A</v>
      </c>
      <c r="N510" s="5" t="e">
        <f>INDEX(PUNT_L10gamesAVG!B:B,MATCH($B510,PUNT_L10gamesAVG!$I:$I,0))</f>
        <v>#N/A</v>
      </c>
      <c r="O510" s="5" t="e">
        <f>INDEX(PUNT_L5gamesAVG!B:B,MATCH($B510,PUNT_L5gamesAVG!$I:$I,0))</f>
        <v>#N/A</v>
      </c>
    </row>
    <row r="511" spans="1:15" x14ac:dyDescent="0.2">
      <c r="A511">
        <v>5649</v>
      </c>
      <c r="B511" t="s">
        <v>1032</v>
      </c>
      <c r="C511" t="s">
        <v>816</v>
      </c>
      <c r="D511" t="s">
        <v>1033</v>
      </c>
      <c r="E511" t="s">
        <v>312</v>
      </c>
      <c r="F511" t="s">
        <v>731</v>
      </c>
      <c r="G511">
        <v>4</v>
      </c>
      <c r="H511" t="s">
        <v>264</v>
      </c>
      <c r="I511" t="s">
        <v>264</v>
      </c>
      <c r="J511" t="s">
        <v>637</v>
      </c>
      <c r="K511" t="e">
        <f>INDEX(PUNT_SeasonAVG!I:I,MATCH($B511,PUNT_SeasonAVG!$I:$I,0))</f>
        <v>#N/A</v>
      </c>
      <c r="L511" t="e">
        <f>INDEX(PUNT_SeasonAVG!K:K,MATCH($B511,PUNT_SeasonAVG!$I:$I,0))</f>
        <v>#N/A</v>
      </c>
      <c r="M511" s="5" t="e">
        <f>INDEX(PUNT_SeasonAVG!B:B,MATCH($B511,PUNT_SeasonAVG!$I:$I,0))</f>
        <v>#N/A</v>
      </c>
      <c r="N511" s="5" t="e">
        <f>INDEX(PUNT_L10gamesAVG!B:B,MATCH($B511,PUNT_L10gamesAVG!$I:$I,0))</f>
        <v>#N/A</v>
      </c>
      <c r="O511" s="5" t="e">
        <f>INDEX(PUNT_L5gamesAVG!B:B,MATCH($B511,PUNT_L5gamesAVG!$I:$I,0))</f>
        <v>#N/A</v>
      </c>
    </row>
    <row r="512" spans="1:15" x14ac:dyDescent="0.2">
      <c r="A512">
        <v>5653</v>
      </c>
      <c r="B512" t="s">
        <v>1036</v>
      </c>
      <c r="C512" t="s">
        <v>692</v>
      </c>
      <c r="D512" t="s">
        <v>995</v>
      </c>
      <c r="E512" t="s">
        <v>318</v>
      </c>
      <c r="F512" t="s">
        <v>710</v>
      </c>
      <c r="G512">
        <v>22</v>
      </c>
      <c r="H512" t="s">
        <v>263</v>
      </c>
      <c r="I512" t="s">
        <v>263</v>
      </c>
      <c r="J512" t="s">
        <v>637</v>
      </c>
      <c r="K512" t="e">
        <f>INDEX(PUNT_SeasonAVG!I:I,MATCH($B512,PUNT_SeasonAVG!$I:$I,0))</f>
        <v>#N/A</v>
      </c>
      <c r="L512" t="e">
        <f>INDEX(PUNT_SeasonAVG!K:K,MATCH($B512,PUNT_SeasonAVG!$I:$I,0))</f>
        <v>#N/A</v>
      </c>
      <c r="M512" s="5" t="e">
        <f>INDEX(PUNT_SeasonAVG!B:B,MATCH($B512,PUNT_SeasonAVG!$I:$I,0))</f>
        <v>#N/A</v>
      </c>
      <c r="N512" s="5" t="e">
        <f>INDEX(PUNT_L10gamesAVG!B:B,MATCH($B512,PUNT_L10gamesAVG!$I:$I,0))</f>
        <v>#N/A</v>
      </c>
      <c r="O512" s="5" t="e">
        <f>INDEX(PUNT_L5gamesAVG!B:B,MATCH($B512,PUNT_L5gamesAVG!$I:$I,0))</f>
        <v>#N/A</v>
      </c>
    </row>
    <row r="513" spans="1:15" x14ac:dyDescent="0.2">
      <c r="A513">
        <v>5662</v>
      </c>
      <c r="B513" t="s">
        <v>1043</v>
      </c>
      <c r="C513" t="s">
        <v>670</v>
      </c>
      <c r="D513" t="s">
        <v>806</v>
      </c>
      <c r="E513" t="s">
        <v>336</v>
      </c>
      <c r="F513" t="s">
        <v>635</v>
      </c>
      <c r="G513">
        <v>4</v>
      </c>
      <c r="H513" t="s">
        <v>264</v>
      </c>
      <c r="I513" t="s">
        <v>264</v>
      </c>
      <c r="J513" t="s">
        <v>637</v>
      </c>
      <c r="K513" t="e">
        <f>INDEX(PUNT_SeasonAVG!I:I,MATCH($B513,PUNT_SeasonAVG!$I:$I,0))</f>
        <v>#N/A</v>
      </c>
      <c r="L513" t="e">
        <f>INDEX(PUNT_SeasonAVG!K:K,MATCH($B513,PUNT_SeasonAVG!$I:$I,0))</f>
        <v>#N/A</v>
      </c>
      <c r="M513" s="5" t="e">
        <f>INDEX(PUNT_SeasonAVG!B:B,MATCH($B513,PUNT_SeasonAVG!$I:$I,0))</f>
        <v>#N/A</v>
      </c>
      <c r="N513" s="5" t="e">
        <f>INDEX(PUNT_L10gamesAVG!B:B,MATCH($B513,PUNT_L10gamesAVG!$I:$I,0))</f>
        <v>#N/A</v>
      </c>
      <c r="O513" s="5" t="e">
        <f>INDEX(PUNT_L5gamesAVG!B:B,MATCH($B513,PUNT_L5gamesAVG!$I:$I,0))</f>
        <v>#N/A</v>
      </c>
    </row>
    <row r="514" spans="1:15" x14ac:dyDescent="0.2">
      <c r="A514">
        <v>5665</v>
      </c>
      <c r="B514" t="s">
        <v>1046</v>
      </c>
      <c r="C514" t="s">
        <v>642</v>
      </c>
      <c r="D514" t="s">
        <v>1047</v>
      </c>
      <c r="E514" t="s">
        <v>331</v>
      </c>
      <c r="F514" t="s">
        <v>689</v>
      </c>
      <c r="G514">
        <v>15</v>
      </c>
      <c r="H514" t="s">
        <v>263</v>
      </c>
      <c r="I514" t="s">
        <v>263</v>
      </c>
      <c r="J514" t="s">
        <v>637</v>
      </c>
      <c r="K514" t="e">
        <f>INDEX(PUNT_SeasonAVG!I:I,MATCH($B514,PUNT_SeasonAVG!$I:$I,0))</f>
        <v>#N/A</v>
      </c>
      <c r="L514" t="e">
        <f>INDEX(PUNT_SeasonAVG!K:K,MATCH($B514,PUNT_SeasonAVG!$I:$I,0))</f>
        <v>#N/A</v>
      </c>
      <c r="M514" s="5" t="e">
        <f>INDEX(PUNT_SeasonAVG!B:B,MATCH($B514,PUNT_SeasonAVG!$I:$I,0))</f>
        <v>#N/A</v>
      </c>
      <c r="N514" s="5" t="e">
        <f>INDEX(PUNT_L10gamesAVG!B:B,MATCH($B514,PUNT_L10gamesAVG!$I:$I,0))</f>
        <v>#N/A</v>
      </c>
      <c r="O514" s="5" t="e">
        <f>INDEX(PUNT_L5gamesAVG!B:B,MATCH($B514,PUNT_L5gamesAVG!$I:$I,0))</f>
        <v>#N/A</v>
      </c>
    </row>
    <row r="515" spans="1:15" x14ac:dyDescent="0.2">
      <c r="A515">
        <v>5673</v>
      </c>
      <c r="B515" t="s">
        <v>1050</v>
      </c>
      <c r="C515" t="s">
        <v>702</v>
      </c>
      <c r="D515" t="s">
        <v>1051</v>
      </c>
      <c r="E515" t="s">
        <v>307</v>
      </c>
      <c r="F515" t="s">
        <v>652</v>
      </c>
      <c r="G515">
        <v>12</v>
      </c>
      <c r="H515" t="s">
        <v>263</v>
      </c>
      <c r="I515" t="s">
        <v>263</v>
      </c>
      <c r="J515" t="s">
        <v>637</v>
      </c>
      <c r="K515" t="e">
        <f>INDEX(PUNT_SeasonAVG!I:I,MATCH($B515,PUNT_SeasonAVG!$I:$I,0))</f>
        <v>#N/A</v>
      </c>
      <c r="L515" t="e">
        <f>INDEX(PUNT_SeasonAVG!K:K,MATCH($B515,PUNT_SeasonAVG!$I:$I,0))</f>
        <v>#N/A</v>
      </c>
      <c r="M515" s="5" t="e">
        <f>INDEX(PUNT_SeasonAVG!B:B,MATCH($B515,PUNT_SeasonAVG!$I:$I,0))</f>
        <v>#N/A</v>
      </c>
      <c r="N515" s="5" t="e">
        <f>INDEX(PUNT_L10gamesAVG!B:B,MATCH($B515,PUNT_L10gamesAVG!$I:$I,0))</f>
        <v>#N/A</v>
      </c>
      <c r="O515" s="5" t="e">
        <f>INDEX(PUNT_L5gamesAVG!B:B,MATCH($B515,PUNT_L5gamesAVG!$I:$I,0))</f>
        <v>#N/A</v>
      </c>
    </row>
    <row r="516" spans="1:15" x14ac:dyDescent="0.2">
      <c r="A516">
        <v>5674</v>
      </c>
      <c r="B516" t="s">
        <v>1052</v>
      </c>
      <c r="C516" t="s">
        <v>662</v>
      </c>
      <c r="D516" t="s">
        <v>1053</v>
      </c>
      <c r="E516" t="s">
        <v>338</v>
      </c>
      <c r="F516" t="s">
        <v>644</v>
      </c>
      <c r="G516">
        <v>9</v>
      </c>
      <c r="H516" t="s">
        <v>264</v>
      </c>
      <c r="I516" t="s">
        <v>264</v>
      </c>
      <c r="J516" t="s">
        <v>637</v>
      </c>
      <c r="K516" t="e">
        <f>INDEX(PUNT_SeasonAVG!I:I,MATCH($B516,PUNT_SeasonAVG!$I:$I,0))</f>
        <v>#N/A</v>
      </c>
      <c r="L516" t="e">
        <f>INDEX(PUNT_SeasonAVG!K:K,MATCH($B516,PUNT_SeasonAVG!$I:$I,0))</f>
        <v>#N/A</v>
      </c>
      <c r="M516" s="5" t="e">
        <f>INDEX(PUNT_SeasonAVG!B:B,MATCH($B516,PUNT_SeasonAVG!$I:$I,0))</f>
        <v>#N/A</v>
      </c>
      <c r="N516" s="5" t="e">
        <f>INDEX(PUNT_L10gamesAVG!B:B,MATCH($B516,PUNT_L10gamesAVG!$I:$I,0))</f>
        <v>#N/A</v>
      </c>
      <c r="O516" s="5" t="e">
        <f>INDEX(PUNT_L5gamesAVG!B:B,MATCH($B516,PUNT_L5gamesAVG!$I:$I,0))</f>
        <v>#N/A</v>
      </c>
    </row>
    <row r="517" spans="1:15" x14ac:dyDescent="0.2">
      <c r="A517">
        <v>5676</v>
      </c>
      <c r="B517" t="s">
        <v>1054</v>
      </c>
      <c r="C517" t="s">
        <v>670</v>
      </c>
      <c r="D517" t="s">
        <v>839</v>
      </c>
      <c r="E517" t="s">
        <v>301</v>
      </c>
      <c r="F517" t="s">
        <v>42</v>
      </c>
      <c r="G517">
        <v>20</v>
      </c>
      <c r="H517" t="s">
        <v>263</v>
      </c>
      <c r="I517" t="s">
        <v>263</v>
      </c>
      <c r="J517" t="s">
        <v>637</v>
      </c>
      <c r="K517" t="e">
        <f>INDEX(PUNT_SeasonAVG!I:I,MATCH($B517,PUNT_SeasonAVG!$I:$I,0))</f>
        <v>#N/A</v>
      </c>
      <c r="L517" t="e">
        <f>INDEX(PUNT_SeasonAVG!K:K,MATCH($B517,PUNT_SeasonAVG!$I:$I,0))</f>
        <v>#N/A</v>
      </c>
      <c r="M517" s="5" t="e">
        <f>INDEX(PUNT_SeasonAVG!B:B,MATCH($B517,PUNT_SeasonAVG!$I:$I,0))</f>
        <v>#N/A</v>
      </c>
      <c r="N517" s="5" t="e">
        <f>INDEX(PUNT_L10gamesAVG!B:B,MATCH($B517,PUNT_L10gamesAVG!$I:$I,0))</f>
        <v>#N/A</v>
      </c>
      <c r="O517" s="5" t="e">
        <f>INDEX(PUNT_L5gamesAVG!B:B,MATCH($B517,PUNT_L5gamesAVG!$I:$I,0))</f>
        <v>#N/A</v>
      </c>
    </row>
    <row r="518" spans="1:15" x14ac:dyDescent="0.2">
      <c r="A518">
        <v>5687</v>
      </c>
      <c r="B518" t="s">
        <v>1057</v>
      </c>
      <c r="C518" t="s">
        <v>670</v>
      </c>
      <c r="D518" t="s">
        <v>1058</v>
      </c>
      <c r="E518" t="s">
        <v>310</v>
      </c>
      <c r="F518" t="s">
        <v>687</v>
      </c>
      <c r="G518">
        <v>5</v>
      </c>
      <c r="H518" t="s">
        <v>264</v>
      </c>
      <c r="I518" t="s">
        <v>264</v>
      </c>
      <c r="J518" t="s">
        <v>637</v>
      </c>
      <c r="K518" t="e">
        <f>INDEX(PUNT_SeasonAVG!I:I,MATCH($B518,PUNT_SeasonAVG!$I:$I,0))</f>
        <v>#N/A</v>
      </c>
      <c r="L518" t="e">
        <f>INDEX(PUNT_SeasonAVG!K:K,MATCH($B518,PUNT_SeasonAVG!$I:$I,0))</f>
        <v>#N/A</v>
      </c>
      <c r="M518" s="5" t="e">
        <f>INDEX(PUNT_SeasonAVG!B:B,MATCH($B518,PUNT_SeasonAVG!$I:$I,0))</f>
        <v>#N/A</v>
      </c>
      <c r="N518" s="5" t="e">
        <f>INDEX(PUNT_L10gamesAVG!B:B,MATCH($B518,PUNT_L10gamesAVG!$I:$I,0))</f>
        <v>#N/A</v>
      </c>
      <c r="O518" s="5" t="e">
        <f>INDEX(PUNT_L5gamesAVG!B:B,MATCH($B518,PUNT_L5gamesAVG!$I:$I,0))</f>
        <v>#N/A</v>
      </c>
    </row>
    <row r="519" spans="1:15" x14ac:dyDescent="0.2">
      <c r="A519">
        <v>5691</v>
      </c>
      <c r="B519" t="s">
        <v>1060</v>
      </c>
      <c r="C519" t="s">
        <v>642</v>
      </c>
      <c r="D519" t="s">
        <v>1061</v>
      </c>
      <c r="E519" t="s">
        <v>336</v>
      </c>
      <c r="F519" t="s">
        <v>635</v>
      </c>
      <c r="G519">
        <v>8</v>
      </c>
      <c r="H519" t="s">
        <v>263</v>
      </c>
      <c r="I519" t="s">
        <v>263</v>
      </c>
      <c r="J519" t="s">
        <v>637</v>
      </c>
      <c r="K519" t="e">
        <f>INDEX(PUNT_SeasonAVG!I:I,MATCH($B519,PUNT_SeasonAVG!$I:$I,0))</f>
        <v>#N/A</v>
      </c>
      <c r="L519" t="e">
        <f>INDEX(PUNT_SeasonAVG!K:K,MATCH($B519,PUNT_SeasonAVG!$I:$I,0))</f>
        <v>#N/A</v>
      </c>
      <c r="M519" s="5" t="e">
        <f>INDEX(PUNT_SeasonAVG!B:B,MATCH($B519,PUNT_SeasonAVG!$I:$I,0))</f>
        <v>#N/A</v>
      </c>
      <c r="N519" s="5" t="e">
        <f>INDEX(PUNT_L10gamesAVG!B:B,MATCH($B519,PUNT_L10gamesAVG!$I:$I,0))</f>
        <v>#N/A</v>
      </c>
      <c r="O519" s="5" t="e">
        <f>INDEX(PUNT_L5gamesAVG!B:B,MATCH($B519,PUNT_L5gamesAVG!$I:$I,0))</f>
        <v>#N/A</v>
      </c>
    </row>
    <row r="520" spans="1:15" x14ac:dyDescent="0.2">
      <c r="A520">
        <v>5692</v>
      </c>
      <c r="B520" t="s">
        <v>1062</v>
      </c>
      <c r="C520" t="s">
        <v>692</v>
      </c>
      <c r="D520" t="s">
        <v>869</v>
      </c>
      <c r="E520" t="s">
        <v>339</v>
      </c>
      <c r="F520" t="s">
        <v>666</v>
      </c>
      <c r="G520">
        <v>40</v>
      </c>
      <c r="H520" t="s">
        <v>45</v>
      </c>
      <c r="I520" t="s">
        <v>45</v>
      </c>
      <c r="J520" t="s">
        <v>637</v>
      </c>
      <c r="K520" t="e">
        <f>INDEX(PUNT_SeasonAVG!I:I,MATCH($B520,PUNT_SeasonAVG!$I:$I,0))</f>
        <v>#N/A</v>
      </c>
      <c r="L520" t="e">
        <f>INDEX(PUNT_SeasonAVG!K:K,MATCH($B520,PUNT_SeasonAVG!$I:$I,0))</f>
        <v>#N/A</v>
      </c>
      <c r="M520" s="5" t="e">
        <f>INDEX(PUNT_SeasonAVG!B:B,MATCH($B520,PUNT_SeasonAVG!$I:$I,0))</f>
        <v>#N/A</v>
      </c>
      <c r="N520" s="5" t="e">
        <f>INDEX(PUNT_L10gamesAVG!B:B,MATCH($B520,PUNT_L10gamesAVG!$I:$I,0))</f>
        <v>#N/A</v>
      </c>
      <c r="O520" s="5" t="e">
        <f>INDEX(PUNT_L5gamesAVG!B:B,MATCH($B520,PUNT_L5gamesAVG!$I:$I,0))</f>
        <v>#N/A</v>
      </c>
    </row>
    <row r="521" spans="1:15" x14ac:dyDescent="0.2">
      <c r="A521">
        <v>5696</v>
      </c>
      <c r="B521" t="s">
        <v>1065</v>
      </c>
      <c r="C521" t="s">
        <v>692</v>
      </c>
      <c r="D521" t="s">
        <v>1066</v>
      </c>
      <c r="E521" t="s">
        <v>336</v>
      </c>
      <c r="F521" t="s">
        <v>635</v>
      </c>
      <c r="G521">
        <v>5</v>
      </c>
      <c r="H521" t="s">
        <v>263</v>
      </c>
      <c r="I521" t="s">
        <v>263</v>
      </c>
      <c r="J521" t="s">
        <v>637</v>
      </c>
      <c r="K521" t="e">
        <f>INDEX(PUNT_SeasonAVG!I:I,MATCH($B521,PUNT_SeasonAVG!$I:$I,0))</f>
        <v>#N/A</v>
      </c>
      <c r="L521" t="e">
        <f>INDEX(PUNT_SeasonAVG!K:K,MATCH($B521,PUNT_SeasonAVG!$I:$I,0))</f>
        <v>#N/A</v>
      </c>
      <c r="M521" s="5" t="e">
        <f>INDEX(PUNT_SeasonAVG!B:B,MATCH($B521,PUNT_SeasonAVG!$I:$I,0))</f>
        <v>#N/A</v>
      </c>
      <c r="N521" s="5" t="e">
        <f>INDEX(PUNT_L10gamesAVG!B:B,MATCH($B521,PUNT_L10gamesAVG!$I:$I,0))</f>
        <v>#N/A</v>
      </c>
      <c r="O521" s="5" t="e">
        <f>INDEX(PUNT_L5gamesAVG!B:B,MATCH($B521,PUNT_L5gamesAVG!$I:$I,0))</f>
        <v>#N/A</v>
      </c>
    </row>
    <row r="522" spans="1:15" x14ac:dyDescent="0.2">
      <c r="A522">
        <v>5697</v>
      </c>
      <c r="B522" t="s">
        <v>1067</v>
      </c>
      <c r="C522" t="s">
        <v>778</v>
      </c>
      <c r="D522" t="s">
        <v>1068</v>
      </c>
      <c r="E522" t="s">
        <v>322</v>
      </c>
      <c r="F522" t="s">
        <v>704</v>
      </c>
      <c r="G522">
        <v>17</v>
      </c>
      <c r="H522" t="s">
        <v>264</v>
      </c>
      <c r="I522" t="s">
        <v>264</v>
      </c>
      <c r="J522" t="s">
        <v>637</v>
      </c>
      <c r="K522" t="e">
        <f>INDEX(PUNT_SeasonAVG!I:I,MATCH($B522,PUNT_SeasonAVG!$I:$I,0))</f>
        <v>#N/A</v>
      </c>
      <c r="L522" t="e">
        <f>INDEX(PUNT_SeasonAVG!K:K,MATCH($B522,PUNT_SeasonAVG!$I:$I,0))</f>
        <v>#N/A</v>
      </c>
      <c r="M522" s="5" t="e">
        <f>INDEX(PUNT_SeasonAVG!B:B,MATCH($B522,PUNT_SeasonAVG!$I:$I,0))</f>
        <v>#N/A</v>
      </c>
      <c r="N522" s="5" t="e">
        <f>INDEX(PUNT_L10gamesAVG!B:B,MATCH($B522,PUNT_L10gamesAVG!$I:$I,0))</f>
        <v>#N/A</v>
      </c>
      <c r="O522" s="5" t="e">
        <f>INDEX(PUNT_L5gamesAVG!B:B,MATCH($B522,PUNT_L5gamesAVG!$I:$I,0))</f>
        <v>#N/A</v>
      </c>
    </row>
    <row r="523" spans="1:15" x14ac:dyDescent="0.2">
      <c r="A523">
        <v>5698</v>
      </c>
      <c r="B523" t="s">
        <v>1069</v>
      </c>
      <c r="C523" t="s">
        <v>639</v>
      </c>
      <c r="D523" t="s">
        <v>780</v>
      </c>
      <c r="E523" t="s">
        <v>319</v>
      </c>
      <c r="F523" t="s">
        <v>804</v>
      </c>
      <c r="G523">
        <v>38</v>
      </c>
      <c r="H523" t="s">
        <v>263</v>
      </c>
      <c r="I523" t="s">
        <v>263</v>
      </c>
      <c r="J523" t="s">
        <v>637</v>
      </c>
      <c r="K523" t="e">
        <f>INDEX(PUNT_SeasonAVG!I:I,MATCH($B523,PUNT_SeasonAVG!$I:$I,0))</f>
        <v>#N/A</v>
      </c>
      <c r="L523" t="e">
        <f>INDEX(PUNT_SeasonAVG!K:K,MATCH($B523,PUNT_SeasonAVG!$I:$I,0))</f>
        <v>#N/A</v>
      </c>
      <c r="M523" s="5" t="e">
        <f>INDEX(PUNT_SeasonAVG!B:B,MATCH($B523,PUNT_SeasonAVG!$I:$I,0))</f>
        <v>#N/A</v>
      </c>
      <c r="N523" s="5" t="e">
        <f>INDEX(PUNT_L10gamesAVG!B:B,MATCH($B523,PUNT_L10gamesAVG!$I:$I,0))</f>
        <v>#N/A</v>
      </c>
      <c r="O523" s="5" t="e">
        <f>INDEX(PUNT_L5gamesAVG!B:B,MATCH($B523,PUNT_L5gamesAVG!$I:$I,0))</f>
        <v>#N/A</v>
      </c>
    </row>
    <row r="524" spans="1:15" x14ac:dyDescent="0.2">
      <c r="A524">
        <v>5700</v>
      </c>
      <c r="B524" t="s">
        <v>1070</v>
      </c>
      <c r="C524" t="s">
        <v>664</v>
      </c>
      <c r="D524" t="s">
        <v>1071</v>
      </c>
      <c r="E524" t="s">
        <v>327</v>
      </c>
      <c r="F524" t="s">
        <v>734</v>
      </c>
      <c r="G524">
        <v>75</v>
      </c>
      <c r="H524" t="s">
        <v>263</v>
      </c>
      <c r="I524" t="s">
        <v>263</v>
      </c>
      <c r="J524" t="s">
        <v>637</v>
      </c>
      <c r="K524" t="e">
        <f>INDEX(PUNT_SeasonAVG!I:I,MATCH($B524,PUNT_SeasonAVG!$I:$I,0))</f>
        <v>#N/A</v>
      </c>
      <c r="L524" t="e">
        <f>INDEX(PUNT_SeasonAVG!K:K,MATCH($B524,PUNT_SeasonAVG!$I:$I,0))</f>
        <v>#N/A</v>
      </c>
      <c r="M524" s="5" t="e">
        <f>INDEX(PUNT_SeasonAVG!B:B,MATCH($B524,PUNT_SeasonAVG!$I:$I,0))</f>
        <v>#N/A</v>
      </c>
      <c r="N524" s="5" t="e">
        <f>INDEX(PUNT_L10gamesAVG!B:B,MATCH($B524,PUNT_L10gamesAVG!$I:$I,0))</f>
        <v>#N/A</v>
      </c>
      <c r="O524" s="5" t="e">
        <f>INDEX(PUNT_L5gamesAVG!B:B,MATCH($B524,PUNT_L5gamesAVG!$I:$I,0))</f>
        <v>#N/A</v>
      </c>
    </row>
    <row r="525" spans="1:15" x14ac:dyDescent="0.2">
      <c r="A525">
        <v>5705</v>
      </c>
      <c r="B525" t="s">
        <v>1072</v>
      </c>
      <c r="C525" t="s">
        <v>639</v>
      </c>
      <c r="D525" t="s">
        <v>1073</v>
      </c>
      <c r="E525" t="s">
        <v>316</v>
      </c>
      <c r="F525" t="s">
        <v>684</v>
      </c>
      <c r="G525">
        <v>19</v>
      </c>
      <c r="H525" t="s">
        <v>264</v>
      </c>
      <c r="I525" t="s">
        <v>264</v>
      </c>
      <c r="J525" t="s">
        <v>637</v>
      </c>
      <c r="K525" t="e">
        <f>INDEX(PUNT_SeasonAVG!I:I,MATCH($B525,PUNT_SeasonAVG!$I:$I,0))</f>
        <v>#N/A</v>
      </c>
      <c r="L525" t="e">
        <f>INDEX(PUNT_SeasonAVG!K:K,MATCH($B525,PUNT_SeasonAVG!$I:$I,0))</f>
        <v>#N/A</v>
      </c>
      <c r="M525" s="5" t="e">
        <f>INDEX(PUNT_SeasonAVG!B:B,MATCH($B525,PUNT_SeasonAVG!$I:$I,0))</f>
        <v>#N/A</v>
      </c>
      <c r="N525" s="5" t="e">
        <f>INDEX(PUNT_L10gamesAVG!B:B,MATCH($B525,PUNT_L10gamesAVG!$I:$I,0))</f>
        <v>#N/A</v>
      </c>
      <c r="O525" s="5" t="e">
        <f>INDEX(PUNT_L5gamesAVG!B:B,MATCH($B525,PUNT_L5gamesAVG!$I:$I,0))</f>
        <v>#N/A</v>
      </c>
    </row>
    <row r="526" spans="1:15" x14ac:dyDescent="0.2">
      <c r="A526">
        <v>5706</v>
      </c>
      <c r="B526" t="s">
        <v>1074</v>
      </c>
      <c r="C526" t="s">
        <v>45</v>
      </c>
      <c r="D526" t="s">
        <v>929</v>
      </c>
      <c r="E526" t="s">
        <v>322</v>
      </c>
      <c r="F526" t="s">
        <v>704</v>
      </c>
      <c r="G526">
        <v>9</v>
      </c>
      <c r="H526" t="s">
        <v>263</v>
      </c>
      <c r="I526" t="s">
        <v>263</v>
      </c>
      <c r="J526" t="s">
        <v>637</v>
      </c>
      <c r="K526" t="e">
        <f>INDEX(PUNT_SeasonAVG!I:I,MATCH($B526,PUNT_SeasonAVG!$I:$I,0))</f>
        <v>#N/A</v>
      </c>
      <c r="L526" t="e">
        <f>INDEX(PUNT_SeasonAVG!K:K,MATCH($B526,PUNT_SeasonAVG!$I:$I,0))</f>
        <v>#N/A</v>
      </c>
      <c r="M526" s="5" t="e">
        <f>INDEX(PUNT_SeasonAVG!B:B,MATCH($B526,PUNT_SeasonAVG!$I:$I,0))</f>
        <v>#N/A</v>
      </c>
      <c r="N526" s="5" t="e">
        <f>INDEX(PUNT_L10gamesAVG!B:B,MATCH($B526,PUNT_L10gamesAVG!$I:$I,0))</f>
        <v>#N/A</v>
      </c>
      <c r="O526" s="5" t="e">
        <f>INDEX(PUNT_L5gamesAVG!B:B,MATCH($B526,PUNT_L5gamesAVG!$I:$I,0))</f>
        <v>#N/A</v>
      </c>
    </row>
    <row r="527" spans="1:15" x14ac:dyDescent="0.2">
      <c r="A527">
        <v>5708</v>
      </c>
      <c r="B527" t="s">
        <v>1075</v>
      </c>
      <c r="C527" t="s">
        <v>745</v>
      </c>
      <c r="D527" t="s">
        <v>1076</v>
      </c>
      <c r="E527" t="s">
        <v>304</v>
      </c>
      <c r="F527" t="s">
        <v>660</v>
      </c>
      <c r="G527">
        <v>14</v>
      </c>
      <c r="H527" t="s">
        <v>263</v>
      </c>
      <c r="I527" t="s">
        <v>263</v>
      </c>
      <c r="J527" t="s">
        <v>637</v>
      </c>
      <c r="K527" t="e">
        <f>INDEX(PUNT_SeasonAVG!I:I,MATCH($B527,PUNT_SeasonAVG!$I:$I,0))</f>
        <v>#N/A</v>
      </c>
      <c r="L527" t="e">
        <f>INDEX(PUNT_SeasonAVG!K:K,MATCH($B527,PUNT_SeasonAVG!$I:$I,0))</f>
        <v>#N/A</v>
      </c>
      <c r="M527" s="5" t="e">
        <f>INDEX(PUNT_SeasonAVG!B:B,MATCH($B527,PUNT_SeasonAVG!$I:$I,0))</f>
        <v>#N/A</v>
      </c>
      <c r="N527" s="5" t="e">
        <f>INDEX(PUNT_L10gamesAVG!B:B,MATCH($B527,PUNT_L10gamesAVG!$I:$I,0))</f>
        <v>#N/A</v>
      </c>
      <c r="O527" s="5" t="e">
        <f>INDEX(PUNT_L5gamesAVG!B:B,MATCH($B527,PUNT_L5gamesAVG!$I:$I,0))</f>
        <v>#N/A</v>
      </c>
    </row>
    <row r="528" spans="1:15" x14ac:dyDescent="0.2">
      <c r="A528">
        <v>5709</v>
      </c>
      <c r="B528" t="s">
        <v>1077</v>
      </c>
      <c r="C528" t="s">
        <v>642</v>
      </c>
      <c r="D528" t="s">
        <v>693</v>
      </c>
      <c r="E528" t="s">
        <v>331</v>
      </c>
      <c r="F528" t="s">
        <v>689</v>
      </c>
      <c r="G528">
        <v>19</v>
      </c>
      <c r="H528" t="s">
        <v>636</v>
      </c>
      <c r="I528" t="s">
        <v>263</v>
      </c>
      <c r="J528" t="s">
        <v>637</v>
      </c>
      <c r="K528" t="e">
        <f>INDEX(PUNT_SeasonAVG!I:I,MATCH($B528,PUNT_SeasonAVG!$I:$I,0))</f>
        <v>#N/A</v>
      </c>
      <c r="L528" t="e">
        <f>INDEX(PUNT_SeasonAVG!K:K,MATCH($B528,PUNT_SeasonAVG!$I:$I,0))</f>
        <v>#N/A</v>
      </c>
      <c r="M528" s="5" t="e">
        <f>INDEX(PUNT_SeasonAVG!B:B,MATCH($B528,PUNT_SeasonAVG!$I:$I,0))</f>
        <v>#N/A</v>
      </c>
      <c r="N528" s="5" t="e">
        <f>INDEX(PUNT_L10gamesAVG!B:B,MATCH($B528,PUNT_L10gamesAVG!$I:$I,0))</f>
        <v>#N/A</v>
      </c>
      <c r="O528" s="5" t="e">
        <f>INDEX(PUNT_L5gamesAVG!B:B,MATCH($B528,PUNT_L5gamesAVG!$I:$I,0))</f>
        <v>#N/A</v>
      </c>
    </row>
    <row r="529" spans="1:15" x14ac:dyDescent="0.2">
      <c r="A529">
        <v>5711</v>
      </c>
      <c r="B529" t="s">
        <v>1078</v>
      </c>
      <c r="C529" t="s">
        <v>682</v>
      </c>
      <c r="D529" t="s">
        <v>1079</v>
      </c>
      <c r="E529" t="s">
        <v>336</v>
      </c>
      <c r="F529" t="s">
        <v>635</v>
      </c>
      <c r="G529">
        <v>42</v>
      </c>
      <c r="H529" t="s">
        <v>264</v>
      </c>
      <c r="I529" t="s">
        <v>264</v>
      </c>
      <c r="J529" t="s">
        <v>637</v>
      </c>
      <c r="K529" t="e">
        <f>INDEX(PUNT_SeasonAVG!I:I,MATCH($B529,PUNT_SeasonAVG!$I:$I,0))</f>
        <v>#N/A</v>
      </c>
      <c r="L529" t="e">
        <f>INDEX(PUNT_SeasonAVG!K:K,MATCH($B529,PUNT_SeasonAVG!$I:$I,0))</f>
        <v>#N/A</v>
      </c>
      <c r="M529" s="5" t="e">
        <f>INDEX(PUNT_SeasonAVG!B:B,MATCH($B529,PUNT_SeasonAVG!$I:$I,0))</f>
        <v>#N/A</v>
      </c>
      <c r="N529" s="5" t="e">
        <f>INDEX(PUNT_L10gamesAVG!B:B,MATCH($B529,PUNT_L10gamesAVG!$I:$I,0))</f>
        <v>#N/A</v>
      </c>
      <c r="O529" s="5" t="e">
        <f>INDEX(PUNT_L5gamesAVG!B:B,MATCH($B529,PUNT_L5gamesAVG!$I:$I,0))</f>
        <v>#N/A</v>
      </c>
    </row>
    <row r="530" spans="1:15" hidden="1" x14ac:dyDescent="0.2">
      <c r="A530">
        <v>5728</v>
      </c>
      <c r="B530" t="s">
        <v>1084</v>
      </c>
      <c r="C530" t="s">
        <v>670</v>
      </c>
      <c r="D530" t="s">
        <v>1085</v>
      </c>
      <c r="E530" t="s">
        <v>338</v>
      </c>
      <c r="F530" t="s">
        <v>644</v>
      </c>
      <c r="G530">
        <v>4</v>
      </c>
      <c r="H530" t="s">
        <v>636</v>
      </c>
      <c r="I530" t="s">
        <v>263</v>
      </c>
      <c r="J530" t="s">
        <v>627</v>
      </c>
      <c r="K530" t="e">
        <f>INDEX(PUNT_SeasonAVG!I:I,MATCH($B530,PUNT_SeasonAVG!$I:$I,0))</f>
        <v>#N/A</v>
      </c>
      <c r="L530" t="e">
        <f>INDEX(PUNT_SeasonAVG!K:K,MATCH($B530,PUNT_SeasonAVG!$I:$I,0))</f>
        <v>#N/A</v>
      </c>
      <c r="M530" s="5" t="e">
        <f>INDEX(PUNT_SeasonAVG!B:B,MATCH($B530,PUNT_SeasonAVG!$I:$I,0))</f>
        <v>#N/A</v>
      </c>
      <c r="N530" s="5" t="e">
        <f>INDEX(PUNT_L10gamesAVG!B:B,MATCH($B530,PUNT_L10gamesAVG!$I:$I,0))</f>
        <v>#N/A</v>
      </c>
      <c r="O530" s="5" t="e">
        <f>INDEX(PUNT_L5gamesAVG!B:B,MATCH($B530,PUNT_L5gamesAVG!$I:$I,0))</f>
        <v>#N/A</v>
      </c>
    </row>
    <row r="531" spans="1:15" x14ac:dyDescent="0.2">
      <c r="A531">
        <v>5732</v>
      </c>
      <c r="B531" t="s">
        <v>1086</v>
      </c>
      <c r="C531" t="s">
        <v>639</v>
      </c>
      <c r="D531" t="s">
        <v>986</v>
      </c>
      <c r="E531" t="s">
        <v>322</v>
      </c>
      <c r="F531" t="s">
        <v>704</v>
      </c>
      <c r="G531">
        <v>81</v>
      </c>
      <c r="H531" t="s">
        <v>636</v>
      </c>
      <c r="I531" t="s">
        <v>263</v>
      </c>
      <c r="J531" t="s">
        <v>637</v>
      </c>
      <c r="K531" t="e">
        <f>INDEX(PUNT_SeasonAVG!I:I,MATCH($B531,PUNT_SeasonAVG!$I:$I,0))</f>
        <v>#N/A</v>
      </c>
      <c r="L531" t="e">
        <f>INDEX(PUNT_SeasonAVG!K:K,MATCH($B531,PUNT_SeasonAVG!$I:$I,0))</f>
        <v>#N/A</v>
      </c>
      <c r="M531" s="5" t="e">
        <f>INDEX(PUNT_SeasonAVG!B:B,MATCH($B531,PUNT_SeasonAVG!$I:$I,0))</f>
        <v>#N/A</v>
      </c>
      <c r="N531" s="5" t="e">
        <f>INDEX(PUNT_L10gamesAVG!B:B,MATCH($B531,PUNT_L10gamesAVG!$I:$I,0))</f>
        <v>#N/A</v>
      </c>
      <c r="O531" s="5" t="e">
        <f>INDEX(PUNT_L5gamesAVG!B:B,MATCH($B531,PUNT_L5gamesAVG!$I:$I,0))</f>
        <v>#N/A</v>
      </c>
    </row>
    <row r="532" spans="1:15" x14ac:dyDescent="0.2">
      <c r="A532">
        <v>5738</v>
      </c>
      <c r="B532" t="s">
        <v>1087</v>
      </c>
      <c r="C532" t="s">
        <v>45</v>
      </c>
      <c r="D532" t="s">
        <v>693</v>
      </c>
      <c r="E532" t="s">
        <v>312</v>
      </c>
      <c r="F532" t="s">
        <v>731</v>
      </c>
      <c r="G532">
        <v>9</v>
      </c>
      <c r="H532" t="s">
        <v>263</v>
      </c>
      <c r="I532" t="s">
        <v>263</v>
      </c>
      <c r="J532" t="s">
        <v>637</v>
      </c>
      <c r="K532" t="e">
        <f>INDEX(PUNT_SeasonAVG!I:I,MATCH($B532,PUNT_SeasonAVG!$I:$I,0))</f>
        <v>#N/A</v>
      </c>
      <c r="L532" t="e">
        <f>INDEX(PUNT_SeasonAVG!K:K,MATCH($B532,PUNT_SeasonAVG!$I:$I,0))</f>
        <v>#N/A</v>
      </c>
      <c r="M532" s="5" t="e">
        <f>INDEX(PUNT_SeasonAVG!B:B,MATCH($B532,PUNT_SeasonAVG!$I:$I,0))</f>
        <v>#N/A</v>
      </c>
      <c r="N532" s="5" t="e">
        <f>INDEX(PUNT_L10gamesAVG!B:B,MATCH($B532,PUNT_L10gamesAVG!$I:$I,0))</f>
        <v>#N/A</v>
      </c>
      <c r="O532" s="5" t="e">
        <f>INDEX(PUNT_L5gamesAVG!B:B,MATCH($B532,PUNT_L5gamesAVG!$I:$I,0))</f>
        <v>#N/A</v>
      </c>
    </row>
    <row r="533" spans="1:15" x14ac:dyDescent="0.2">
      <c r="A533">
        <v>5739</v>
      </c>
      <c r="B533" t="s">
        <v>1088</v>
      </c>
      <c r="C533" t="s">
        <v>263</v>
      </c>
      <c r="D533" t="s">
        <v>1089</v>
      </c>
      <c r="E533" t="s">
        <v>322</v>
      </c>
      <c r="F533" t="s">
        <v>704</v>
      </c>
      <c r="G533">
        <v>4</v>
      </c>
      <c r="H533" t="s">
        <v>263</v>
      </c>
      <c r="I533" t="s">
        <v>263</v>
      </c>
      <c r="J533" t="s">
        <v>637</v>
      </c>
      <c r="K533" t="e">
        <f>INDEX(PUNT_SeasonAVG!I:I,MATCH($B533,PUNT_SeasonAVG!$I:$I,0))</f>
        <v>#N/A</v>
      </c>
      <c r="L533" t="e">
        <f>INDEX(PUNT_SeasonAVG!K:K,MATCH($B533,PUNT_SeasonAVG!$I:$I,0))</f>
        <v>#N/A</v>
      </c>
      <c r="M533" s="5" t="e">
        <f>INDEX(PUNT_SeasonAVG!B:B,MATCH($B533,PUNT_SeasonAVG!$I:$I,0))</f>
        <v>#N/A</v>
      </c>
      <c r="N533" s="5" t="e">
        <f>INDEX(PUNT_L10gamesAVG!B:B,MATCH($B533,PUNT_L10gamesAVG!$I:$I,0))</f>
        <v>#N/A</v>
      </c>
      <c r="O533" s="5" t="e">
        <f>INDEX(PUNT_L5gamesAVG!B:B,MATCH($B533,PUNT_L5gamesAVG!$I:$I,0))</f>
        <v>#N/A</v>
      </c>
    </row>
    <row r="534" spans="1:15" x14ac:dyDescent="0.2">
      <c r="A534">
        <v>5740</v>
      </c>
      <c r="B534" t="s">
        <v>1090</v>
      </c>
      <c r="C534" t="s">
        <v>702</v>
      </c>
      <c r="D534" t="s">
        <v>1091</v>
      </c>
      <c r="E534" t="s">
        <v>297</v>
      </c>
      <c r="F534" t="s">
        <v>724</v>
      </c>
      <c r="G534">
        <v>17</v>
      </c>
      <c r="H534" t="s">
        <v>263</v>
      </c>
      <c r="I534" t="s">
        <v>263</v>
      </c>
      <c r="J534" t="s">
        <v>637</v>
      </c>
      <c r="K534" t="e">
        <f>INDEX(PUNT_SeasonAVG!I:I,MATCH($B534,PUNT_SeasonAVG!$I:$I,0))</f>
        <v>#N/A</v>
      </c>
      <c r="L534" t="e">
        <f>INDEX(PUNT_SeasonAVG!K:K,MATCH($B534,PUNT_SeasonAVG!$I:$I,0))</f>
        <v>#N/A</v>
      </c>
      <c r="M534" s="5" t="e">
        <f>INDEX(PUNT_SeasonAVG!B:B,MATCH($B534,PUNT_SeasonAVG!$I:$I,0))</f>
        <v>#N/A</v>
      </c>
      <c r="N534" s="5" t="e">
        <f>INDEX(PUNT_L10gamesAVG!B:B,MATCH($B534,PUNT_L10gamesAVG!$I:$I,0))</f>
        <v>#N/A</v>
      </c>
      <c r="O534" s="5" t="e">
        <f>INDEX(PUNT_L5gamesAVG!B:B,MATCH($B534,PUNT_L5gamesAVG!$I:$I,0))</f>
        <v>#N/A</v>
      </c>
    </row>
    <row r="535" spans="1:15" x14ac:dyDescent="0.2">
      <c r="A535">
        <v>5746</v>
      </c>
      <c r="B535" t="s">
        <v>1092</v>
      </c>
      <c r="C535" t="s">
        <v>673</v>
      </c>
      <c r="D535" t="s">
        <v>998</v>
      </c>
      <c r="E535" t="s">
        <v>304</v>
      </c>
      <c r="F535" t="s">
        <v>660</v>
      </c>
      <c r="G535">
        <v>3</v>
      </c>
      <c r="H535" t="s">
        <v>263</v>
      </c>
      <c r="I535" t="s">
        <v>263</v>
      </c>
      <c r="J535" t="s">
        <v>637</v>
      </c>
      <c r="K535" t="e">
        <f>INDEX(PUNT_SeasonAVG!I:I,MATCH($B535,PUNT_SeasonAVG!$I:$I,0))</f>
        <v>#N/A</v>
      </c>
      <c r="L535" t="e">
        <f>INDEX(PUNT_SeasonAVG!K:K,MATCH($B535,PUNT_SeasonAVG!$I:$I,0))</f>
        <v>#N/A</v>
      </c>
      <c r="M535" s="5" t="e">
        <f>INDEX(PUNT_SeasonAVG!B:B,MATCH($B535,PUNT_SeasonAVG!$I:$I,0))</f>
        <v>#N/A</v>
      </c>
      <c r="N535" s="5" t="e">
        <f>INDEX(PUNT_L10gamesAVG!B:B,MATCH($B535,PUNT_L10gamesAVG!$I:$I,0))</f>
        <v>#N/A</v>
      </c>
      <c r="O535" s="5" t="e">
        <f>INDEX(PUNT_L5gamesAVG!B:B,MATCH($B535,PUNT_L5gamesAVG!$I:$I,0))</f>
        <v>#N/A</v>
      </c>
    </row>
    <row r="536" spans="1:15" x14ac:dyDescent="0.2">
      <c r="A536">
        <v>5747</v>
      </c>
      <c r="B536" t="s">
        <v>1093</v>
      </c>
      <c r="C536" t="s">
        <v>670</v>
      </c>
      <c r="D536" t="s">
        <v>1094</v>
      </c>
      <c r="E536" t="s">
        <v>315</v>
      </c>
      <c r="F536" t="s">
        <v>669</v>
      </c>
      <c r="G536">
        <v>5</v>
      </c>
      <c r="H536" t="s">
        <v>264</v>
      </c>
      <c r="I536" t="s">
        <v>264</v>
      </c>
      <c r="J536" t="s">
        <v>637</v>
      </c>
      <c r="K536" t="e">
        <f>INDEX(PUNT_SeasonAVG!I:I,MATCH($B536,PUNT_SeasonAVG!$I:$I,0))</f>
        <v>#N/A</v>
      </c>
      <c r="L536" t="e">
        <f>INDEX(PUNT_SeasonAVG!K:K,MATCH($B536,PUNT_SeasonAVG!$I:$I,0))</f>
        <v>#N/A</v>
      </c>
      <c r="M536" s="5" t="e">
        <f>INDEX(PUNT_SeasonAVG!B:B,MATCH($B536,PUNT_SeasonAVG!$I:$I,0))</f>
        <v>#N/A</v>
      </c>
      <c r="N536" s="5" t="e">
        <f>INDEX(PUNT_L10gamesAVG!B:B,MATCH($B536,PUNT_L10gamesAVG!$I:$I,0))</f>
        <v>#N/A</v>
      </c>
      <c r="O536" s="5" t="e">
        <f>INDEX(PUNT_L5gamesAVG!B:B,MATCH($B536,PUNT_L5gamesAVG!$I:$I,0))</f>
        <v>#N/A</v>
      </c>
    </row>
    <row r="537" spans="1:15" x14ac:dyDescent="0.2">
      <c r="A537">
        <v>5751</v>
      </c>
      <c r="B537" t="s">
        <v>1095</v>
      </c>
      <c r="C537" t="s">
        <v>692</v>
      </c>
      <c r="D537" t="s">
        <v>1096</v>
      </c>
      <c r="E537" t="s">
        <v>319</v>
      </c>
      <c r="F537" t="s">
        <v>804</v>
      </c>
      <c r="G537">
        <v>8</v>
      </c>
      <c r="H537" t="s">
        <v>263</v>
      </c>
      <c r="I537" t="s">
        <v>263</v>
      </c>
      <c r="J537" t="s">
        <v>637</v>
      </c>
      <c r="K537" t="e">
        <f>INDEX(PUNT_SeasonAVG!I:I,MATCH($B537,PUNT_SeasonAVG!$I:$I,0))</f>
        <v>#N/A</v>
      </c>
      <c r="L537" t="e">
        <f>INDEX(PUNT_SeasonAVG!K:K,MATCH($B537,PUNT_SeasonAVG!$I:$I,0))</f>
        <v>#N/A</v>
      </c>
      <c r="M537" s="5" t="e">
        <f>INDEX(PUNT_SeasonAVG!B:B,MATCH($B537,PUNT_SeasonAVG!$I:$I,0))</f>
        <v>#N/A</v>
      </c>
      <c r="N537" s="5" t="e">
        <f>INDEX(PUNT_L10gamesAVG!B:B,MATCH($B537,PUNT_L10gamesAVG!$I:$I,0))</f>
        <v>#N/A</v>
      </c>
      <c r="O537" s="5" t="e">
        <f>INDEX(PUNT_L5gamesAVG!B:B,MATCH($B537,PUNT_L5gamesAVG!$I:$I,0))</f>
        <v>#N/A</v>
      </c>
    </row>
    <row r="538" spans="1:15" x14ac:dyDescent="0.2">
      <c r="A538">
        <v>5766</v>
      </c>
      <c r="B538" t="s">
        <v>1103</v>
      </c>
      <c r="C538" t="s">
        <v>639</v>
      </c>
      <c r="D538" t="s">
        <v>839</v>
      </c>
      <c r="E538" t="s">
        <v>316</v>
      </c>
      <c r="F538" t="s">
        <v>684</v>
      </c>
      <c r="G538">
        <v>20</v>
      </c>
      <c r="H538" t="s">
        <v>636</v>
      </c>
      <c r="I538" t="s">
        <v>263</v>
      </c>
      <c r="J538" t="s">
        <v>637</v>
      </c>
      <c r="K538" t="e">
        <f>INDEX(PUNT_SeasonAVG!I:I,MATCH($B538,PUNT_SeasonAVG!$I:$I,0))</f>
        <v>#N/A</v>
      </c>
      <c r="L538" t="e">
        <f>INDEX(PUNT_SeasonAVG!K:K,MATCH($B538,PUNT_SeasonAVG!$I:$I,0))</f>
        <v>#N/A</v>
      </c>
      <c r="M538" s="5" t="e">
        <f>INDEX(PUNT_SeasonAVG!B:B,MATCH($B538,PUNT_SeasonAVG!$I:$I,0))</f>
        <v>#N/A</v>
      </c>
      <c r="N538" s="5" t="e">
        <f>INDEX(PUNT_L10gamesAVG!B:B,MATCH($B538,PUNT_L10gamesAVG!$I:$I,0))</f>
        <v>#N/A</v>
      </c>
      <c r="O538" s="5" t="e">
        <f>INDEX(PUNT_L5gamesAVG!B:B,MATCH($B538,PUNT_L5gamesAVG!$I:$I,0))</f>
        <v>#N/A</v>
      </c>
    </row>
    <row r="539" spans="1:15" x14ac:dyDescent="0.2">
      <c r="A539">
        <v>5831</v>
      </c>
      <c r="B539" t="s">
        <v>1116</v>
      </c>
      <c r="C539" t="s">
        <v>642</v>
      </c>
      <c r="D539" t="s">
        <v>1117</v>
      </c>
      <c r="E539" t="s">
        <v>306</v>
      </c>
      <c r="F539" t="s">
        <v>812</v>
      </c>
      <c r="G539">
        <v>22</v>
      </c>
      <c r="H539" t="s">
        <v>264</v>
      </c>
      <c r="I539" t="s">
        <v>264</v>
      </c>
      <c r="J539" t="s">
        <v>637</v>
      </c>
      <c r="K539" t="e">
        <f>INDEX(PUNT_SeasonAVG!I:I,MATCH($B539,PUNT_SeasonAVG!$I:$I,0))</f>
        <v>#N/A</v>
      </c>
      <c r="L539" t="e">
        <f>INDEX(PUNT_SeasonAVG!K:K,MATCH($B539,PUNT_SeasonAVG!$I:$I,0))</f>
        <v>#N/A</v>
      </c>
      <c r="M539" s="5" t="e">
        <f>INDEX(PUNT_SeasonAVG!B:B,MATCH($B539,PUNT_SeasonAVG!$I:$I,0))</f>
        <v>#N/A</v>
      </c>
      <c r="N539" s="5" t="e">
        <f>INDEX(PUNT_L10gamesAVG!B:B,MATCH($B539,PUNT_L10gamesAVG!$I:$I,0))</f>
        <v>#N/A</v>
      </c>
      <c r="O539" s="5" t="e">
        <f>INDEX(PUNT_L5gamesAVG!B:B,MATCH($B539,PUNT_L5gamesAVG!$I:$I,0))</f>
        <v>#N/A</v>
      </c>
    </row>
    <row r="540" spans="1:15" hidden="1" x14ac:dyDescent="0.2">
      <c r="A540">
        <v>5836</v>
      </c>
      <c r="B540" t="s">
        <v>1121</v>
      </c>
      <c r="C540" t="s">
        <v>778</v>
      </c>
      <c r="D540" t="s">
        <v>1122</v>
      </c>
      <c r="E540" t="s">
        <v>297</v>
      </c>
      <c r="F540" t="s">
        <v>724</v>
      </c>
      <c r="G540">
        <v>3</v>
      </c>
      <c r="H540" t="s">
        <v>264</v>
      </c>
      <c r="I540" t="s">
        <v>264</v>
      </c>
      <c r="J540" t="s">
        <v>627</v>
      </c>
      <c r="K540" t="e">
        <f>INDEX(PUNT_SeasonAVG!I:I,MATCH($B540,PUNT_SeasonAVG!$I:$I,0))</f>
        <v>#N/A</v>
      </c>
      <c r="L540" t="e">
        <f>INDEX(PUNT_SeasonAVG!K:K,MATCH($B540,PUNT_SeasonAVG!$I:$I,0))</f>
        <v>#N/A</v>
      </c>
      <c r="M540" s="5" t="e">
        <f>INDEX(PUNT_SeasonAVG!B:B,MATCH($B540,PUNT_SeasonAVG!$I:$I,0))</f>
        <v>#N/A</v>
      </c>
      <c r="N540" s="5" t="e">
        <f>INDEX(PUNT_L10gamesAVG!B:B,MATCH($B540,PUNT_L10gamesAVG!$I:$I,0))</f>
        <v>#N/A</v>
      </c>
      <c r="O540" s="5" t="e">
        <f>INDEX(PUNT_L5gamesAVG!B:B,MATCH($B540,PUNT_L5gamesAVG!$I:$I,0))</f>
        <v>#N/A</v>
      </c>
    </row>
    <row r="541" spans="1:15" x14ac:dyDescent="0.2">
      <c r="A541">
        <v>5837</v>
      </c>
      <c r="B541" t="s">
        <v>1123</v>
      </c>
      <c r="C541" t="s">
        <v>642</v>
      </c>
      <c r="D541" t="s">
        <v>1124</v>
      </c>
      <c r="E541" t="s">
        <v>331</v>
      </c>
      <c r="F541" t="s">
        <v>689</v>
      </c>
      <c r="G541">
        <v>41</v>
      </c>
      <c r="H541" t="s">
        <v>264</v>
      </c>
      <c r="I541" t="s">
        <v>264</v>
      </c>
      <c r="J541" t="s">
        <v>637</v>
      </c>
      <c r="K541" t="e">
        <f>INDEX(PUNT_SeasonAVG!I:I,MATCH($B541,PUNT_SeasonAVG!$I:$I,0))</f>
        <v>#N/A</v>
      </c>
      <c r="L541" t="e">
        <f>INDEX(PUNT_SeasonAVG!K:K,MATCH($B541,PUNT_SeasonAVG!$I:$I,0))</f>
        <v>#N/A</v>
      </c>
      <c r="M541" s="5" t="e">
        <f>INDEX(PUNT_SeasonAVG!B:B,MATCH($B541,PUNT_SeasonAVG!$I:$I,0))</f>
        <v>#N/A</v>
      </c>
      <c r="N541" s="5" t="e">
        <f>INDEX(PUNT_L10gamesAVG!B:B,MATCH($B541,PUNT_L10gamesAVG!$I:$I,0))</f>
        <v>#N/A</v>
      </c>
      <c r="O541" s="5" t="e">
        <f>INDEX(PUNT_L5gamesAVG!B:B,MATCH($B541,PUNT_L5gamesAVG!$I:$I,0))</f>
        <v>#N/A</v>
      </c>
    </row>
    <row r="542" spans="1:15" x14ac:dyDescent="0.2">
      <c r="A542">
        <v>5838</v>
      </c>
      <c r="B542" t="s">
        <v>1125</v>
      </c>
      <c r="C542" t="s">
        <v>682</v>
      </c>
      <c r="D542" t="s">
        <v>1126</v>
      </c>
      <c r="E542" t="s">
        <v>322</v>
      </c>
      <c r="F542" t="s">
        <v>704</v>
      </c>
      <c r="G542">
        <v>10</v>
      </c>
      <c r="H542" t="s">
        <v>45</v>
      </c>
      <c r="I542" t="s">
        <v>45</v>
      </c>
      <c r="J542" t="s">
        <v>637</v>
      </c>
      <c r="K542" t="e">
        <f>INDEX(PUNT_SeasonAVG!I:I,MATCH($B542,PUNT_SeasonAVG!$I:$I,0))</f>
        <v>#N/A</v>
      </c>
      <c r="L542" t="e">
        <f>INDEX(PUNT_SeasonAVG!K:K,MATCH($B542,PUNT_SeasonAVG!$I:$I,0))</f>
        <v>#N/A</v>
      </c>
      <c r="M542" s="5" t="e">
        <f>INDEX(PUNT_SeasonAVG!B:B,MATCH($B542,PUNT_SeasonAVG!$I:$I,0))</f>
        <v>#N/A</v>
      </c>
      <c r="N542" s="5" t="e">
        <f>INDEX(PUNT_L10gamesAVG!B:B,MATCH($B542,PUNT_L10gamesAVG!$I:$I,0))</f>
        <v>#N/A</v>
      </c>
      <c r="O542" s="5" t="e">
        <f>INDEX(PUNT_L5gamesAVG!B:B,MATCH($B542,PUNT_L5gamesAVG!$I:$I,0))</f>
        <v>#N/A</v>
      </c>
    </row>
    <row r="543" spans="1:15" x14ac:dyDescent="0.2">
      <c r="A543">
        <v>5845</v>
      </c>
      <c r="B543" t="s">
        <v>1130</v>
      </c>
      <c r="C543" t="s">
        <v>670</v>
      </c>
      <c r="D543" t="s">
        <v>1131</v>
      </c>
      <c r="E543" t="s">
        <v>315</v>
      </c>
      <c r="F543" t="s">
        <v>669</v>
      </c>
      <c r="G543">
        <v>2</v>
      </c>
      <c r="H543" t="s">
        <v>263</v>
      </c>
      <c r="I543" t="s">
        <v>263</v>
      </c>
      <c r="J543" t="s">
        <v>637</v>
      </c>
      <c r="K543" t="e">
        <f>INDEX(PUNT_SeasonAVG!I:I,MATCH($B543,PUNT_SeasonAVG!$I:$I,0))</f>
        <v>#N/A</v>
      </c>
      <c r="L543" t="e">
        <f>INDEX(PUNT_SeasonAVG!K:K,MATCH($B543,PUNT_SeasonAVG!$I:$I,0))</f>
        <v>#N/A</v>
      </c>
      <c r="M543" s="5" t="e">
        <f>INDEX(PUNT_SeasonAVG!B:B,MATCH($B543,PUNT_SeasonAVG!$I:$I,0))</f>
        <v>#N/A</v>
      </c>
      <c r="N543" s="5" t="e">
        <f>INDEX(PUNT_L10gamesAVG!B:B,MATCH($B543,PUNT_L10gamesAVG!$I:$I,0))</f>
        <v>#N/A</v>
      </c>
      <c r="O543" s="5" t="e">
        <f>INDEX(PUNT_L5gamesAVG!B:B,MATCH($B543,PUNT_L5gamesAVG!$I:$I,0))</f>
        <v>#N/A</v>
      </c>
    </row>
    <row r="544" spans="1:15" x14ac:dyDescent="0.2">
      <c r="A544">
        <v>5846</v>
      </c>
      <c r="B544" t="s">
        <v>1132</v>
      </c>
      <c r="C544" t="s">
        <v>745</v>
      </c>
      <c r="D544" t="s">
        <v>1133</v>
      </c>
      <c r="E544" t="s">
        <v>309</v>
      </c>
      <c r="F544" t="s">
        <v>756</v>
      </c>
      <c r="G544">
        <v>25</v>
      </c>
      <c r="H544" t="s">
        <v>636</v>
      </c>
      <c r="I544" t="s">
        <v>263</v>
      </c>
      <c r="J544" t="s">
        <v>637</v>
      </c>
      <c r="K544" t="e">
        <f>INDEX(PUNT_SeasonAVG!I:I,MATCH($B544,PUNT_SeasonAVG!$I:$I,0))</f>
        <v>#N/A</v>
      </c>
      <c r="L544" t="e">
        <f>INDEX(PUNT_SeasonAVG!K:K,MATCH($B544,PUNT_SeasonAVG!$I:$I,0))</f>
        <v>#N/A</v>
      </c>
      <c r="M544" s="5" t="e">
        <f>INDEX(PUNT_SeasonAVG!B:B,MATCH($B544,PUNT_SeasonAVG!$I:$I,0))</f>
        <v>#N/A</v>
      </c>
      <c r="N544" s="5" t="e">
        <f>INDEX(PUNT_L10gamesAVG!B:B,MATCH($B544,PUNT_L10gamesAVG!$I:$I,0))</f>
        <v>#N/A</v>
      </c>
      <c r="O544" s="5" t="e">
        <f>INDEX(PUNT_L5gamesAVG!B:B,MATCH($B544,PUNT_L5gamesAVG!$I:$I,0))</f>
        <v>#N/A</v>
      </c>
    </row>
    <row r="545" spans="1:15" x14ac:dyDescent="0.2">
      <c r="A545">
        <v>5847</v>
      </c>
      <c r="B545" t="s">
        <v>1134</v>
      </c>
      <c r="C545" t="s">
        <v>264</v>
      </c>
      <c r="D545" t="s">
        <v>1135</v>
      </c>
      <c r="E545" t="s">
        <v>339</v>
      </c>
      <c r="F545" t="s">
        <v>666</v>
      </c>
      <c r="G545">
        <v>15</v>
      </c>
      <c r="H545" t="s">
        <v>263</v>
      </c>
      <c r="I545" t="s">
        <v>263</v>
      </c>
      <c r="J545" t="s">
        <v>637</v>
      </c>
      <c r="K545" t="e">
        <f>INDEX(PUNT_SeasonAVG!I:I,MATCH($B545,PUNT_SeasonAVG!$I:$I,0))</f>
        <v>#N/A</v>
      </c>
      <c r="L545" t="e">
        <f>INDEX(PUNT_SeasonAVG!K:K,MATCH($B545,PUNT_SeasonAVG!$I:$I,0))</f>
        <v>#N/A</v>
      </c>
      <c r="M545" s="5" t="e">
        <f>INDEX(PUNT_SeasonAVG!B:B,MATCH($B545,PUNT_SeasonAVG!$I:$I,0))</f>
        <v>#N/A</v>
      </c>
      <c r="N545" s="5" t="e">
        <f>INDEX(PUNT_L10gamesAVG!B:B,MATCH($B545,PUNT_L10gamesAVG!$I:$I,0))</f>
        <v>#N/A</v>
      </c>
      <c r="O545" s="5" t="e">
        <f>INDEX(PUNT_L5gamesAVG!B:B,MATCH($B545,PUNT_L5gamesAVG!$I:$I,0))</f>
        <v>#N/A</v>
      </c>
    </row>
    <row r="546" spans="1:15" x14ac:dyDescent="0.2">
      <c r="A546">
        <v>5848</v>
      </c>
      <c r="B546" t="s">
        <v>1136</v>
      </c>
      <c r="C546" t="s">
        <v>702</v>
      </c>
      <c r="D546" t="s">
        <v>1137</v>
      </c>
      <c r="E546" t="s">
        <v>325</v>
      </c>
      <c r="F546" t="s">
        <v>781</v>
      </c>
      <c r="G546">
        <v>10</v>
      </c>
      <c r="H546" t="s">
        <v>264</v>
      </c>
      <c r="I546" t="s">
        <v>264</v>
      </c>
      <c r="J546" t="s">
        <v>637</v>
      </c>
      <c r="K546" t="e">
        <f>INDEX(PUNT_SeasonAVG!I:I,MATCH($B546,PUNT_SeasonAVG!$I:$I,0))</f>
        <v>#N/A</v>
      </c>
      <c r="L546" t="e">
        <f>INDEX(PUNT_SeasonAVG!K:K,MATCH($B546,PUNT_SeasonAVG!$I:$I,0))</f>
        <v>#N/A</v>
      </c>
      <c r="M546" s="5" t="e">
        <f>INDEX(PUNT_SeasonAVG!B:B,MATCH($B546,PUNT_SeasonAVG!$I:$I,0))</f>
        <v>#N/A</v>
      </c>
      <c r="N546" s="5" t="e">
        <f>INDEX(PUNT_L10gamesAVG!B:B,MATCH($B546,PUNT_L10gamesAVG!$I:$I,0))</f>
        <v>#N/A</v>
      </c>
      <c r="O546" s="5" t="e">
        <f>INDEX(PUNT_L5gamesAVG!B:B,MATCH($B546,PUNT_L5gamesAVG!$I:$I,0))</f>
        <v>#N/A</v>
      </c>
    </row>
    <row r="547" spans="1:15" x14ac:dyDescent="0.2">
      <c r="A547">
        <v>5852</v>
      </c>
      <c r="B547" t="s">
        <v>1141</v>
      </c>
      <c r="C547" t="s">
        <v>639</v>
      </c>
      <c r="D547" t="s">
        <v>1142</v>
      </c>
      <c r="E547" t="s">
        <v>328</v>
      </c>
      <c r="F547" t="s">
        <v>95</v>
      </c>
      <c r="G547">
        <v>8</v>
      </c>
      <c r="H547" t="s">
        <v>263</v>
      </c>
      <c r="I547" t="s">
        <v>263</v>
      </c>
      <c r="J547" t="s">
        <v>637</v>
      </c>
      <c r="K547" t="e">
        <f>INDEX(PUNT_SeasonAVG!I:I,MATCH($B547,PUNT_SeasonAVG!$I:$I,0))</f>
        <v>#N/A</v>
      </c>
      <c r="L547" t="e">
        <f>INDEX(PUNT_SeasonAVG!K:K,MATCH($B547,PUNT_SeasonAVG!$I:$I,0))</f>
        <v>#N/A</v>
      </c>
      <c r="M547" s="5" t="e">
        <f>INDEX(PUNT_SeasonAVG!B:B,MATCH($B547,PUNT_SeasonAVG!$I:$I,0))</f>
        <v>#N/A</v>
      </c>
      <c r="N547" s="5" t="e">
        <f>INDEX(PUNT_L10gamesAVG!B:B,MATCH($B547,PUNT_L10gamesAVG!$I:$I,0))</f>
        <v>#N/A</v>
      </c>
      <c r="O547" s="5" t="e">
        <f>INDEX(PUNT_L5gamesAVG!B:B,MATCH($B547,PUNT_L5gamesAVG!$I:$I,0))</f>
        <v>#N/A</v>
      </c>
    </row>
    <row r="548" spans="1:15" x14ac:dyDescent="0.2">
      <c r="A548">
        <v>5854</v>
      </c>
      <c r="B548" t="s">
        <v>1144</v>
      </c>
      <c r="C548" t="s">
        <v>642</v>
      </c>
      <c r="D548" t="s">
        <v>1145</v>
      </c>
      <c r="E548" t="s">
        <v>316</v>
      </c>
      <c r="F548" t="s">
        <v>684</v>
      </c>
      <c r="G548">
        <v>22</v>
      </c>
      <c r="H548" t="s">
        <v>263</v>
      </c>
      <c r="I548" t="s">
        <v>263</v>
      </c>
      <c r="J548" t="s">
        <v>637</v>
      </c>
      <c r="K548" t="e">
        <f>INDEX(PUNT_SeasonAVG!I:I,MATCH($B548,PUNT_SeasonAVG!$I:$I,0))</f>
        <v>#N/A</v>
      </c>
      <c r="L548" t="e">
        <f>INDEX(PUNT_SeasonAVG!K:K,MATCH($B548,PUNT_SeasonAVG!$I:$I,0))</f>
        <v>#N/A</v>
      </c>
      <c r="M548" s="5" t="e">
        <f>INDEX(PUNT_SeasonAVG!B:B,MATCH($B548,PUNT_SeasonAVG!$I:$I,0))</f>
        <v>#N/A</v>
      </c>
      <c r="N548" s="5" t="e">
        <f>INDEX(PUNT_L10gamesAVG!B:B,MATCH($B548,PUNT_L10gamesAVG!$I:$I,0))</f>
        <v>#N/A</v>
      </c>
      <c r="O548" s="5" t="e">
        <f>INDEX(PUNT_L5gamesAVG!B:B,MATCH($B548,PUNT_L5gamesAVG!$I:$I,0))</f>
        <v>#N/A</v>
      </c>
    </row>
    <row r="549" spans="1:15" x14ac:dyDescent="0.2">
      <c r="A549">
        <v>5860</v>
      </c>
      <c r="B549" t="s">
        <v>1150</v>
      </c>
      <c r="C549" t="s">
        <v>702</v>
      </c>
      <c r="D549" t="s">
        <v>1151</v>
      </c>
      <c r="E549" t="s">
        <v>306</v>
      </c>
      <c r="F549" t="s">
        <v>812</v>
      </c>
      <c r="G549">
        <v>13</v>
      </c>
      <c r="H549" t="s">
        <v>45</v>
      </c>
      <c r="I549" t="s">
        <v>45</v>
      </c>
      <c r="J549" t="s">
        <v>637</v>
      </c>
      <c r="K549" t="e">
        <f>INDEX(PUNT_SeasonAVG!I:I,MATCH($B549,PUNT_SeasonAVG!$I:$I,0))</f>
        <v>#N/A</v>
      </c>
      <c r="L549" t="e">
        <f>INDEX(PUNT_SeasonAVG!K:K,MATCH($B549,PUNT_SeasonAVG!$I:$I,0))</f>
        <v>#N/A</v>
      </c>
      <c r="M549" s="5" t="e">
        <f>INDEX(PUNT_SeasonAVG!B:B,MATCH($B549,PUNT_SeasonAVG!$I:$I,0))</f>
        <v>#N/A</v>
      </c>
      <c r="N549" s="5" t="e">
        <f>INDEX(PUNT_L10gamesAVG!B:B,MATCH($B549,PUNT_L10gamesAVG!$I:$I,0))</f>
        <v>#N/A</v>
      </c>
      <c r="O549" s="5" t="e">
        <f>INDEX(PUNT_L5gamesAVG!B:B,MATCH($B549,PUNT_L5gamesAVG!$I:$I,0))</f>
        <v>#N/A</v>
      </c>
    </row>
    <row r="550" spans="1:15" x14ac:dyDescent="0.2">
      <c r="A550">
        <v>5861</v>
      </c>
      <c r="B550" t="s">
        <v>1152</v>
      </c>
      <c r="C550" t="s">
        <v>673</v>
      </c>
      <c r="D550" t="s">
        <v>1153</v>
      </c>
      <c r="E550" t="s">
        <v>310</v>
      </c>
      <c r="F550" t="s">
        <v>687</v>
      </c>
      <c r="G550">
        <v>3</v>
      </c>
      <c r="H550" t="s">
        <v>263</v>
      </c>
      <c r="I550" t="s">
        <v>263</v>
      </c>
      <c r="J550" t="s">
        <v>637</v>
      </c>
      <c r="K550" t="e">
        <f>INDEX(PUNT_SeasonAVG!I:I,MATCH($B550,PUNT_SeasonAVG!$I:$I,0))</f>
        <v>#N/A</v>
      </c>
      <c r="L550" t="e">
        <f>INDEX(PUNT_SeasonAVG!K:K,MATCH($B550,PUNT_SeasonAVG!$I:$I,0))</f>
        <v>#N/A</v>
      </c>
      <c r="M550" s="5" t="e">
        <f>INDEX(PUNT_SeasonAVG!B:B,MATCH($B550,PUNT_SeasonAVG!$I:$I,0))</f>
        <v>#N/A</v>
      </c>
      <c r="N550" s="5" t="e">
        <f>INDEX(PUNT_L10gamesAVG!B:B,MATCH($B550,PUNT_L10gamesAVG!$I:$I,0))</f>
        <v>#N/A</v>
      </c>
      <c r="O550" s="5" t="e">
        <f>INDEX(PUNT_L5gamesAVG!B:B,MATCH($B550,PUNT_L5gamesAVG!$I:$I,0))</f>
        <v>#N/A</v>
      </c>
    </row>
    <row r="551" spans="1:15" x14ac:dyDescent="0.2">
      <c r="A551">
        <v>5863</v>
      </c>
      <c r="B551" t="s">
        <v>1155</v>
      </c>
      <c r="C551" t="s">
        <v>692</v>
      </c>
      <c r="D551" t="s">
        <v>1156</v>
      </c>
      <c r="E551" t="s">
        <v>708</v>
      </c>
      <c r="F551" t="s">
        <v>35</v>
      </c>
      <c r="G551">
        <v>47</v>
      </c>
      <c r="H551" t="s">
        <v>264</v>
      </c>
      <c r="I551" t="s">
        <v>264</v>
      </c>
      <c r="J551" t="s">
        <v>637</v>
      </c>
      <c r="K551" t="e">
        <f>INDEX(PUNT_SeasonAVG!I:I,MATCH($B551,PUNT_SeasonAVG!$I:$I,0))</f>
        <v>#N/A</v>
      </c>
      <c r="L551" t="e">
        <f>INDEX(PUNT_SeasonAVG!K:K,MATCH($B551,PUNT_SeasonAVG!$I:$I,0))</f>
        <v>#N/A</v>
      </c>
      <c r="M551" s="5" t="e">
        <f>INDEX(PUNT_SeasonAVG!B:B,MATCH($B551,PUNT_SeasonAVG!$I:$I,0))</f>
        <v>#N/A</v>
      </c>
      <c r="N551" s="5" t="e">
        <f>INDEX(PUNT_L10gamesAVG!B:B,MATCH($B551,PUNT_L10gamesAVG!$I:$I,0))</f>
        <v>#N/A</v>
      </c>
      <c r="O551" s="5" t="e">
        <f>INDEX(PUNT_L5gamesAVG!B:B,MATCH($B551,PUNT_L5gamesAVG!$I:$I,0))</f>
        <v>#N/A</v>
      </c>
    </row>
    <row r="552" spans="1:15" x14ac:dyDescent="0.2">
      <c r="A552">
        <v>5866</v>
      </c>
      <c r="B552" t="s">
        <v>1158</v>
      </c>
      <c r="C552" t="s">
        <v>664</v>
      </c>
      <c r="D552" t="s">
        <v>1120</v>
      </c>
      <c r="E552" t="s">
        <v>325</v>
      </c>
      <c r="F552" t="s">
        <v>781</v>
      </c>
      <c r="G552">
        <v>0</v>
      </c>
      <c r="H552" t="s">
        <v>263</v>
      </c>
      <c r="I552" t="s">
        <v>263</v>
      </c>
      <c r="J552" t="s">
        <v>637</v>
      </c>
      <c r="K552" t="e">
        <f>INDEX(PUNT_SeasonAVG!I:I,MATCH($B552,PUNT_SeasonAVG!$I:$I,0))</f>
        <v>#N/A</v>
      </c>
      <c r="L552" t="e">
        <f>INDEX(PUNT_SeasonAVG!K:K,MATCH($B552,PUNT_SeasonAVG!$I:$I,0))</f>
        <v>#N/A</v>
      </c>
      <c r="M552" s="5" t="e">
        <f>INDEX(PUNT_SeasonAVG!B:B,MATCH($B552,PUNT_SeasonAVG!$I:$I,0))</f>
        <v>#N/A</v>
      </c>
      <c r="N552" s="5" t="e">
        <f>INDEX(PUNT_L10gamesAVG!B:B,MATCH($B552,PUNT_L10gamesAVG!$I:$I,0))</f>
        <v>#N/A</v>
      </c>
      <c r="O552" s="5" t="e">
        <f>INDEX(PUNT_L5gamesAVG!B:B,MATCH($B552,PUNT_L5gamesAVG!$I:$I,0))</f>
        <v>#N/A</v>
      </c>
    </row>
    <row r="553" spans="1:15" x14ac:dyDescent="0.2">
      <c r="A553">
        <v>5872</v>
      </c>
      <c r="B553" t="s">
        <v>1160</v>
      </c>
      <c r="C553" t="s">
        <v>639</v>
      </c>
      <c r="D553" t="s">
        <v>1161</v>
      </c>
      <c r="E553" t="s">
        <v>338</v>
      </c>
      <c r="F553" t="s">
        <v>644</v>
      </c>
      <c r="G553">
        <v>7</v>
      </c>
      <c r="H553" t="s">
        <v>264</v>
      </c>
      <c r="I553" t="s">
        <v>264</v>
      </c>
      <c r="J553" t="s">
        <v>637</v>
      </c>
      <c r="K553" t="e">
        <f>INDEX(PUNT_SeasonAVG!I:I,MATCH($B553,PUNT_SeasonAVG!$I:$I,0))</f>
        <v>#N/A</v>
      </c>
      <c r="L553" t="e">
        <f>INDEX(PUNT_SeasonAVG!K:K,MATCH($B553,PUNT_SeasonAVG!$I:$I,0))</f>
        <v>#N/A</v>
      </c>
      <c r="M553" s="5" t="e">
        <f>INDEX(PUNT_SeasonAVG!B:B,MATCH($B553,PUNT_SeasonAVG!$I:$I,0))</f>
        <v>#N/A</v>
      </c>
      <c r="N553" s="5" t="e">
        <f>INDEX(PUNT_L10gamesAVG!B:B,MATCH($B553,PUNT_L10gamesAVG!$I:$I,0))</f>
        <v>#N/A</v>
      </c>
      <c r="O553" s="5" t="e">
        <f>INDEX(PUNT_L5gamesAVG!B:B,MATCH($B553,PUNT_L5gamesAVG!$I:$I,0))</f>
        <v>#N/A</v>
      </c>
    </row>
    <row r="554" spans="1:15" x14ac:dyDescent="0.2">
      <c r="A554">
        <v>5876</v>
      </c>
      <c r="B554" t="s">
        <v>1162</v>
      </c>
      <c r="C554" t="s">
        <v>682</v>
      </c>
      <c r="D554" t="s">
        <v>1163</v>
      </c>
      <c r="E554" t="s">
        <v>304</v>
      </c>
      <c r="F554" t="s">
        <v>660</v>
      </c>
      <c r="G554">
        <v>9</v>
      </c>
      <c r="H554" t="s">
        <v>263</v>
      </c>
      <c r="I554" t="s">
        <v>263</v>
      </c>
      <c r="J554" t="s">
        <v>637</v>
      </c>
      <c r="K554" t="e">
        <f>INDEX(PUNT_SeasonAVG!I:I,MATCH($B554,PUNT_SeasonAVG!$I:$I,0))</f>
        <v>#N/A</v>
      </c>
      <c r="L554" t="e">
        <f>INDEX(PUNT_SeasonAVG!K:K,MATCH($B554,PUNT_SeasonAVG!$I:$I,0))</f>
        <v>#N/A</v>
      </c>
      <c r="M554" s="5" t="e">
        <f>INDEX(PUNT_SeasonAVG!B:B,MATCH($B554,PUNT_SeasonAVG!$I:$I,0))</f>
        <v>#N/A</v>
      </c>
      <c r="N554" s="5" t="e">
        <f>INDEX(PUNT_L10gamesAVG!B:B,MATCH($B554,PUNT_L10gamesAVG!$I:$I,0))</f>
        <v>#N/A</v>
      </c>
      <c r="O554" s="5" t="e">
        <f>INDEX(PUNT_L5gamesAVG!B:B,MATCH($B554,PUNT_L5gamesAVG!$I:$I,0))</f>
        <v>#N/A</v>
      </c>
    </row>
    <row r="555" spans="1:15" x14ac:dyDescent="0.2">
      <c r="A555">
        <v>5881</v>
      </c>
      <c r="B555" t="s">
        <v>1165</v>
      </c>
      <c r="C555" t="s">
        <v>670</v>
      </c>
      <c r="D555" t="s">
        <v>1166</v>
      </c>
      <c r="E555" t="s">
        <v>297</v>
      </c>
      <c r="F555" t="s">
        <v>724</v>
      </c>
      <c r="G555">
        <v>11</v>
      </c>
      <c r="H555" t="s">
        <v>636</v>
      </c>
      <c r="I555" t="s">
        <v>263</v>
      </c>
      <c r="J555" t="s">
        <v>637</v>
      </c>
      <c r="K555" t="e">
        <f>INDEX(PUNT_SeasonAVG!I:I,MATCH($B555,PUNT_SeasonAVG!$I:$I,0))</f>
        <v>#N/A</v>
      </c>
      <c r="L555" t="e">
        <f>INDEX(PUNT_SeasonAVG!K:K,MATCH($B555,PUNT_SeasonAVG!$I:$I,0))</f>
        <v>#N/A</v>
      </c>
      <c r="M555" s="5" t="e">
        <f>INDEX(PUNT_SeasonAVG!B:B,MATCH($B555,PUNT_SeasonAVG!$I:$I,0))</f>
        <v>#N/A</v>
      </c>
      <c r="N555" s="5" t="e">
        <f>INDEX(PUNT_L10gamesAVG!B:B,MATCH($B555,PUNT_L10gamesAVG!$I:$I,0))</f>
        <v>#N/A</v>
      </c>
      <c r="O555" s="5" t="e">
        <f>INDEX(PUNT_L5gamesAVG!B:B,MATCH($B555,PUNT_L5gamesAVG!$I:$I,0))</f>
        <v>#N/A</v>
      </c>
    </row>
    <row r="556" spans="1:15" x14ac:dyDescent="0.2">
      <c r="A556">
        <v>5884</v>
      </c>
      <c r="B556" t="s">
        <v>1168</v>
      </c>
      <c r="C556" t="s">
        <v>692</v>
      </c>
      <c r="D556" t="s">
        <v>1169</v>
      </c>
      <c r="E556" t="s">
        <v>304</v>
      </c>
      <c r="F556" t="s">
        <v>660</v>
      </c>
      <c r="G556">
        <v>9</v>
      </c>
      <c r="H556" t="s">
        <v>263</v>
      </c>
      <c r="I556" t="s">
        <v>263</v>
      </c>
      <c r="J556" t="s">
        <v>637</v>
      </c>
      <c r="K556" t="e">
        <f>INDEX(PUNT_SeasonAVG!I:I,MATCH($B556,PUNT_SeasonAVG!$I:$I,0))</f>
        <v>#N/A</v>
      </c>
      <c r="L556" t="e">
        <f>INDEX(PUNT_SeasonAVG!K:K,MATCH($B556,PUNT_SeasonAVG!$I:$I,0))</f>
        <v>#N/A</v>
      </c>
      <c r="M556" s="5" t="e">
        <f>INDEX(PUNT_SeasonAVG!B:B,MATCH($B556,PUNT_SeasonAVG!$I:$I,0))</f>
        <v>#N/A</v>
      </c>
      <c r="N556" s="5" t="e">
        <f>INDEX(PUNT_L10gamesAVG!B:B,MATCH($B556,PUNT_L10gamesAVG!$I:$I,0))</f>
        <v>#N/A</v>
      </c>
      <c r="O556" s="5" t="e">
        <f>INDEX(PUNT_L5gamesAVG!B:B,MATCH($B556,PUNT_L5gamesAVG!$I:$I,0))</f>
        <v>#N/A</v>
      </c>
    </row>
    <row r="557" spans="1:15" x14ac:dyDescent="0.2">
      <c r="A557">
        <v>5886</v>
      </c>
      <c r="B557" t="s">
        <v>1170</v>
      </c>
      <c r="C557" t="s">
        <v>646</v>
      </c>
      <c r="D557" t="s">
        <v>1171</v>
      </c>
      <c r="E557" t="s">
        <v>334</v>
      </c>
      <c r="F557" t="s">
        <v>727</v>
      </c>
      <c r="G557">
        <v>35</v>
      </c>
      <c r="H557" t="s">
        <v>263</v>
      </c>
      <c r="I557" t="s">
        <v>263</v>
      </c>
      <c r="J557" t="s">
        <v>637</v>
      </c>
      <c r="K557" t="e">
        <f>INDEX(PUNT_SeasonAVG!I:I,MATCH($B557,PUNT_SeasonAVG!$I:$I,0))</f>
        <v>#N/A</v>
      </c>
      <c r="L557" t="e">
        <f>INDEX(PUNT_SeasonAVG!K:K,MATCH($B557,PUNT_SeasonAVG!$I:$I,0))</f>
        <v>#N/A</v>
      </c>
      <c r="M557" s="5" t="e">
        <f>INDEX(PUNT_SeasonAVG!B:B,MATCH($B557,PUNT_SeasonAVG!$I:$I,0))</f>
        <v>#N/A</v>
      </c>
      <c r="N557" s="5" t="e">
        <f>INDEX(PUNT_L10gamesAVG!B:B,MATCH($B557,PUNT_L10gamesAVG!$I:$I,0))</f>
        <v>#N/A</v>
      </c>
      <c r="O557" s="5" t="e">
        <f>INDEX(PUNT_L5gamesAVG!B:B,MATCH($B557,PUNT_L5gamesAVG!$I:$I,0))</f>
        <v>#N/A</v>
      </c>
    </row>
    <row r="558" spans="1:15" x14ac:dyDescent="0.2">
      <c r="A558">
        <v>5888</v>
      </c>
      <c r="B558" t="s">
        <v>1172</v>
      </c>
      <c r="C558" t="s">
        <v>757</v>
      </c>
      <c r="D558" t="s">
        <v>847</v>
      </c>
      <c r="E558" t="s">
        <v>324</v>
      </c>
      <c r="F558" t="s">
        <v>716</v>
      </c>
      <c r="G558">
        <v>26</v>
      </c>
      <c r="H558" t="s">
        <v>264</v>
      </c>
      <c r="I558" t="s">
        <v>264</v>
      </c>
      <c r="J558" t="s">
        <v>637</v>
      </c>
      <c r="K558" t="e">
        <f>INDEX(PUNT_SeasonAVG!I:I,MATCH($B558,PUNT_SeasonAVG!$I:$I,0))</f>
        <v>#N/A</v>
      </c>
      <c r="L558" t="e">
        <f>INDEX(PUNT_SeasonAVG!K:K,MATCH($B558,PUNT_SeasonAVG!$I:$I,0))</f>
        <v>#N/A</v>
      </c>
      <c r="M558" s="5" t="e">
        <f>INDEX(PUNT_SeasonAVG!B:B,MATCH($B558,PUNT_SeasonAVG!$I:$I,0))</f>
        <v>#N/A</v>
      </c>
      <c r="N558" s="5" t="e">
        <f>INDEX(PUNT_L10gamesAVG!B:B,MATCH($B558,PUNT_L10gamesAVG!$I:$I,0))</f>
        <v>#N/A</v>
      </c>
      <c r="O558" s="5" t="e">
        <f>INDEX(PUNT_L5gamesAVG!B:B,MATCH($B558,PUNT_L5gamesAVG!$I:$I,0))</f>
        <v>#N/A</v>
      </c>
    </row>
    <row r="559" spans="1:15" x14ac:dyDescent="0.2">
      <c r="A559">
        <v>5898</v>
      </c>
      <c r="B559" t="s">
        <v>1176</v>
      </c>
      <c r="C559" t="s">
        <v>664</v>
      </c>
      <c r="D559" t="s">
        <v>1003</v>
      </c>
      <c r="E559" t="s">
        <v>303</v>
      </c>
      <c r="F559" t="s">
        <v>694</v>
      </c>
      <c r="G559">
        <v>23</v>
      </c>
      <c r="H559" t="s">
        <v>263</v>
      </c>
      <c r="I559" t="s">
        <v>263</v>
      </c>
      <c r="J559" t="s">
        <v>637</v>
      </c>
      <c r="K559" t="e">
        <f>INDEX(PUNT_SeasonAVG!I:I,MATCH($B559,PUNT_SeasonAVG!$I:$I,0))</f>
        <v>#N/A</v>
      </c>
      <c r="L559" t="e">
        <f>INDEX(PUNT_SeasonAVG!K:K,MATCH($B559,PUNT_SeasonAVG!$I:$I,0))</f>
        <v>#N/A</v>
      </c>
      <c r="M559" s="5" t="e">
        <f>INDEX(PUNT_SeasonAVG!B:B,MATCH($B559,PUNT_SeasonAVG!$I:$I,0))</f>
        <v>#N/A</v>
      </c>
      <c r="N559" s="5" t="e">
        <f>INDEX(PUNT_L10gamesAVG!B:B,MATCH($B559,PUNT_L10gamesAVG!$I:$I,0))</f>
        <v>#N/A</v>
      </c>
      <c r="O559" s="5" t="e">
        <f>INDEX(PUNT_L5gamesAVG!B:B,MATCH($B559,PUNT_L5gamesAVG!$I:$I,0))</f>
        <v>#N/A</v>
      </c>
    </row>
    <row r="560" spans="1:15" x14ac:dyDescent="0.2">
      <c r="A560">
        <v>5910</v>
      </c>
      <c r="B560" t="s">
        <v>1181</v>
      </c>
      <c r="C560" t="s">
        <v>656</v>
      </c>
      <c r="D560" t="s">
        <v>1182</v>
      </c>
      <c r="E560" t="s">
        <v>333</v>
      </c>
      <c r="F560" t="s">
        <v>648</v>
      </c>
      <c r="G560">
        <v>8</v>
      </c>
      <c r="H560" t="s">
        <v>263</v>
      </c>
      <c r="I560" t="s">
        <v>263</v>
      </c>
      <c r="J560" t="s">
        <v>637</v>
      </c>
      <c r="K560" t="e">
        <f>INDEX(PUNT_SeasonAVG!I:I,MATCH($B560,PUNT_SeasonAVG!$I:$I,0))</f>
        <v>#N/A</v>
      </c>
      <c r="L560" t="e">
        <f>INDEX(PUNT_SeasonAVG!K:K,MATCH($B560,PUNT_SeasonAVG!$I:$I,0))</f>
        <v>#N/A</v>
      </c>
      <c r="M560" s="5" t="e">
        <f>INDEX(PUNT_SeasonAVG!B:B,MATCH($B560,PUNT_SeasonAVG!$I:$I,0))</f>
        <v>#N/A</v>
      </c>
      <c r="N560" s="5" t="e">
        <f>INDEX(PUNT_L10gamesAVG!B:B,MATCH($B560,PUNT_L10gamesAVG!$I:$I,0))</f>
        <v>#N/A</v>
      </c>
      <c r="O560" s="5" t="e">
        <f>INDEX(PUNT_L5gamesAVG!B:B,MATCH($B560,PUNT_L5gamesAVG!$I:$I,0))</f>
        <v>#N/A</v>
      </c>
    </row>
    <row r="561" spans="1:15" x14ac:dyDescent="0.2">
      <c r="A561">
        <v>5911</v>
      </c>
      <c r="B561" t="s">
        <v>1183</v>
      </c>
      <c r="C561" t="s">
        <v>642</v>
      </c>
      <c r="D561" t="s">
        <v>1184</v>
      </c>
      <c r="E561" t="s">
        <v>333</v>
      </c>
      <c r="F561" t="s">
        <v>648</v>
      </c>
      <c r="G561">
        <v>10</v>
      </c>
      <c r="H561" t="s">
        <v>263</v>
      </c>
      <c r="I561" t="s">
        <v>263</v>
      </c>
      <c r="J561" t="s">
        <v>637</v>
      </c>
      <c r="K561" t="e">
        <f>INDEX(PUNT_SeasonAVG!I:I,MATCH($B561,PUNT_SeasonAVG!$I:$I,0))</f>
        <v>#N/A</v>
      </c>
      <c r="L561" t="e">
        <f>INDEX(PUNT_SeasonAVG!K:K,MATCH($B561,PUNT_SeasonAVG!$I:$I,0))</f>
        <v>#N/A</v>
      </c>
      <c r="M561" s="5" t="e">
        <f>INDEX(PUNT_SeasonAVG!B:B,MATCH($B561,PUNT_SeasonAVG!$I:$I,0))</f>
        <v>#N/A</v>
      </c>
      <c r="N561" s="5" t="e">
        <f>INDEX(PUNT_L10gamesAVG!B:B,MATCH($B561,PUNT_L10gamesAVG!$I:$I,0))</f>
        <v>#N/A</v>
      </c>
      <c r="O561" s="5" t="e">
        <f>INDEX(PUNT_L5gamesAVG!B:B,MATCH($B561,PUNT_L5gamesAVG!$I:$I,0))</f>
        <v>#N/A</v>
      </c>
    </row>
    <row r="562" spans="1:15" x14ac:dyDescent="0.2">
      <c r="A562">
        <v>5914</v>
      </c>
      <c r="B562" t="s">
        <v>1185</v>
      </c>
      <c r="C562" t="s">
        <v>654</v>
      </c>
      <c r="D562" t="s">
        <v>1186</v>
      </c>
      <c r="E562" t="s">
        <v>306</v>
      </c>
      <c r="F562" t="s">
        <v>812</v>
      </c>
      <c r="G562">
        <v>15</v>
      </c>
      <c r="H562" t="s">
        <v>263</v>
      </c>
      <c r="I562" t="s">
        <v>263</v>
      </c>
      <c r="J562" t="s">
        <v>637</v>
      </c>
      <c r="K562" t="e">
        <f>INDEX(PUNT_SeasonAVG!I:I,MATCH($B562,PUNT_SeasonAVG!$I:$I,0))</f>
        <v>#N/A</v>
      </c>
      <c r="L562" t="e">
        <f>INDEX(PUNT_SeasonAVG!K:K,MATCH($B562,PUNT_SeasonAVG!$I:$I,0))</f>
        <v>#N/A</v>
      </c>
      <c r="M562" s="5" t="e">
        <f>INDEX(PUNT_SeasonAVG!B:B,MATCH($B562,PUNT_SeasonAVG!$I:$I,0))</f>
        <v>#N/A</v>
      </c>
      <c r="N562" s="5" t="e">
        <f>INDEX(PUNT_L10gamesAVG!B:B,MATCH($B562,PUNT_L10gamesAVG!$I:$I,0))</f>
        <v>#N/A</v>
      </c>
      <c r="O562" s="5" t="e">
        <f>INDEX(PUNT_L5gamesAVG!B:B,MATCH($B562,PUNT_L5gamesAVG!$I:$I,0))</f>
        <v>#N/A</v>
      </c>
    </row>
    <row r="563" spans="1:15" x14ac:dyDescent="0.2">
      <c r="A563">
        <v>5915</v>
      </c>
      <c r="B563" t="s">
        <v>1187</v>
      </c>
      <c r="C563" t="s">
        <v>702</v>
      </c>
      <c r="D563" t="s">
        <v>1188</v>
      </c>
      <c r="E563" t="s">
        <v>309</v>
      </c>
      <c r="F563" t="s">
        <v>756</v>
      </c>
      <c r="G563">
        <v>13</v>
      </c>
      <c r="H563" t="s">
        <v>263</v>
      </c>
      <c r="I563" t="s">
        <v>263</v>
      </c>
      <c r="J563" t="s">
        <v>637</v>
      </c>
      <c r="K563" t="e">
        <f>INDEX(PUNT_SeasonAVG!I:I,MATCH($B563,PUNT_SeasonAVG!$I:$I,0))</f>
        <v>#N/A</v>
      </c>
      <c r="L563" t="e">
        <f>INDEX(PUNT_SeasonAVG!K:K,MATCH($B563,PUNT_SeasonAVG!$I:$I,0))</f>
        <v>#N/A</v>
      </c>
      <c r="M563" s="5" t="e">
        <f>INDEX(PUNT_SeasonAVG!B:B,MATCH($B563,PUNT_SeasonAVG!$I:$I,0))</f>
        <v>#N/A</v>
      </c>
      <c r="N563" s="5" t="e">
        <f>INDEX(PUNT_L10gamesAVG!B:B,MATCH($B563,PUNT_L10gamesAVG!$I:$I,0))</f>
        <v>#N/A</v>
      </c>
      <c r="O563" s="5" t="e">
        <f>INDEX(PUNT_L5gamesAVG!B:B,MATCH($B563,PUNT_L5gamesAVG!$I:$I,0))</f>
        <v>#N/A</v>
      </c>
    </row>
    <row r="564" spans="1:15" x14ac:dyDescent="0.2">
      <c r="A564">
        <v>5925</v>
      </c>
      <c r="B564" t="s">
        <v>1190</v>
      </c>
      <c r="C564" t="s">
        <v>682</v>
      </c>
      <c r="D564" t="s">
        <v>1191</v>
      </c>
      <c r="E564" t="s">
        <v>321</v>
      </c>
      <c r="F564" t="s">
        <v>678</v>
      </c>
      <c r="G564">
        <v>3</v>
      </c>
      <c r="H564" t="s">
        <v>263</v>
      </c>
      <c r="I564" t="s">
        <v>263</v>
      </c>
      <c r="J564" t="s">
        <v>637</v>
      </c>
      <c r="K564" t="e">
        <f>INDEX(PUNT_SeasonAVG!I:I,MATCH($B564,PUNT_SeasonAVG!$I:$I,0))</f>
        <v>#N/A</v>
      </c>
      <c r="L564" t="e">
        <f>INDEX(PUNT_SeasonAVG!K:K,MATCH($B564,PUNT_SeasonAVG!$I:$I,0))</f>
        <v>#N/A</v>
      </c>
      <c r="M564" s="5" t="e">
        <f>INDEX(PUNT_SeasonAVG!B:B,MATCH($B564,PUNT_SeasonAVG!$I:$I,0))</f>
        <v>#N/A</v>
      </c>
      <c r="N564" s="5" t="e">
        <f>INDEX(PUNT_L10gamesAVG!B:B,MATCH($B564,PUNT_L10gamesAVG!$I:$I,0))</f>
        <v>#N/A</v>
      </c>
      <c r="O564" s="5" t="e">
        <f>INDEX(PUNT_L5gamesAVG!B:B,MATCH($B564,PUNT_L5gamesAVG!$I:$I,0))</f>
        <v>#N/A</v>
      </c>
    </row>
    <row r="565" spans="1:15" x14ac:dyDescent="0.2">
      <c r="A565">
        <v>5932</v>
      </c>
      <c r="B565" t="s">
        <v>1192</v>
      </c>
      <c r="C565" t="s">
        <v>682</v>
      </c>
      <c r="D565" t="s">
        <v>1193</v>
      </c>
      <c r="E565" t="s">
        <v>306</v>
      </c>
      <c r="F565" t="s">
        <v>812</v>
      </c>
      <c r="G565">
        <v>37</v>
      </c>
      <c r="H565" t="s">
        <v>45</v>
      </c>
      <c r="I565" t="s">
        <v>45</v>
      </c>
      <c r="J565" t="s">
        <v>637</v>
      </c>
      <c r="K565" t="e">
        <f>INDEX(PUNT_SeasonAVG!I:I,MATCH($B565,PUNT_SeasonAVG!$I:$I,0))</f>
        <v>#N/A</v>
      </c>
      <c r="L565" t="e">
        <f>INDEX(PUNT_SeasonAVG!K:K,MATCH($B565,PUNT_SeasonAVG!$I:$I,0))</f>
        <v>#N/A</v>
      </c>
      <c r="M565" s="5" t="e">
        <f>INDEX(PUNT_SeasonAVG!B:B,MATCH($B565,PUNT_SeasonAVG!$I:$I,0))</f>
        <v>#N/A</v>
      </c>
      <c r="N565" s="5" t="e">
        <f>INDEX(PUNT_L10gamesAVG!B:B,MATCH($B565,PUNT_L10gamesAVG!$I:$I,0))</f>
        <v>#N/A</v>
      </c>
      <c r="O565" s="5" t="e">
        <f>INDEX(PUNT_L5gamesAVG!B:B,MATCH($B565,PUNT_L5gamesAVG!$I:$I,0))</f>
        <v>#N/A</v>
      </c>
    </row>
    <row r="566" spans="1:15" x14ac:dyDescent="0.2">
      <c r="A566">
        <v>5944</v>
      </c>
      <c r="B566" t="s">
        <v>1194</v>
      </c>
      <c r="C566" t="s">
        <v>697</v>
      </c>
      <c r="D566" t="s">
        <v>1195</v>
      </c>
      <c r="E566" t="s">
        <v>301</v>
      </c>
      <c r="F566" t="s">
        <v>42</v>
      </c>
      <c r="G566">
        <v>76</v>
      </c>
      <c r="H566" t="s">
        <v>263</v>
      </c>
      <c r="I566" t="s">
        <v>263</v>
      </c>
      <c r="J566" t="s">
        <v>637</v>
      </c>
      <c r="K566" t="e">
        <f>INDEX(PUNT_SeasonAVG!I:I,MATCH($B566,PUNT_SeasonAVG!$I:$I,0))</f>
        <v>#N/A</v>
      </c>
      <c r="L566" t="e">
        <f>INDEX(PUNT_SeasonAVG!K:K,MATCH($B566,PUNT_SeasonAVG!$I:$I,0))</f>
        <v>#N/A</v>
      </c>
      <c r="M566" s="5" t="e">
        <f>INDEX(PUNT_SeasonAVG!B:B,MATCH($B566,PUNT_SeasonAVG!$I:$I,0))</f>
        <v>#N/A</v>
      </c>
      <c r="N566" s="5" t="e">
        <f>INDEX(PUNT_L10gamesAVG!B:B,MATCH($B566,PUNT_L10gamesAVG!$I:$I,0))</f>
        <v>#N/A</v>
      </c>
      <c r="O566" s="5" t="e">
        <f>INDEX(PUNT_L5gamesAVG!B:B,MATCH($B566,PUNT_L5gamesAVG!$I:$I,0))</f>
        <v>#N/A</v>
      </c>
    </row>
    <row r="567" spans="1:15" x14ac:dyDescent="0.2">
      <c r="A567">
        <v>5947</v>
      </c>
      <c r="B567" t="s">
        <v>1196</v>
      </c>
      <c r="C567" t="s">
        <v>642</v>
      </c>
      <c r="D567" t="s">
        <v>1197</v>
      </c>
      <c r="E567" t="s">
        <v>336</v>
      </c>
      <c r="F567" t="s">
        <v>635</v>
      </c>
      <c r="G567">
        <v>6</v>
      </c>
      <c r="H567" t="s">
        <v>263</v>
      </c>
      <c r="I567" t="s">
        <v>263</v>
      </c>
      <c r="J567" t="s">
        <v>637</v>
      </c>
      <c r="K567" t="e">
        <f>INDEX(PUNT_SeasonAVG!I:I,MATCH($B567,PUNT_SeasonAVG!$I:$I,0))</f>
        <v>#N/A</v>
      </c>
      <c r="L567" t="e">
        <f>INDEX(PUNT_SeasonAVG!K:K,MATCH($B567,PUNT_SeasonAVG!$I:$I,0))</f>
        <v>#N/A</v>
      </c>
      <c r="M567" s="5" t="e">
        <f>INDEX(PUNT_SeasonAVG!B:B,MATCH($B567,PUNT_SeasonAVG!$I:$I,0))</f>
        <v>#N/A</v>
      </c>
      <c r="N567" s="5" t="e">
        <f>INDEX(PUNT_L10gamesAVG!B:B,MATCH($B567,PUNT_L10gamesAVG!$I:$I,0))</f>
        <v>#N/A</v>
      </c>
      <c r="O567" s="5" t="e">
        <f>INDEX(PUNT_L5gamesAVG!B:B,MATCH($B567,PUNT_L5gamesAVG!$I:$I,0))</f>
        <v>#N/A</v>
      </c>
    </row>
    <row r="568" spans="1:15" x14ac:dyDescent="0.2">
      <c r="A568">
        <v>5951</v>
      </c>
      <c r="B568" t="s">
        <v>1198</v>
      </c>
      <c r="C568" t="s">
        <v>692</v>
      </c>
      <c r="D568" t="s">
        <v>1199</v>
      </c>
      <c r="E568" t="s">
        <v>328</v>
      </c>
      <c r="F568" t="s">
        <v>95</v>
      </c>
      <c r="G568">
        <v>15</v>
      </c>
      <c r="H568" t="s">
        <v>264</v>
      </c>
      <c r="I568" t="s">
        <v>264</v>
      </c>
      <c r="J568" t="s">
        <v>637</v>
      </c>
      <c r="K568" t="e">
        <f>INDEX(PUNT_SeasonAVG!I:I,MATCH($B568,PUNT_SeasonAVG!$I:$I,0))</f>
        <v>#N/A</v>
      </c>
      <c r="L568" t="e">
        <f>INDEX(PUNT_SeasonAVG!K:K,MATCH($B568,PUNT_SeasonAVG!$I:$I,0))</f>
        <v>#N/A</v>
      </c>
      <c r="M568" s="5" t="e">
        <f>INDEX(PUNT_SeasonAVG!B:B,MATCH($B568,PUNT_SeasonAVG!$I:$I,0))</f>
        <v>#N/A</v>
      </c>
      <c r="N568" s="5" t="e">
        <f>INDEX(PUNT_L10gamesAVG!B:B,MATCH($B568,PUNT_L10gamesAVG!$I:$I,0))</f>
        <v>#N/A</v>
      </c>
      <c r="O568" s="5" t="e">
        <f>INDEX(PUNT_L5gamesAVG!B:B,MATCH($B568,PUNT_L5gamesAVG!$I:$I,0))</f>
        <v>#N/A</v>
      </c>
    </row>
    <row r="569" spans="1:15" x14ac:dyDescent="0.2">
      <c r="A569">
        <v>5952</v>
      </c>
      <c r="B569" t="s">
        <v>1200</v>
      </c>
      <c r="C569" t="s">
        <v>639</v>
      </c>
      <c r="D569" t="s">
        <v>1201</v>
      </c>
      <c r="E569" t="s">
        <v>298</v>
      </c>
      <c r="F569" t="s">
        <v>720</v>
      </c>
      <c r="G569">
        <v>5</v>
      </c>
      <c r="H569" t="s">
        <v>263</v>
      </c>
      <c r="I569" t="s">
        <v>263</v>
      </c>
      <c r="J569" t="s">
        <v>637</v>
      </c>
      <c r="K569" t="e">
        <f>INDEX(PUNT_SeasonAVG!I:I,MATCH($B569,PUNT_SeasonAVG!$I:$I,0))</f>
        <v>#N/A</v>
      </c>
      <c r="L569" t="e">
        <f>INDEX(PUNT_SeasonAVG!K:K,MATCH($B569,PUNT_SeasonAVG!$I:$I,0))</f>
        <v>#N/A</v>
      </c>
      <c r="M569" s="5" t="e">
        <f>INDEX(PUNT_SeasonAVG!B:B,MATCH($B569,PUNT_SeasonAVG!$I:$I,0))</f>
        <v>#N/A</v>
      </c>
      <c r="N569" s="5" t="e">
        <f>INDEX(PUNT_L10gamesAVG!B:B,MATCH($B569,PUNT_L10gamesAVG!$I:$I,0))</f>
        <v>#N/A</v>
      </c>
      <c r="O569" s="5" t="e">
        <f>INDEX(PUNT_L5gamesAVG!B:B,MATCH($B569,PUNT_L5gamesAVG!$I:$I,0))</f>
        <v>#N/A</v>
      </c>
    </row>
    <row r="570" spans="1:15" x14ac:dyDescent="0.2">
      <c r="A570">
        <v>5953</v>
      </c>
      <c r="B570" t="s">
        <v>1202</v>
      </c>
      <c r="C570" t="s">
        <v>745</v>
      </c>
      <c r="D570" t="s">
        <v>1203</v>
      </c>
      <c r="E570" t="s">
        <v>306</v>
      </c>
      <c r="F570" t="s">
        <v>812</v>
      </c>
      <c r="G570">
        <v>25</v>
      </c>
      <c r="H570" t="s">
        <v>264</v>
      </c>
      <c r="I570" t="s">
        <v>264</v>
      </c>
      <c r="J570" t="s">
        <v>637</v>
      </c>
      <c r="K570" t="e">
        <f>INDEX(PUNT_SeasonAVG!I:I,MATCH($B570,PUNT_SeasonAVG!$I:$I,0))</f>
        <v>#N/A</v>
      </c>
      <c r="L570" t="e">
        <f>INDEX(PUNT_SeasonAVG!K:K,MATCH($B570,PUNT_SeasonAVG!$I:$I,0))</f>
        <v>#N/A</v>
      </c>
      <c r="M570" s="5" t="e">
        <f>INDEX(PUNT_SeasonAVG!B:B,MATCH($B570,PUNT_SeasonAVG!$I:$I,0))</f>
        <v>#N/A</v>
      </c>
      <c r="N570" s="5" t="e">
        <f>INDEX(PUNT_L10gamesAVG!B:B,MATCH($B570,PUNT_L10gamesAVG!$I:$I,0))</f>
        <v>#N/A</v>
      </c>
      <c r="O570" s="5" t="e">
        <f>INDEX(PUNT_L5gamesAVG!B:B,MATCH($B570,PUNT_L5gamesAVG!$I:$I,0))</f>
        <v>#N/A</v>
      </c>
    </row>
    <row r="571" spans="1:15" x14ac:dyDescent="0.2">
      <c r="A571">
        <v>5954</v>
      </c>
      <c r="B571" t="s">
        <v>1204</v>
      </c>
      <c r="C571" t="s">
        <v>639</v>
      </c>
      <c r="D571" t="s">
        <v>830</v>
      </c>
      <c r="E571" t="s">
        <v>339</v>
      </c>
      <c r="F571" t="s">
        <v>666</v>
      </c>
      <c r="G571">
        <v>30</v>
      </c>
      <c r="H571" t="s">
        <v>263</v>
      </c>
      <c r="I571" t="s">
        <v>263</v>
      </c>
      <c r="J571" t="s">
        <v>637</v>
      </c>
      <c r="K571" t="e">
        <f>INDEX(PUNT_SeasonAVG!I:I,MATCH($B571,PUNT_SeasonAVG!$I:$I,0))</f>
        <v>#N/A</v>
      </c>
      <c r="L571" t="e">
        <f>INDEX(PUNT_SeasonAVG!K:K,MATCH($B571,PUNT_SeasonAVG!$I:$I,0))</f>
        <v>#N/A</v>
      </c>
      <c r="M571" s="5" t="e">
        <f>INDEX(PUNT_SeasonAVG!B:B,MATCH($B571,PUNT_SeasonAVG!$I:$I,0))</f>
        <v>#N/A</v>
      </c>
      <c r="N571" s="5" t="e">
        <f>INDEX(PUNT_L10gamesAVG!B:B,MATCH($B571,PUNT_L10gamesAVG!$I:$I,0))</f>
        <v>#N/A</v>
      </c>
      <c r="O571" s="5" t="e">
        <f>INDEX(PUNT_L5gamesAVG!B:B,MATCH($B571,PUNT_L5gamesAVG!$I:$I,0))</f>
        <v>#N/A</v>
      </c>
    </row>
    <row r="572" spans="1:15" x14ac:dyDescent="0.2">
      <c r="A572">
        <v>5956</v>
      </c>
      <c r="B572" t="s">
        <v>1205</v>
      </c>
      <c r="C572" t="s">
        <v>682</v>
      </c>
      <c r="D572" t="s">
        <v>1017</v>
      </c>
      <c r="E572" t="s">
        <v>301</v>
      </c>
      <c r="F572" t="s">
        <v>42</v>
      </c>
      <c r="G572">
        <v>20</v>
      </c>
      <c r="H572" t="s">
        <v>263</v>
      </c>
      <c r="I572" t="s">
        <v>263</v>
      </c>
      <c r="J572" t="s">
        <v>637</v>
      </c>
      <c r="K572" t="e">
        <f>INDEX(PUNT_SeasonAVG!I:I,MATCH($B572,PUNT_SeasonAVG!$I:$I,0))</f>
        <v>#N/A</v>
      </c>
      <c r="L572" t="e">
        <f>INDEX(PUNT_SeasonAVG!K:K,MATCH($B572,PUNT_SeasonAVG!$I:$I,0))</f>
        <v>#N/A</v>
      </c>
      <c r="M572" s="5" t="e">
        <f>INDEX(PUNT_SeasonAVG!B:B,MATCH($B572,PUNT_SeasonAVG!$I:$I,0))</f>
        <v>#N/A</v>
      </c>
      <c r="N572" s="5" t="e">
        <f>INDEX(PUNT_L10gamesAVG!B:B,MATCH($B572,PUNT_L10gamesAVG!$I:$I,0))</f>
        <v>#N/A</v>
      </c>
      <c r="O572" s="5" t="e">
        <f>INDEX(PUNT_L5gamesAVG!B:B,MATCH($B572,PUNT_L5gamesAVG!$I:$I,0))</f>
        <v>#N/A</v>
      </c>
    </row>
    <row r="573" spans="1:15" x14ac:dyDescent="0.2">
      <c r="A573">
        <v>6026</v>
      </c>
      <c r="B573" t="s">
        <v>1216</v>
      </c>
      <c r="C573" t="s">
        <v>642</v>
      </c>
      <c r="D573" t="s">
        <v>949</v>
      </c>
      <c r="E573" t="s">
        <v>322</v>
      </c>
      <c r="F573" t="s">
        <v>704</v>
      </c>
      <c r="G573">
        <v>6</v>
      </c>
      <c r="H573" t="s">
        <v>636</v>
      </c>
      <c r="I573" t="s">
        <v>263</v>
      </c>
      <c r="J573" t="s">
        <v>637</v>
      </c>
      <c r="K573" t="e">
        <f>INDEX(PUNT_SeasonAVG!I:I,MATCH($B573,PUNT_SeasonAVG!$I:$I,0))</f>
        <v>#N/A</v>
      </c>
      <c r="L573" t="e">
        <f>INDEX(PUNT_SeasonAVG!K:K,MATCH($B573,PUNT_SeasonAVG!$I:$I,0))</f>
        <v>#N/A</v>
      </c>
      <c r="M573" s="5" t="e">
        <f>INDEX(PUNT_SeasonAVG!B:B,MATCH($B573,PUNT_SeasonAVG!$I:$I,0))</f>
        <v>#N/A</v>
      </c>
      <c r="N573" s="5" t="e">
        <f>INDEX(PUNT_L10gamesAVG!B:B,MATCH($B573,PUNT_L10gamesAVG!$I:$I,0))</f>
        <v>#N/A</v>
      </c>
      <c r="O573" s="5" t="e">
        <f>INDEX(PUNT_L5gamesAVG!B:B,MATCH($B573,PUNT_L5gamesAVG!$I:$I,0))</f>
        <v>#N/A</v>
      </c>
    </row>
    <row r="574" spans="1:15" x14ac:dyDescent="0.2">
      <c r="A574">
        <v>6027</v>
      </c>
      <c r="B574" t="s">
        <v>1217</v>
      </c>
      <c r="C574" t="s">
        <v>662</v>
      </c>
      <c r="D574" t="s">
        <v>686</v>
      </c>
      <c r="E574" t="s">
        <v>318</v>
      </c>
      <c r="F574" t="s">
        <v>710</v>
      </c>
      <c r="G574">
        <v>8</v>
      </c>
      <c r="H574" t="s">
        <v>263</v>
      </c>
      <c r="I574" t="s">
        <v>263</v>
      </c>
      <c r="J574" t="s">
        <v>637</v>
      </c>
      <c r="K574" t="e">
        <f>INDEX(PUNT_SeasonAVG!I:I,MATCH($B574,PUNT_SeasonAVG!$I:$I,0))</f>
        <v>#N/A</v>
      </c>
      <c r="L574" t="e">
        <f>INDEX(PUNT_SeasonAVG!K:K,MATCH($B574,PUNT_SeasonAVG!$I:$I,0))</f>
        <v>#N/A</v>
      </c>
      <c r="M574" s="5" t="e">
        <f>INDEX(PUNT_SeasonAVG!B:B,MATCH($B574,PUNT_SeasonAVG!$I:$I,0))</f>
        <v>#N/A</v>
      </c>
      <c r="N574" s="5" t="e">
        <f>INDEX(PUNT_L10gamesAVG!B:B,MATCH($B574,PUNT_L10gamesAVG!$I:$I,0))</f>
        <v>#N/A</v>
      </c>
      <c r="O574" s="5" t="e">
        <f>INDEX(PUNT_L5gamesAVG!B:B,MATCH($B574,PUNT_L5gamesAVG!$I:$I,0))</f>
        <v>#N/A</v>
      </c>
    </row>
    <row r="575" spans="1:15" x14ac:dyDescent="0.2">
      <c r="A575">
        <v>6039</v>
      </c>
      <c r="B575" t="s">
        <v>1226</v>
      </c>
      <c r="C575" t="s">
        <v>639</v>
      </c>
      <c r="D575" t="s">
        <v>1227</v>
      </c>
      <c r="E575" t="s">
        <v>341</v>
      </c>
      <c r="F575" t="s">
        <v>675</v>
      </c>
      <c r="G575">
        <v>10</v>
      </c>
      <c r="H575" t="s">
        <v>263</v>
      </c>
      <c r="I575" t="s">
        <v>263</v>
      </c>
      <c r="J575" t="s">
        <v>637</v>
      </c>
      <c r="K575" t="e">
        <f>INDEX(PUNT_SeasonAVG!I:I,MATCH($B575,PUNT_SeasonAVG!$I:$I,0))</f>
        <v>#N/A</v>
      </c>
      <c r="L575" t="e">
        <f>INDEX(PUNT_SeasonAVG!K:K,MATCH($B575,PUNT_SeasonAVG!$I:$I,0))</f>
        <v>#N/A</v>
      </c>
      <c r="M575" s="5" t="e">
        <f>INDEX(PUNT_SeasonAVG!B:B,MATCH($B575,PUNT_SeasonAVG!$I:$I,0))</f>
        <v>#N/A</v>
      </c>
      <c r="N575" s="5" t="e">
        <f>INDEX(PUNT_L10gamesAVG!B:B,MATCH($B575,PUNT_L10gamesAVG!$I:$I,0))</f>
        <v>#N/A</v>
      </c>
      <c r="O575" s="5" t="e">
        <f>INDEX(PUNT_L5gamesAVG!B:B,MATCH($B575,PUNT_L5gamesAVG!$I:$I,0))</f>
        <v>#N/A</v>
      </c>
    </row>
    <row r="576" spans="1:15" x14ac:dyDescent="0.2">
      <c r="A576">
        <v>6053</v>
      </c>
      <c r="B576" t="s">
        <v>1236</v>
      </c>
      <c r="C576" t="s">
        <v>757</v>
      </c>
      <c r="D576" t="s">
        <v>1237</v>
      </c>
      <c r="E576" t="s">
        <v>307</v>
      </c>
      <c r="F576" t="s">
        <v>652</v>
      </c>
      <c r="G576">
        <v>6</v>
      </c>
      <c r="H576" t="s">
        <v>263</v>
      </c>
      <c r="I576" t="s">
        <v>263</v>
      </c>
      <c r="J576" t="s">
        <v>637</v>
      </c>
      <c r="K576" t="e">
        <f>INDEX(PUNT_SeasonAVG!I:I,MATCH($B576,PUNT_SeasonAVG!$I:$I,0))</f>
        <v>#N/A</v>
      </c>
      <c r="L576" t="e">
        <f>INDEX(PUNT_SeasonAVG!K:K,MATCH($B576,PUNT_SeasonAVG!$I:$I,0))</f>
        <v>#N/A</v>
      </c>
      <c r="M576" s="5" t="e">
        <f>INDEX(PUNT_SeasonAVG!B:B,MATCH($B576,PUNT_SeasonAVG!$I:$I,0))</f>
        <v>#N/A</v>
      </c>
      <c r="N576" s="5" t="e">
        <f>INDEX(PUNT_L10gamesAVG!B:B,MATCH($B576,PUNT_L10gamesAVG!$I:$I,0))</f>
        <v>#N/A</v>
      </c>
      <c r="O576" s="5" t="e">
        <f>INDEX(PUNT_L5gamesAVG!B:B,MATCH($B576,PUNT_L5gamesAVG!$I:$I,0))</f>
        <v>#N/A</v>
      </c>
    </row>
    <row r="577" spans="1:15" x14ac:dyDescent="0.2">
      <c r="A577">
        <v>6055</v>
      </c>
      <c r="B577" t="s">
        <v>1238</v>
      </c>
      <c r="C577" t="s">
        <v>702</v>
      </c>
      <c r="D577" t="s">
        <v>1239</v>
      </c>
      <c r="E577" t="s">
        <v>322</v>
      </c>
      <c r="F577" t="s">
        <v>704</v>
      </c>
      <c r="G577">
        <v>10</v>
      </c>
      <c r="H577" t="s">
        <v>263</v>
      </c>
      <c r="I577" t="s">
        <v>263</v>
      </c>
      <c r="J577" t="s">
        <v>637</v>
      </c>
      <c r="K577" t="e">
        <f>INDEX(PUNT_SeasonAVG!I:I,MATCH($B577,PUNT_SeasonAVG!$I:$I,0))</f>
        <v>#N/A</v>
      </c>
      <c r="L577" t="e">
        <f>INDEX(PUNT_SeasonAVG!K:K,MATCH($B577,PUNT_SeasonAVG!$I:$I,0))</f>
        <v>#N/A</v>
      </c>
      <c r="M577" s="5" t="e">
        <f>INDEX(PUNT_SeasonAVG!B:B,MATCH($B577,PUNT_SeasonAVG!$I:$I,0))</f>
        <v>#N/A</v>
      </c>
      <c r="N577" s="5" t="e">
        <f>INDEX(PUNT_L10gamesAVG!B:B,MATCH($B577,PUNT_L10gamesAVG!$I:$I,0))</f>
        <v>#N/A</v>
      </c>
      <c r="O577" s="5" t="e">
        <f>INDEX(PUNT_L5gamesAVG!B:B,MATCH($B577,PUNT_L5gamesAVG!$I:$I,0))</f>
        <v>#N/A</v>
      </c>
    </row>
    <row r="578" spans="1:15" x14ac:dyDescent="0.2">
      <c r="A578">
        <v>6058</v>
      </c>
      <c r="B578" t="s">
        <v>1241</v>
      </c>
      <c r="C578" t="s">
        <v>673</v>
      </c>
      <c r="D578" t="s">
        <v>1242</v>
      </c>
      <c r="E578" t="s">
        <v>307</v>
      </c>
      <c r="F578" t="s">
        <v>652</v>
      </c>
      <c r="G578">
        <v>19</v>
      </c>
      <c r="H578" t="s">
        <v>263</v>
      </c>
      <c r="I578" t="s">
        <v>263</v>
      </c>
      <c r="J578" t="s">
        <v>637</v>
      </c>
      <c r="K578" t="e">
        <f>INDEX(PUNT_SeasonAVG!I:I,MATCH($B578,PUNT_SeasonAVG!$I:$I,0))</f>
        <v>#N/A</v>
      </c>
      <c r="L578" t="e">
        <f>INDEX(PUNT_SeasonAVG!K:K,MATCH($B578,PUNT_SeasonAVG!$I:$I,0))</f>
        <v>#N/A</v>
      </c>
      <c r="M578" s="5" t="e">
        <f>INDEX(PUNT_SeasonAVG!B:B,MATCH($B578,PUNT_SeasonAVG!$I:$I,0))</f>
        <v>#N/A</v>
      </c>
      <c r="N578" s="5" t="e">
        <f>INDEX(PUNT_L10gamesAVG!B:B,MATCH($B578,PUNT_L10gamesAVG!$I:$I,0))</f>
        <v>#N/A</v>
      </c>
      <c r="O578" s="5" t="e">
        <f>INDEX(PUNT_L5gamesAVG!B:B,MATCH($B578,PUNT_L5gamesAVG!$I:$I,0))</f>
        <v>#N/A</v>
      </c>
    </row>
    <row r="579" spans="1:15" x14ac:dyDescent="0.2">
      <c r="A579">
        <v>6062</v>
      </c>
      <c r="B579" t="s">
        <v>1245</v>
      </c>
      <c r="C579" t="s">
        <v>642</v>
      </c>
      <c r="D579" t="s">
        <v>1246</v>
      </c>
      <c r="E579" t="s">
        <v>298</v>
      </c>
      <c r="F579" t="s">
        <v>720</v>
      </c>
      <c r="G579">
        <v>1</v>
      </c>
      <c r="H579" t="s">
        <v>263</v>
      </c>
      <c r="I579" t="s">
        <v>263</v>
      </c>
      <c r="J579" t="s">
        <v>637</v>
      </c>
      <c r="K579" t="e">
        <f>INDEX(PUNT_SeasonAVG!I:I,MATCH($B579,PUNT_SeasonAVG!$I:$I,0))</f>
        <v>#N/A</v>
      </c>
      <c r="L579" t="e">
        <f>INDEX(PUNT_SeasonAVG!K:K,MATCH($B579,PUNT_SeasonAVG!$I:$I,0))</f>
        <v>#N/A</v>
      </c>
      <c r="M579" s="5" t="e">
        <f>INDEX(PUNT_SeasonAVG!B:B,MATCH($B579,PUNT_SeasonAVG!$I:$I,0))</f>
        <v>#N/A</v>
      </c>
      <c r="N579" s="5" t="e">
        <f>INDEX(PUNT_L10gamesAVG!B:B,MATCH($B579,PUNT_L10gamesAVG!$I:$I,0))</f>
        <v>#N/A</v>
      </c>
      <c r="O579" s="5" t="e">
        <f>INDEX(PUNT_L5gamesAVG!B:B,MATCH($B579,PUNT_L5gamesAVG!$I:$I,0))</f>
        <v>#N/A</v>
      </c>
    </row>
    <row r="580" spans="1:15" x14ac:dyDescent="0.2">
      <c r="A580">
        <v>6063</v>
      </c>
      <c r="B580" t="s">
        <v>1247</v>
      </c>
      <c r="C580" t="s">
        <v>633</v>
      </c>
      <c r="D580" t="s">
        <v>1248</v>
      </c>
      <c r="E580" t="s">
        <v>338</v>
      </c>
      <c r="F580" t="s">
        <v>644</v>
      </c>
      <c r="G580">
        <v>12</v>
      </c>
      <c r="H580" t="s">
        <v>264</v>
      </c>
      <c r="I580" t="s">
        <v>264</v>
      </c>
      <c r="J580" t="s">
        <v>637</v>
      </c>
      <c r="K580" t="e">
        <f>INDEX(PUNT_SeasonAVG!I:I,MATCH($B580,PUNT_SeasonAVG!$I:$I,0))</f>
        <v>#N/A</v>
      </c>
      <c r="L580" t="e">
        <f>INDEX(PUNT_SeasonAVG!K:K,MATCH($B580,PUNT_SeasonAVG!$I:$I,0))</f>
        <v>#N/A</v>
      </c>
      <c r="M580" s="5" t="e">
        <f>INDEX(PUNT_SeasonAVG!B:B,MATCH($B580,PUNT_SeasonAVG!$I:$I,0))</f>
        <v>#N/A</v>
      </c>
      <c r="N580" s="5" t="e">
        <f>INDEX(PUNT_L10gamesAVG!B:B,MATCH($B580,PUNT_L10gamesAVG!$I:$I,0))</f>
        <v>#N/A</v>
      </c>
      <c r="O580" s="5" t="e">
        <f>INDEX(PUNT_L5gamesAVG!B:B,MATCH($B580,PUNT_L5gamesAVG!$I:$I,0))</f>
        <v>#N/A</v>
      </c>
    </row>
    <row r="581" spans="1:15" x14ac:dyDescent="0.2">
      <c r="A581">
        <v>6066</v>
      </c>
      <c r="B581" t="s">
        <v>1251</v>
      </c>
      <c r="C581" t="s">
        <v>682</v>
      </c>
      <c r="D581" t="s">
        <v>1252</v>
      </c>
      <c r="E581" t="s">
        <v>303</v>
      </c>
      <c r="F581" t="s">
        <v>694</v>
      </c>
      <c r="G581">
        <v>6</v>
      </c>
      <c r="H581" t="s">
        <v>264</v>
      </c>
      <c r="I581" t="s">
        <v>264</v>
      </c>
      <c r="J581" t="s">
        <v>637</v>
      </c>
      <c r="K581" t="e">
        <f>INDEX(PUNT_SeasonAVG!I:I,MATCH($B581,PUNT_SeasonAVG!$I:$I,0))</f>
        <v>#N/A</v>
      </c>
      <c r="L581" t="e">
        <f>INDEX(PUNT_SeasonAVG!K:K,MATCH($B581,PUNT_SeasonAVG!$I:$I,0))</f>
        <v>#N/A</v>
      </c>
      <c r="M581" s="5" t="e">
        <f>INDEX(PUNT_SeasonAVG!B:B,MATCH($B581,PUNT_SeasonAVG!$I:$I,0))</f>
        <v>#N/A</v>
      </c>
      <c r="N581" s="5" t="e">
        <f>INDEX(PUNT_L10gamesAVG!B:B,MATCH($B581,PUNT_L10gamesAVG!$I:$I,0))</f>
        <v>#N/A</v>
      </c>
      <c r="O581" s="5" t="e">
        <f>INDEX(PUNT_L5gamesAVG!B:B,MATCH($B581,PUNT_L5gamesAVG!$I:$I,0))</f>
        <v>#N/A</v>
      </c>
    </row>
    <row r="582" spans="1:15" x14ac:dyDescent="0.2">
      <c r="A582">
        <v>6067</v>
      </c>
      <c r="B582" t="s">
        <v>1253</v>
      </c>
      <c r="C582" t="s">
        <v>697</v>
      </c>
      <c r="D582" t="s">
        <v>1254</v>
      </c>
      <c r="E582" t="s">
        <v>338</v>
      </c>
      <c r="F582" t="s">
        <v>644</v>
      </c>
      <c r="G582">
        <v>26</v>
      </c>
      <c r="H582" t="s">
        <v>264</v>
      </c>
      <c r="I582" t="s">
        <v>264</v>
      </c>
      <c r="J582" t="s">
        <v>637</v>
      </c>
      <c r="K582" t="e">
        <f>INDEX(PUNT_SeasonAVG!I:I,MATCH($B582,PUNT_SeasonAVG!$I:$I,0))</f>
        <v>#N/A</v>
      </c>
      <c r="L582" t="e">
        <f>INDEX(PUNT_SeasonAVG!K:K,MATCH($B582,PUNT_SeasonAVG!$I:$I,0))</f>
        <v>#N/A</v>
      </c>
      <c r="M582" s="5" t="e">
        <f>INDEX(PUNT_SeasonAVG!B:B,MATCH($B582,PUNT_SeasonAVG!$I:$I,0))</f>
        <v>#N/A</v>
      </c>
      <c r="N582" s="5" t="e">
        <f>INDEX(PUNT_L10gamesAVG!B:B,MATCH($B582,PUNT_L10gamesAVG!$I:$I,0))</f>
        <v>#N/A</v>
      </c>
      <c r="O582" s="5" t="e">
        <f>INDEX(PUNT_L5gamesAVG!B:B,MATCH($B582,PUNT_L5gamesAVG!$I:$I,0))</f>
        <v>#N/A</v>
      </c>
    </row>
    <row r="583" spans="1:15" x14ac:dyDescent="0.2">
      <c r="A583">
        <v>6068</v>
      </c>
      <c r="B583" t="s">
        <v>1255</v>
      </c>
      <c r="C583" t="s">
        <v>664</v>
      </c>
      <c r="D583" t="s">
        <v>1256</v>
      </c>
      <c r="E583" t="s">
        <v>328</v>
      </c>
      <c r="F583" t="s">
        <v>95</v>
      </c>
      <c r="G583">
        <v>37</v>
      </c>
      <c r="H583" t="s">
        <v>264</v>
      </c>
      <c r="I583" t="s">
        <v>264</v>
      </c>
      <c r="J583" t="s">
        <v>637</v>
      </c>
      <c r="K583" t="e">
        <f>INDEX(PUNT_SeasonAVG!I:I,MATCH($B583,PUNT_SeasonAVG!$I:$I,0))</f>
        <v>#N/A</v>
      </c>
      <c r="L583" t="e">
        <f>INDEX(PUNT_SeasonAVG!K:K,MATCH($B583,PUNT_SeasonAVG!$I:$I,0))</f>
        <v>#N/A</v>
      </c>
      <c r="M583" s="5" t="e">
        <f>INDEX(PUNT_SeasonAVG!B:B,MATCH($B583,PUNT_SeasonAVG!$I:$I,0))</f>
        <v>#N/A</v>
      </c>
      <c r="N583" s="5" t="e">
        <f>INDEX(PUNT_L10gamesAVG!B:B,MATCH($B583,PUNT_L10gamesAVG!$I:$I,0))</f>
        <v>#N/A</v>
      </c>
      <c r="O583" s="5" t="e">
        <f>INDEX(PUNT_L5gamesAVG!B:B,MATCH($B583,PUNT_L5gamesAVG!$I:$I,0))</f>
        <v>#N/A</v>
      </c>
    </row>
    <row r="584" spans="1:15" x14ac:dyDescent="0.2">
      <c r="A584">
        <v>6069</v>
      </c>
      <c r="B584" t="s">
        <v>1257</v>
      </c>
      <c r="C584" t="s">
        <v>642</v>
      </c>
      <c r="D584" t="s">
        <v>1258</v>
      </c>
      <c r="E584" t="s">
        <v>303</v>
      </c>
      <c r="F584" t="s">
        <v>694</v>
      </c>
      <c r="G584">
        <v>54</v>
      </c>
      <c r="H584" t="s">
        <v>45</v>
      </c>
      <c r="I584" t="s">
        <v>45</v>
      </c>
      <c r="J584" t="s">
        <v>637</v>
      </c>
      <c r="K584" t="e">
        <f>INDEX(PUNT_SeasonAVG!I:I,MATCH($B584,PUNT_SeasonAVG!$I:$I,0))</f>
        <v>#N/A</v>
      </c>
      <c r="L584" t="e">
        <f>INDEX(PUNT_SeasonAVG!K:K,MATCH($B584,PUNT_SeasonAVG!$I:$I,0))</f>
        <v>#N/A</v>
      </c>
      <c r="M584" s="5" t="e">
        <f>INDEX(PUNT_SeasonAVG!B:B,MATCH($B584,PUNT_SeasonAVG!$I:$I,0))</f>
        <v>#N/A</v>
      </c>
      <c r="N584" s="5" t="e">
        <f>INDEX(PUNT_L10gamesAVG!B:B,MATCH($B584,PUNT_L10gamesAVG!$I:$I,0))</f>
        <v>#N/A</v>
      </c>
      <c r="O584" s="5" t="e">
        <f>INDEX(PUNT_L5gamesAVG!B:B,MATCH($B584,PUNT_L5gamesAVG!$I:$I,0))</f>
        <v>#N/A</v>
      </c>
    </row>
    <row r="585" spans="1:15" x14ac:dyDescent="0.2">
      <c r="A585">
        <v>6070</v>
      </c>
      <c r="B585" t="s">
        <v>1259</v>
      </c>
      <c r="C585" t="s">
        <v>263</v>
      </c>
      <c r="D585" t="s">
        <v>1260</v>
      </c>
      <c r="E585" t="s">
        <v>330</v>
      </c>
      <c r="F585" t="s">
        <v>641</v>
      </c>
      <c r="G585">
        <v>8</v>
      </c>
      <c r="H585" t="s">
        <v>263</v>
      </c>
      <c r="I585" t="s">
        <v>263</v>
      </c>
      <c r="J585" t="s">
        <v>637</v>
      </c>
      <c r="K585" t="e">
        <f>INDEX(PUNT_SeasonAVG!I:I,MATCH($B585,PUNT_SeasonAVG!$I:$I,0))</f>
        <v>#N/A</v>
      </c>
      <c r="L585" t="e">
        <f>INDEX(PUNT_SeasonAVG!K:K,MATCH($B585,PUNT_SeasonAVG!$I:$I,0))</f>
        <v>#N/A</v>
      </c>
      <c r="M585" s="5" t="e">
        <f>INDEX(PUNT_SeasonAVG!B:B,MATCH($B585,PUNT_SeasonAVG!$I:$I,0))</f>
        <v>#N/A</v>
      </c>
      <c r="N585" s="5" t="e">
        <f>INDEX(PUNT_L10gamesAVG!B:B,MATCH($B585,PUNT_L10gamesAVG!$I:$I,0))</f>
        <v>#N/A</v>
      </c>
      <c r="O585" s="5" t="e">
        <f>INDEX(PUNT_L5gamesAVG!B:B,MATCH($B585,PUNT_L5gamesAVG!$I:$I,0))</f>
        <v>#N/A</v>
      </c>
    </row>
    <row r="586" spans="1:15" x14ac:dyDescent="0.2">
      <c r="A586">
        <v>6074</v>
      </c>
      <c r="B586" t="s">
        <v>1262</v>
      </c>
      <c r="C586" t="s">
        <v>697</v>
      </c>
      <c r="D586" t="s">
        <v>1263</v>
      </c>
      <c r="E586" t="s">
        <v>304</v>
      </c>
      <c r="F586" t="s">
        <v>660</v>
      </c>
      <c r="G586">
        <v>20</v>
      </c>
      <c r="H586" t="s">
        <v>263</v>
      </c>
      <c r="I586" t="s">
        <v>263</v>
      </c>
      <c r="J586" t="s">
        <v>637</v>
      </c>
      <c r="K586" t="e">
        <f>INDEX(PUNT_SeasonAVG!I:I,MATCH($B586,PUNT_SeasonAVG!$I:$I,0))</f>
        <v>#N/A</v>
      </c>
      <c r="L586" t="e">
        <f>INDEX(PUNT_SeasonAVG!K:K,MATCH($B586,PUNT_SeasonAVG!$I:$I,0))</f>
        <v>#N/A</v>
      </c>
      <c r="M586" s="5" t="e">
        <f>INDEX(PUNT_SeasonAVG!B:B,MATCH($B586,PUNT_SeasonAVG!$I:$I,0))</f>
        <v>#N/A</v>
      </c>
      <c r="N586" s="5" t="e">
        <f>INDEX(PUNT_L10gamesAVG!B:B,MATCH($B586,PUNT_L10gamesAVG!$I:$I,0))</f>
        <v>#N/A</v>
      </c>
      <c r="O586" s="5" t="e">
        <f>INDEX(PUNT_L5gamesAVG!B:B,MATCH($B586,PUNT_L5gamesAVG!$I:$I,0))</f>
        <v>#N/A</v>
      </c>
    </row>
    <row r="587" spans="1:15" x14ac:dyDescent="0.2">
      <c r="A587">
        <v>6075</v>
      </c>
      <c r="B587" t="s">
        <v>1264</v>
      </c>
      <c r="C587" t="s">
        <v>642</v>
      </c>
      <c r="D587" t="s">
        <v>1265</v>
      </c>
      <c r="E587" t="s">
        <v>338</v>
      </c>
      <c r="F587" t="s">
        <v>644</v>
      </c>
      <c r="G587">
        <v>70</v>
      </c>
      <c r="H587" t="s">
        <v>263</v>
      </c>
      <c r="I587" t="s">
        <v>263</v>
      </c>
      <c r="J587" t="s">
        <v>637</v>
      </c>
      <c r="K587" t="e">
        <f>INDEX(PUNT_SeasonAVG!I:I,MATCH($B587,PUNT_SeasonAVG!$I:$I,0))</f>
        <v>#N/A</v>
      </c>
      <c r="L587" t="e">
        <f>INDEX(PUNT_SeasonAVG!K:K,MATCH($B587,PUNT_SeasonAVG!$I:$I,0))</f>
        <v>#N/A</v>
      </c>
      <c r="M587" s="5" t="e">
        <f>INDEX(PUNT_SeasonAVG!B:B,MATCH($B587,PUNT_SeasonAVG!$I:$I,0))</f>
        <v>#N/A</v>
      </c>
      <c r="N587" s="5" t="e">
        <f>INDEX(PUNT_L10gamesAVG!B:B,MATCH($B587,PUNT_L10gamesAVG!$I:$I,0))</f>
        <v>#N/A</v>
      </c>
      <c r="O587" s="5" t="e">
        <f>INDEX(PUNT_L5gamesAVG!B:B,MATCH($B587,PUNT_L5gamesAVG!$I:$I,0))</f>
        <v>#N/A</v>
      </c>
    </row>
    <row r="588" spans="1:15" x14ac:dyDescent="0.2">
      <c r="A588">
        <v>6077</v>
      </c>
      <c r="B588" t="s">
        <v>1266</v>
      </c>
      <c r="C588" t="s">
        <v>263</v>
      </c>
      <c r="D588" t="s">
        <v>700</v>
      </c>
      <c r="E588" t="s">
        <v>298</v>
      </c>
      <c r="F588" t="s">
        <v>720</v>
      </c>
      <c r="G588">
        <v>33</v>
      </c>
      <c r="H588" t="s">
        <v>263</v>
      </c>
      <c r="I588" t="s">
        <v>263</v>
      </c>
      <c r="J588" t="s">
        <v>637</v>
      </c>
      <c r="K588" t="e">
        <f>INDEX(PUNT_SeasonAVG!I:I,MATCH($B588,PUNT_SeasonAVG!$I:$I,0))</f>
        <v>#N/A</v>
      </c>
      <c r="L588" t="e">
        <f>INDEX(PUNT_SeasonAVG!K:K,MATCH($B588,PUNT_SeasonAVG!$I:$I,0))</f>
        <v>#N/A</v>
      </c>
      <c r="M588" s="5" t="e">
        <f>INDEX(PUNT_SeasonAVG!B:B,MATCH($B588,PUNT_SeasonAVG!$I:$I,0))</f>
        <v>#N/A</v>
      </c>
      <c r="N588" s="5" t="e">
        <f>INDEX(PUNT_L10gamesAVG!B:B,MATCH($B588,PUNT_L10gamesAVG!$I:$I,0))</f>
        <v>#N/A</v>
      </c>
      <c r="O588" s="5" t="e">
        <f>INDEX(PUNT_L5gamesAVG!B:B,MATCH($B588,PUNT_L5gamesAVG!$I:$I,0))</f>
        <v>#N/A</v>
      </c>
    </row>
    <row r="589" spans="1:15" x14ac:dyDescent="0.2">
      <c r="A589">
        <v>6078</v>
      </c>
      <c r="B589" t="s">
        <v>1267</v>
      </c>
      <c r="C589" t="s">
        <v>642</v>
      </c>
      <c r="D589" t="s">
        <v>1268</v>
      </c>
      <c r="E589" t="s">
        <v>708</v>
      </c>
      <c r="F589" t="s">
        <v>35</v>
      </c>
      <c r="G589">
        <v>11</v>
      </c>
      <c r="H589" t="s">
        <v>264</v>
      </c>
      <c r="I589" t="s">
        <v>264</v>
      </c>
      <c r="J589" t="s">
        <v>637</v>
      </c>
      <c r="K589" t="e">
        <f>INDEX(PUNT_SeasonAVG!I:I,MATCH($B589,PUNT_SeasonAVG!$I:$I,0))</f>
        <v>#N/A</v>
      </c>
      <c r="L589" t="e">
        <f>INDEX(PUNT_SeasonAVG!K:K,MATCH($B589,PUNT_SeasonAVG!$I:$I,0))</f>
        <v>#N/A</v>
      </c>
      <c r="M589" s="5" t="e">
        <f>INDEX(PUNT_SeasonAVG!B:B,MATCH($B589,PUNT_SeasonAVG!$I:$I,0))</f>
        <v>#N/A</v>
      </c>
      <c r="N589" s="5" t="e">
        <f>INDEX(PUNT_L10gamesAVG!B:B,MATCH($B589,PUNT_L10gamesAVG!$I:$I,0))</f>
        <v>#N/A</v>
      </c>
      <c r="O589" s="5" t="e">
        <f>INDEX(PUNT_L5gamesAVG!B:B,MATCH($B589,PUNT_L5gamesAVG!$I:$I,0))</f>
        <v>#N/A</v>
      </c>
    </row>
    <row r="590" spans="1:15" x14ac:dyDescent="0.2">
      <c r="A590">
        <v>6079</v>
      </c>
      <c r="B590" t="s">
        <v>1269</v>
      </c>
      <c r="C590" t="s">
        <v>697</v>
      </c>
      <c r="D590" t="s">
        <v>1201</v>
      </c>
      <c r="E590" t="s">
        <v>338</v>
      </c>
      <c r="F590" t="s">
        <v>644</v>
      </c>
      <c r="G590">
        <v>32</v>
      </c>
      <c r="H590" t="s">
        <v>263</v>
      </c>
      <c r="I590" t="s">
        <v>263</v>
      </c>
      <c r="J590" t="s">
        <v>637</v>
      </c>
      <c r="K590" t="e">
        <f>INDEX(PUNT_SeasonAVG!I:I,MATCH($B590,PUNT_SeasonAVG!$I:$I,0))</f>
        <v>#N/A</v>
      </c>
      <c r="L590" t="e">
        <f>INDEX(PUNT_SeasonAVG!K:K,MATCH($B590,PUNT_SeasonAVG!$I:$I,0))</f>
        <v>#N/A</v>
      </c>
      <c r="M590" s="5" t="e">
        <f>INDEX(PUNT_SeasonAVG!B:B,MATCH($B590,PUNT_SeasonAVG!$I:$I,0))</f>
        <v>#N/A</v>
      </c>
      <c r="N590" s="5" t="e">
        <f>INDEX(PUNT_L10gamesAVG!B:B,MATCH($B590,PUNT_L10gamesAVG!$I:$I,0))</f>
        <v>#N/A</v>
      </c>
      <c r="O590" s="5" t="e">
        <f>INDEX(PUNT_L5gamesAVG!B:B,MATCH($B590,PUNT_L5gamesAVG!$I:$I,0))</f>
        <v>#N/A</v>
      </c>
    </row>
    <row r="591" spans="1:15" x14ac:dyDescent="0.2">
      <c r="A591">
        <v>6080</v>
      </c>
      <c r="B591" t="s">
        <v>1270</v>
      </c>
      <c r="C591" t="s">
        <v>670</v>
      </c>
      <c r="D591" t="s">
        <v>1271</v>
      </c>
      <c r="E591" t="s">
        <v>328</v>
      </c>
      <c r="F591" t="s">
        <v>95</v>
      </c>
      <c r="G591">
        <v>44</v>
      </c>
      <c r="H591" t="s">
        <v>263</v>
      </c>
      <c r="I591" t="s">
        <v>263</v>
      </c>
      <c r="J591" t="s">
        <v>637</v>
      </c>
      <c r="K591" t="e">
        <f>INDEX(PUNT_SeasonAVG!I:I,MATCH($B591,PUNT_SeasonAVG!$I:$I,0))</f>
        <v>#N/A</v>
      </c>
      <c r="L591" t="e">
        <f>INDEX(PUNT_SeasonAVG!K:K,MATCH($B591,PUNT_SeasonAVG!$I:$I,0))</f>
        <v>#N/A</v>
      </c>
      <c r="M591" s="5" t="e">
        <f>INDEX(PUNT_SeasonAVG!B:B,MATCH($B591,PUNT_SeasonAVG!$I:$I,0))</f>
        <v>#N/A</v>
      </c>
      <c r="N591" s="5" t="e">
        <f>INDEX(PUNT_L10gamesAVG!B:B,MATCH($B591,PUNT_L10gamesAVG!$I:$I,0))</f>
        <v>#N/A</v>
      </c>
      <c r="O591" s="5" t="e">
        <f>INDEX(PUNT_L5gamesAVG!B:B,MATCH($B591,PUNT_L5gamesAVG!$I:$I,0))</f>
        <v>#N/A</v>
      </c>
    </row>
    <row r="592" spans="1:15" x14ac:dyDescent="0.2">
      <c r="A592">
        <v>6081</v>
      </c>
      <c r="B592" t="s">
        <v>1272</v>
      </c>
      <c r="C592" t="s">
        <v>639</v>
      </c>
      <c r="D592" t="s">
        <v>1273</v>
      </c>
      <c r="E592" t="s">
        <v>297</v>
      </c>
      <c r="F592" t="s">
        <v>724</v>
      </c>
      <c r="G592">
        <v>8</v>
      </c>
      <c r="H592" t="s">
        <v>263</v>
      </c>
      <c r="I592" t="s">
        <v>263</v>
      </c>
      <c r="J592" t="s">
        <v>637</v>
      </c>
      <c r="K592" t="e">
        <f>INDEX(PUNT_SeasonAVG!I:I,MATCH($B592,PUNT_SeasonAVG!$I:$I,0))</f>
        <v>#N/A</v>
      </c>
      <c r="L592" t="e">
        <f>INDEX(PUNT_SeasonAVG!K:K,MATCH($B592,PUNT_SeasonAVG!$I:$I,0))</f>
        <v>#N/A</v>
      </c>
      <c r="M592" s="5" t="e">
        <f>INDEX(PUNT_SeasonAVG!B:B,MATCH($B592,PUNT_SeasonAVG!$I:$I,0))</f>
        <v>#N/A</v>
      </c>
      <c r="N592" s="5" t="e">
        <f>INDEX(PUNT_L10gamesAVG!B:B,MATCH($B592,PUNT_L10gamesAVG!$I:$I,0))</f>
        <v>#N/A</v>
      </c>
      <c r="O592" s="5" t="e">
        <f>INDEX(PUNT_L5gamesAVG!B:B,MATCH($B592,PUNT_L5gamesAVG!$I:$I,0))</f>
        <v>#N/A</v>
      </c>
    </row>
    <row r="593" spans="1:15" x14ac:dyDescent="0.2">
      <c r="A593">
        <v>6082</v>
      </c>
      <c r="B593" t="s">
        <v>1274</v>
      </c>
      <c r="C593" t="s">
        <v>692</v>
      </c>
      <c r="D593" t="s">
        <v>1275</v>
      </c>
      <c r="E593" t="s">
        <v>315</v>
      </c>
      <c r="F593" t="s">
        <v>669</v>
      </c>
      <c r="G593">
        <v>14</v>
      </c>
      <c r="H593" t="s">
        <v>263</v>
      </c>
      <c r="I593" t="s">
        <v>263</v>
      </c>
      <c r="J593" t="s">
        <v>637</v>
      </c>
      <c r="K593" t="e">
        <f>INDEX(PUNT_SeasonAVG!I:I,MATCH($B593,PUNT_SeasonAVG!$I:$I,0))</f>
        <v>#N/A</v>
      </c>
      <c r="L593" t="e">
        <f>INDEX(PUNT_SeasonAVG!K:K,MATCH($B593,PUNT_SeasonAVG!$I:$I,0))</f>
        <v>#N/A</v>
      </c>
      <c r="M593" s="5" t="e">
        <f>INDEX(PUNT_SeasonAVG!B:B,MATCH($B593,PUNT_SeasonAVG!$I:$I,0))</f>
        <v>#N/A</v>
      </c>
      <c r="N593" s="5" t="e">
        <f>INDEX(PUNT_L10gamesAVG!B:B,MATCH($B593,PUNT_L10gamesAVG!$I:$I,0))</f>
        <v>#N/A</v>
      </c>
      <c r="O593" s="5" t="e">
        <f>INDEX(PUNT_L5gamesAVG!B:B,MATCH($B593,PUNT_L5gamesAVG!$I:$I,0))</f>
        <v>#N/A</v>
      </c>
    </row>
    <row r="594" spans="1:15" x14ac:dyDescent="0.2">
      <c r="A594">
        <v>6085</v>
      </c>
      <c r="B594" t="s">
        <v>1278</v>
      </c>
      <c r="C594" t="s">
        <v>757</v>
      </c>
      <c r="D594" t="s">
        <v>1279</v>
      </c>
      <c r="E594" t="s">
        <v>298</v>
      </c>
      <c r="F594" t="s">
        <v>720</v>
      </c>
      <c r="G594">
        <v>12</v>
      </c>
      <c r="H594" t="s">
        <v>45</v>
      </c>
      <c r="I594" t="s">
        <v>45</v>
      </c>
      <c r="J594" t="s">
        <v>637</v>
      </c>
      <c r="K594" t="e">
        <f>INDEX(PUNT_SeasonAVG!I:I,MATCH($B594,PUNT_SeasonAVG!$I:$I,0))</f>
        <v>#N/A</v>
      </c>
      <c r="L594" t="e">
        <f>INDEX(PUNT_SeasonAVG!K:K,MATCH($B594,PUNT_SeasonAVG!$I:$I,0))</f>
        <v>#N/A</v>
      </c>
      <c r="M594" s="5" t="e">
        <f>INDEX(PUNT_SeasonAVG!B:B,MATCH($B594,PUNT_SeasonAVG!$I:$I,0))</f>
        <v>#N/A</v>
      </c>
      <c r="N594" s="5" t="e">
        <f>INDEX(PUNT_L10gamesAVG!B:B,MATCH($B594,PUNT_L10gamesAVG!$I:$I,0))</f>
        <v>#N/A</v>
      </c>
      <c r="O594" s="5" t="e">
        <f>INDEX(PUNT_L5gamesAVG!B:B,MATCH($B594,PUNT_L5gamesAVG!$I:$I,0))</f>
        <v>#N/A</v>
      </c>
    </row>
    <row r="595" spans="1:15" x14ac:dyDescent="0.2">
      <c r="A595">
        <v>6086</v>
      </c>
      <c r="B595" t="s">
        <v>1280</v>
      </c>
      <c r="C595" t="s">
        <v>692</v>
      </c>
      <c r="D595" t="s">
        <v>764</v>
      </c>
      <c r="E595" t="s">
        <v>315</v>
      </c>
      <c r="F595" t="s">
        <v>669</v>
      </c>
      <c r="G595">
        <v>24</v>
      </c>
      <c r="H595" t="s">
        <v>45</v>
      </c>
      <c r="I595" t="s">
        <v>45</v>
      </c>
      <c r="J595" t="s">
        <v>637</v>
      </c>
      <c r="K595" t="e">
        <f>INDEX(PUNT_SeasonAVG!I:I,MATCH($B595,PUNT_SeasonAVG!$I:$I,0))</f>
        <v>#N/A</v>
      </c>
      <c r="L595" t="e">
        <f>INDEX(PUNT_SeasonAVG!K:K,MATCH($B595,PUNT_SeasonAVG!$I:$I,0))</f>
        <v>#N/A</v>
      </c>
      <c r="M595" s="5" t="e">
        <f>INDEX(PUNT_SeasonAVG!B:B,MATCH($B595,PUNT_SeasonAVG!$I:$I,0))</f>
        <v>#N/A</v>
      </c>
      <c r="N595" s="5" t="e">
        <f>INDEX(PUNT_L10gamesAVG!B:B,MATCH($B595,PUNT_L10gamesAVG!$I:$I,0))</f>
        <v>#N/A</v>
      </c>
      <c r="O595" s="5" t="e">
        <f>INDEX(PUNT_L5gamesAVG!B:B,MATCH($B595,PUNT_L5gamesAVG!$I:$I,0))</f>
        <v>#N/A</v>
      </c>
    </row>
    <row r="596" spans="1:15" x14ac:dyDescent="0.2">
      <c r="A596">
        <v>6087</v>
      </c>
      <c r="B596" t="s">
        <v>1281</v>
      </c>
      <c r="C596" t="s">
        <v>702</v>
      </c>
      <c r="D596" t="s">
        <v>1282</v>
      </c>
      <c r="E596" t="s">
        <v>327</v>
      </c>
      <c r="F596" t="s">
        <v>734</v>
      </c>
      <c r="G596">
        <v>84</v>
      </c>
      <c r="H596" t="s">
        <v>45</v>
      </c>
      <c r="I596" t="s">
        <v>45</v>
      </c>
      <c r="J596" t="s">
        <v>637</v>
      </c>
      <c r="K596" t="e">
        <f>INDEX(PUNT_SeasonAVG!I:I,MATCH($B596,PUNT_SeasonAVG!$I:$I,0))</f>
        <v>#N/A</v>
      </c>
      <c r="L596" t="e">
        <f>INDEX(PUNT_SeasonAVG!K:K,MATCH($B596,PUNT_SeasonAVG!$I:$I,0))</f>
        <v>#N/A</v>
      </c>
      <c r="M596" s="5" t="e">
        <f>INDEX(PUNT_SeasonAVG!B:B,MATCH($B596,PUNT_SeasonAVG!$I:$I,0))</f>
        <v>#N/A</v>
      </c>
      <c r="N596" s="5" t="e">
        <f>INDEX(PUNT_L10gamesAVG!B:B,MATCH($B596,PUNT_L10gamesAVG!$I:$I,0))</f>
        <v>#N/A</v>
      </c>
      <c r="O596" s="5" t="e">
        <f>INDEX(PUNT_L5gamesAVG!B:B,MATCH($B596,PUNT_L5gamesAVG!$I:$I,0))</f>
        <v>#N/A</v>
      </c>
    </row>
    <row r="597" spans="1:15" x14ac:dyDescent="0.2">
      <c r="A597">
        <v>6088</v>
      </c>
      <c r="B597" t="s">
        <v>1283</v>
      </c>
      <c r="C597" t="s">
        <v>670</v>
      </c>
      <c r="D597" t="s">
        <v>1284</v>
      </c>
      <c r="E597" t="s">
        <v>708</v>
      </c>
      <c r="F597" t="s">
        <v>35</v>
      </c>
      <c r="G597">
        <v>0</v>
      </c>
      <c r="H597" t="s">
        <v>263</v>
      </c>
      <c r="I597" t="s">
        <v>263</v>
      </c>
      <c r="J597" t="s">
        <v>637</v>
      </c>
      <c r="K597" t="e">
        <f>INDEX(PUNT_SeasonAVG!I:I,MATCH($B597,PUNT_SeasonAVG!$I:$I,0))</f>
        <v>#N/A</v>
      </c>
      <c r="L597" t="e">
        <f>INDEX(PUNT_SeasonAVG!K:K,MATCH($B597,PUNT_SeasonAVG!$I:$I,0))</f>
        <v>#N/A</v>
      </c>
      <c r="M597" s="5" t="e">
        <f>INDEX(PUNT_SeasonAVG!B:B,MATCH($B597,PUNT_SeasonAVG!$I:$I,0))</f>
        <v>#N/A</v>
      </c>
      <c r="N597" s="5" t="e">
        <f>INDEX(PUNT_L10gamesAVG!B:B,MATCH($B597,PUNT_L10gamesAVG!$I:$I,0))</f>
        <v>#N/A</v>
      </c>
      <c r="O597" s="5" t="e">
        <f>INDEX(PUNT_L5gamesAVG!B:B,MATCH($B597,PUNT_L5gamesAVG!$I:$I,0))</f>
        <v>#N/A</v>
      </c>
    </row>
    <row r="598" spans="1:15" x14ac:dyDescent="0.2">
      <c r="A598">
        <v>6089</v>
      </c>
      <c r="B598" t="s">
        <v>1285</v>
      </c>
      <c r="C598" t="s">
        <v>642</v>
      </c>
      <c r="D598" t="s">
        <v>1286</v>
      </c>
      <c r="E598" t="s">
        <v>327</v>
      </c>
      <c r="F598" t="s">
        <v>734</v>
      </c>
      <c r="G598">
        <v>21</v>
      </c>
      <c r="H598" t="s">
        <v>263</v>
      </c>
      <c r="I598" t="s">
        <v>263</v>
      </c>
      <c r="J598" t="s">
        <v>637</v>
      </c>
      <c r="K598" t="e">
        <f>INDEX(PUNT_SeasonAVG!I:I,MATCH($B598,PUNT_SeasonAVG!$I:$I,0))</f>
        <v>#N/A</v>
      </c>
      <c r="L598" t="e">
        <f>INDEX(PUNT_SeasonAVG!K:K,MATCH($B598,PUNT_SeasonAVG!$I:$I,0))</f>
        <v>#N/A</v>
      </c>
      <c r="M598" s="5" t="e">
        <f>INDEX(PUNT_SeasonAVG!B:B,MATCH($B598,PUNT_SeasonAVG!$I:$I,0))</f>
        <v>#N/A</v>
      </c>
      <c r="N598" s="5" t="e">
        <f>INDEX(PUNT_L10gamesAVG!B:B,MATCH($B598,PUNT_L10gamesAVG!$I:$I,0))</f>
        <v>#N/A</v>
      </c>
      <c r="O598" s="5" t="e">
        <f>INDEX(PUNT_L5gamesAVG!B:B,MATCH($B598,PUNT_L5gamesAVG!$I:$I,0))</f>
        <v>#N/A</v>
      </c>
    </row>
    <row r="599" spans="1:15" x14ac:dyDescent="0.2">
      <c r="A599">
        <v>6090</v>
      </c>
      <c r="B599" t="s">
        <v>1287</v>
      </c>
      <c r="C599" t="s">
        <v>639</v>
      </c>
      <c r="D599" t="s">
        <v>1288</v>
      </c>
      <c r="E599" t="s">
        <v>301</v>
      </c>
      <c r="F599" t="s">
        <v>42</v>
      </c>
      <c r="G599">
        <v>18</v>
      </c>
      <c r="H599" t="s">
        <v>263</v>
      </c>
      <c r="I599" t="s">
        <v>263</v>
      </c>
      <c r="J599" t="s">
        <v>637</v>
      </c>
      <c r="K599" t="e">
        <f>INDEX(PUNT_SeasonAVG!I:I,MATCH($B599,PUNT_SeasonAVG!$I:$I,0))</f>
        <v>#N/A</v>
      </c>
      <c r="L599" t="e">
        <f>INDEX(PUNT_SeasonAVG!K:K,MATCH($B599,PUNT_SeasonAVG!$I:$I,0))</f>
        <v>#N/A</v>
      </c>
      <c r="M599" s="5" t="e">
        <f>INDEX(PUNT_SeasonAVG!B:B,MATCH($B599,PUNT_SeasonAVG!$I:$I,0))</f>
        <v>#N/A</v>
      </c>
      <c r="N599" s="5" t="e">
        <f>INDEX(PUNT_L10gamesAVG!B:B,MATCH($B599,PUNT_L10gamesAVG!$I:$I,0))</f>
        <v>#N/A</v>
      </c>
      <c r="O599" s="5" t="e">
        <f>INDEX(PUNT_L5gamesAVG!B:B,MATCH($B599,PUNT_L5gamesAVG!$I:$I,0))</f>
        <v>#N/A</v>
      </c>
    </row>
    <row r="600" spans="1:15" x14ac:dyDescent="0.2">
      <c r="A600">
        <v>6091</v>
      </c>
      <c r="B600" t="s">
        <v>1289</v>
      </c>
      <c r="C600" t="s">
        <v>639</v>
      </c>
      <c r="D600" t="s">
        <v>782</v>
      </c>
      <c r="E600" t="s">
        <v>301</v>
      </c>
      <c r="F600" t="s">
        <v>42</v>
      </c>
      <c r="G600">
        <v>30</v>
      </c>
      <c r="H600" t="s">
        <v>263</v>
      </c>
      <c r="I600" t="s">
        <v>263</v>
      </c>
      <c r="J600" t="s">
        <v>637</v>
      </c>
      <c r="K600" t="e">
        <f>INDEX(PUNT_SeasonAVG!I:I,MATCH($B600,PUNT_SeasonAVG!$I:$I,0))</f>
        <v>#N/A</v>
      </c>
      <c r="L600" t="e">
        <f>INDEX(PUNT_SeasonAVG!K:K,MATCH($B600,PUNT_SeasonAVG!$I:$I,0))</f>
        <v>#N/A</v>
      </c>
      <c r="M600" s="5" t="e">
        <f>INDEX(PUNT_SeasonAVG!B:B,MATCH($B600,PUNT_SeasonAVG!$I:$I,0))</f>
        <v>#N/A</v>
      </c>
      <c r="N600" s="5" t="e">
        <f>INDEX(PUNT_L10gamesAVG!B:B,MATCH($B600,PUNT_L10gamesAVG!$I:$I,0))</f>
        <v>#N/A</v>
      </c>
      <c r="O600" s="5" t="e">
        <f>INDEX(PUNT_L5gamesAVG!B:B,MATCH($B600,PUNT_L5gamesAVG!$I:$I,0))</f>
        <v>#N/A</v>
      </c>
    </row>
    <row r="601" spans="1:15" x14ac:dyDescent="0.2">
      <c r="A601">
        <v>6093</v>
      </c>
      <c r="B601" t="s">
        <v>1291</v>
      </c>
      <c r="C601" t="s">
        <v>670</v>
      </c>
      <c r="D601" t="s">
        <v>847</v>
      </c>
      <c r="E601" t="s">
        <v>316</v>
      </c>
      <c r="F601" t="s">
        <v>684</v>
      </c>
      <c r="G601">
        <v>14</v>
      </c>
      <c r="H601" t="s">
        <v>45</v>
      </c>
      <c r="I601" t="s">
        <v>45</v>
      </c>
      <c r="J601" t="s">
        <v>637</v>
      </c>
      <c r="K601" t="e">
        <f>INDEX(PUNT_SeasonAVG!I:I,MATCH($B601,PUNT_SeasonAVG!$I:$I,0))</f>
        <v>#N/A</v>
      </c>
      <c r="L601" t="e">
        <f>INDEX(PUNT_SeasonAVG!K:K,MATCH($B601,PUNT_SeasonAVG!$I:$I,0))</f>
        <v>#N/A</v>
      </c>
      <c r="M601" s="5" t="e">
        <f>INDEX(PUNT_SeasonAVG!B:B,MATCH($B601,PUNT_SeasonAVG!$I:$I,0))</f>
        <v>#N/A</v>
      </c>
      <c r="N601" s="5" t="e">
        <f>INDEX(PUNT_L10gamesAVG!B:B,MATCH($B601,PUNT_L10gamesAVG!$I:$I,0))</f>
        <v>#N/A</v>
      </c>
      <c r="O601" s="5" t="e">
        <f>INDEX(PUNT_L5gamesAVG!B:B,MATCH($B601,PUNT_L5gamesAVG!$I:$I,0))</f>
        <v>#N/A</v>
      </c>
    </row>
    <row r="602" spans="1:15" x14ac:dyDescent="0.2">
      <c r="A602">
        <v>6094</v>
      </c>
      <c r="B602" t="s">
        <v>1292</v>
      </c>
      <c r="C602" t="s">
        <v>670</v>
      </c>
      <c r="D602" t="s">
        <v>1293</v>
      </c>
      <c r="E602" t="s">
        <v>312</v>
      </c>
      <c r="F602" t="s">
        <v>731</v>
      </c>
      <c r="G602">
        <v>10</v>
      </c>
      <c r="H602" t="s">
        <v>45</v>
      </c>
      <c r="I602" t="s">
        <v>45</v>
      </c>
      <c r="J602" t="s">
        <v>637</v>
      </c>
      <c r="K602" t="e">
        <f>INDEX(PUNT_SeasonAVG!I:I,MATCH($B602,PUNT_SeasonAVG!$I:$I,0))</f>
        <v>#N/A</v>
      </c>
      <c r="L602" t="e">
        <f>INDEX(PUNT_SeasonAVG!K:K,MATCH($B602,PUNT_SeasonAVG!$I:$I,0))</f>
        <v>#N/A</v>
      </c>
      <c r="M602" s="5" t="e">
        <f>INDEX(PUNT_SeasonAVG!B:B,MATCH($B602,PUNT_SeasonAVG!$I:$I,0))</f>
        <v>#N/A</v>
      </c>
      <c r="N602" s="5" t="e">
        <f>INDEX(PUNT_L10gamesAVG!B:B,MATCH($B602,PUNT_L10gamesAVG!$I:$I,0))</f>
        <v>#N/A</v>
      </c>
      <c r="O602" s="5" t="e">
        <f>INDEX(PUNT_L5gamesAVG!B:B,MATCH($B602,PUNT_L5gamesAVG!$I:$I,0))</f>
        <v>#N/A</v>
      </c>
    </row>
    <row r="603" spans="1:15" x14ac:dyDescent="0.2">
      <c r="A603">
        <v>6095</v>
      </c>
      <c r="B603" t="s">
        <v>1294</v>
      </c>
      <c r="C603" t="s">
        <v>642</v>
      </c>
      <c r="D603" t="s">
        <v>806</v>
      </c>
      <c r="E603" t="s">
        <v>328</v>
      </c>
      <c r="F603" t="s">
        <v>95</v>
      </c>
      <c r="G603">
        <v>34</v>
      </c>
      <c r="H603" t="s">
        <v>45</v>
      </c>
      <c r="I603" t="s">
        <v>45</v>
      </c>
      <c r="J603" t="s">
        <v>637</v>
      </c>
      <c r="K603" t="e">
        <f>INDEX(PUNT_SeasonAVG!I:I,MATCH($B603,PUNT_SeasonAVG!$I:$I,0))</f>
        <v>#N/A</v>
      </c>
      <c r="L603" t="e">
        <f>INDEX(PUNT_SeasonAVG!K:K,MATCH($B603,PUNT_SeasonAVG!$I:$I,0))</f>
        <v>#N/A</v>
      </c>
      <c r="M603" s="5" t="e">
        <f>INDEX(PUNT_SeasonAVG!B:B,MATCH($B603,PUNT_SeasonAVG!$I:$I,0))</f>
        <v>#N/A</v>
      </c>
      <c r="N603" s="5" t="e">
        <f>INDEX(PUNT_L10gamesAVG!B:B,MATCH($B603,PUNT_L10gamesAVG!$I:$I,0))</f>
        <v>#N/A</v>
      </c>
      <c r="O603" s="5" t="e">
        <f>INDEX(PUNT_L5gamesAVG!B:B,MATCH($B603,PUNT_L5gamesAVG!$I:$I,0))</f>
        <v>#N/A</v>
      </c>
    </row>
    <row r="604" spans="1:15" x14ac:dyDescent="0.2">
      <c r="A604">
        <v>6096</v>
      </c>
      <c r="B604" t="s">
        <v>1295</v>
      </c>
      <c r="C604" t="s">
        <v>692</v>
      </c>
      <c r="D604" t="s">
        <v>1296</v>
      </c>
      <c r="E604" t="s">
        <v>336</v>
      </c>
      <c r="F604" t="s">
        <v>635</v>
      </c>
      <c r="G604">
        <v>32</v>
      </c>
      <c r="H604" t="s">
        <v>264</v>
      </c>
      <c r="I604" t="s">
        <v>264</v>
      </c>
      <c r="J604" t="s">
        <v>637</v>
      </c>
      <c r="K604" t="e">
        <f>INDEX(PUNT_SeasonAVG!I:I,MATCH($B604,PUNT_SeasonAVG!$I:$I,0))</f>
        <v>#N/A</v>
      </c>
      <c r="L604" t="e">
        <f>INDEX(PUNT_SeasonAVG!K:K,MATCH($B604,PUNT_SeasonAVG!$I:$I,0))</f>
        <v>#N/A</v>
      </c>
      <c r="M604" s="5" t="e">
        <f>INDEX(PUNT_SeasonAVG!B:B,MATCH($B604,PUNT_SeasonAVG!$I:$I,0))</f>
        <v>#N/A</v>
      </c>
      <c r="N604" s="5" t="e">
        <f>INDEX(PUNT_L10gamesAVG!B:B,MATCH($B604,PUNT_L10gamesAVG!$I:$I,0))</f>
        <v>#N/A</v>
      </c>
      <c r="O604" s="5" t="e">
        <f>INDEX(PUNT_L5gamesAVG!B:B,MATCH($B604,PUNT_L5gamesAVG!$I:$I,0))</f>
        <v>#N/A</v>
      </c>
    </row>
    <row r="605" spans="1:15" x14ac:dyDescent="0.2">
      <c r="A605">
        <v>6097</v>
      </c>
      <c r="B605" t="s">
        <v>1297</v>
      </c>
      <c r="C605" t="s">
        <v>662</v>
      </c>
      <c r="D605" t="s">
        <v>1298</v>
      </c>
      <c r="E605" t="s">
        <v>307</v>
      </c>
      <c r="F605" t="s">
        <v>652</v>
      </c>
      <c r="G605">
        <v>18</v>
      </c>
      <c r="H605" t="s">
        <v>263</v>
      </c>
      <c r="I605" t="s">
        <v>263</v>
      </c>
      <c r="J605" t="s">
        <v>637</v>
      </c>
      <c r="K605" t="e">
        <f>INDEX(PUNT_SeasonAVG!I:I,MATCH($B605,PUNT_SeasonAVG!$I:$I,0))</f>
        <v>#N/A</v>
      </c>
      <c r="L605" t="e">
        <f>INDEX(PUNT_SeasonAVG!K:K,MATCH($B605,PUNT_SeasonAVG!$I:$I,0))</f>
        <v>#N/A</v>
      </c>
      <c r="M605" s="5" t="e">
        <f>INDEX(PUNT_SeasonAVG!B:B,MATCH($B605,PUNT_SeasonAVG!$I:$I,0))</f>
        <v>#N/A</v>
      </c>
      <c r="N605" s="5" t="e">
        <f>INDEX(PUNT_L10gamesAVG!B:B,MATCH($B605,PUNT_L10gamesAVG!$I:$I,0))</f>
        <v>#N/A</v>
      </c>
      <c r="O605" s="5" t="e">
        <f>INDEX(PUNT_L5gamesAVG!B:B,MATCH($B605,PUNT_L5gamesAVG!$I:$I,0))</f>
        <v>#N/A</v>
      </c>
    </row>
    <row r="606" spans="1:15" x14ac:dyDescent="0.2">
      <c r="A606">
        <v>6098</v>
      </c>
      <c r="B606" t="s">
        <v>1299</v>
      </c>
      <c r="C606" t="s">
        <v>692</v>
      </c>
      <c r="D606" t="s">
        <v>640</v>
      </c>
      <c r="E606" t="s">
        <v>316</v>
      </c>
      <c r="F606" t="s">
        <v>684</v>
      </c>
      <c r="G606">
        <v>4</v>
      </c>
      <c r="H606" t="s">
        <v>263</v>
      </c>
      <c r="I606" t="s">
        <v>263</v>
      </c>
      <c r="J606" t="s">
        <v>637</v>
      </c>
      <c r="K606" t="e">
        <f>INDEX(PUNT_SeasonAVG!I:I,MATCH($B606,PUNT_SeasonAVG!$I:$I,0))</f>
        <v>#N/A</v>
      </c>
      <c r="L606" t="e">
        <f>INDEX(PUNT_SeasonAVG!K:K,MATCH($B606,PUNT_SeasonAVG!$I:$I,0))</f>
        <v>#N/A</v>
      </c>
      <c r="M606" s="5" t="e">
        <f>INDEX(PUNT_SeasonAVG!B:B,MATCH($B606,PUNT_SeasonAVG!$I:$I,0))</f>
        <v>#N/A</v>
      </c>
      <c r="N606" s="5" t="e">
        <f>INDEX(PUNT_L10gamesAVG!B:B,MATCH($B606,PUNT_L10gamesAVG!$I:$I,0))</f>
        <v>#N/A</v>
      </c>
      <c r="O606" s="5" t="e">
        <f>INDEX(PUNT_L5gamesAVG!B:B,MATCH($B606,PUNT_L5gamesAVG!$I:$I,0))</f>
        <v>#N/A</v>
      </c>
    </row>
    <row r="607" spans="1:15" x14ac:dyDescent="0.2">
      <c r="A607">
        <v>6099</v>
      </c>
      <c r="B607" t="s">
        <v>1300</v>
      </c>
      <c r="C607" t="s">
        <v>639</v>
      </c>
      <c r="D607" t="s">
        <v>1301</v>
      </c>
      <c r="E607" t="s">
        <v>339</v>
      </c>
      <c r="F607" t="s">
        <v>666</v>
      </c>
      <c r="G607">
        <v>73</v>
      </c>
      <c r="H607" t="s">
        <v>264</v>
      </c>
      <c r="I607" t="s">
        <v>264</v>
      </c>
      <c r="J607" t="s">
        <v>637</v>
      </c>
      <c r="K607" t="e">
        <f>INDEX(PUNT_SeasonAVG!I:I,MATCH($B607,PUNT_SeasonAVG!$I:$I,0))</f>
        <v>#N/A</v>
      </c>
      <c r="L607" t="e">
        <f>INDEX(PUNT_SeasonAVG!K:K,MATCH($B607,PUNT_SeasonAVG!$I:$I,0))</f>
        <v>#N/A</v>
      </c>
      <c r="M607" s="5" t="e">
        <f>INDEX(PUNT_SeasonAVG!B:B,MATCH($B607,PUNT_SeasonAVG!$I:$I,0))</f>
        <v>#N/A</v>
      </c>
      <c r="N607" s="5" t="e">
        <f>INDEX(PUNT_L10gamesAVG!B:B,MATCH($B607,PUNT_L10gamesAVG!$I:$I,0))</f>
        <v>#N/A</v>
      </c>
      <c r="O607" s="5" t="e">
        <f>INDEX(PUNT_L5gamesAVG!B:B,MATCH($B607,PUNT_L5gamesAVG!$I:$I,0))</f>
        <v>#N/A</v>
      </c>
    </row>
    <row r="608" spans="1:15" x14ac:dyDescent="0.2">
      <c r="A608">
        <v>6100</v>
      </c>
      <c r="B608" t="s">
        <v>1302</v>
      </c>
      <c r="C608" t="s">
        <v>654</v>
      </c>
      <c r="D608" t="s">
        <v>1303</v>
      </c>
      <c r="E608" t="s">
        <v>318</v>
      </c>
      <c r="F608" t="s">
        <v>710</v>
      </c>
      <c r="G608">
        <v>14</v>
      </c>
      <c r="H608" t="s">
        <v>45</v>
      </c>
      <c r="I608" t="s">
        <v>45</v>
      </c>
      <c r="J608" t="s">
        <v>637</v>
      </c>
      <c r="K608" t="e">
        <f>INDEX(PUNT_SeasonAVG!I:I,MATCH($B608,PUNT_SeasonAVG!$I:$I,0))</f>
        <v>#N/A</v>
      </c>
      <c r="L608" t="e">
        <f>INDEX(PUNT_SeasonAVG!K:K,MATCH($B608,PUNT_SeasonAVG!$I:$I,0))</f>
        <v>#N/A</v>
      </c>
      <c r="M608" s="5" t="e">
        <f>INDEX(PUNT_SeasonAVG!B:B,MATCH($B608,PUNT_SeasonAVG!$I:$I,0))</f>
        <v>#N/A</v>
      </c>
      <c r="N608" s="5" t="e">
        <f>INDEX(PUNT_L10gamesAVG!B:B,MATCH($B608,PUNT_L10gamesAVG!$I:$I,0))</f>
        <v>#N/A</v>
      </c>
      <c r="O608" s="5" t="e">
        <f>INDEX(PUNT_L5gamesAVG!B:B,MATCH($B608,PUNT_L5gamesAVG!$I:$I,0))</f>
        <v>#N/A</v>
      </c>
    </row>
    <row r="609" spans="1:15" x14ac:dyDescent="0.2">
      <c r="A609">
        <v>6101</v>
      </c>
      <c r="B609" t="s">
        <v>1304</v>
      </c>
      <c r="C609" t="s">
        <v>45</v>
      </c>
      <c r="D609" t="s">
        <v>1305</v>
      </c>
      <c r="E609" t="s">
        <v>321</v>
      </c>
      <c r="F609" t="s">
        <v>678</v>
      </c>
      <c r="G609">
        <v>11</v>
      </c>
      <c r="H609" t="s">
        <v>263</v>
      </c>
      <c r="I609" t="s">
        <v>263</v>
      </c>
      <c r="J609" t="s">
        <v>637</v>
      </c>
      <c r="K609" t="e">
        <f>INDEX(PUNT_SeasonAVG!I:I,MATCH($B609,PUNT_SeasonAVG!$I:$I,0))</f>
        <v>#N/A</v>
      </c>
      <c r="L609" t="e">
        <f>INDEX(PUNT_SeasonAVG!K:K,MATCH($B609,PUNT_SeasonAVG!$I:$I,0))</f>
        <v>#N/A</v>
      </c>
      <c r="M609" s="5" t="e">
        <f>INDEX(PUNT_SeasonAVG!B:B,MATCH($B609,PUNT_SeasonAVG!$I:$I,0))</f>
        <v>#N/A</v>
      </c>
      <c r="N609" s="5" t="e">
        <f>INDEX(PUNT_L10gamesAVG!B:B,MATCH($B609,PUNT_L10gamesAVG!$I:$I,0))</f>
        <v>#N/A</v>
      </c>
      <c r="O609" s="5" t="e">
        <f>INDEX(PUNT_L5gamesAVG!B:B,MATCH($B609,PUNT_L5gamesAVG!$I:$I,0))</f>
        <v>#N/A</v>
      </c>
    </row>
    <row r="610" spans="1:15" x14ac:dyDescent="0.2">
      <c r="A610">
        <v>6102</v>
      </c>
      <c r="B610" t="s">
        <v>1306</v>
      </c>
      <c r="C610" t="s">
        <v>757</v>
      </c>
      <c r="D610" t="s">
        <v>1307</v>
      </c>
      <c r="E610" t="s">
        <v>336</v>
      </c>
      <c r="F610" t="s">
        <v>635</v>
      </c>
      <c r="G610">
        <v>0</v>
      </c>
      <c r="H610" t="s">
        <v>263</v>
      </c>
      <c r="I610" t="s">
        <v>263</v>
      </c>
      <c r="J610" t="s">
        <v>637</v>
      </c>
      <c r="K610" t="e">
        <f>INDEX(PUNT_SeasonAVG!I:I,MATCH($B610,PUNT_SeasonAVG!$I:$I,0))</f>
        <v>#N/A</v>
      </c>
      <c r="L610" t="e">
        <f>INDEX(PUNT_SeasonAVG!K:K,MATCH($B610,PUNT_SeasonAVG!$I:$I,0))</f>
        <v>#N/A</v>
      </c>
      <c r="M610" s="5" t="e">
        <f>INDEX(PUNT_SeasonAVG!B:B,MATCH($B610,PUNT_SeasonAVG!$I:$I,0))</f>
        <v>#N/A</v>
      </c>
      <c r="N610" s="5" t="e">
        <f>INDEX(PUNT_L10gamesAVG!B:B,MATCH($B610,PUNT_L10gamesAVG!$I:$I,0))</f>
        <v>#N/A</v>
      </c>
      <c r="O610" s="5" t="e">
        <f>INDEX(PUNT_L5gamesAVG!B:B,MATCH($B610,PUNT_L5gamesAVG!$I:$I,0))</f>
        <v>#N/A</v>
      </c>
    </row>
    <row r="611" spans="1:15" x14ac:dyDescent="0.2">
      <c r="A611">
        <v>6103</v>
      </c>
      <c r="B611" t="s">
        <v>1308</v>
      </c>
      <c r="C611" t="s">
        <v>263</v>
      </c>
      <c r="D611" t="s">
        <v>1309</v>
      </c>
      <c r="E611" t="s">
        <v>309</v>
      </c>
      <c r="F611" t="s">
        <v>756</v>
      </c>
      <c r="G611">
        <v>7</v>
      </c>
      <c r="H611" t="s">
        <v>263</v>
      </c>
      <c r="I611" t="s">
        <v>263</v>
      </c>
      <c r="J611" t="s">
        <v>637</v>
      </c>
      <c r="K611" t="e">
        <f>INDEX(PUNT_SeasonAVG!I:I,MATCH($B611,PUNT_SeasonAVG!$I:$I,0))</f>
        <v>#N/A</v>
      </c>
      <c r="L611" t="e">
        <f>INDEX(PUNT_SeasonAVG!K:K,MATCH($B611,PUNT_SeasonAVG!$I:$I,0))</f>
        <v>#N/A</v>
      </c>
      <c r="M611" s="5" t="e">
        <f>INDEX(PUNT_SeasonAVG!B:B,MATCH($B611,PUNT_SeasonAVG!$I:$I,0))</f>
        <v>#N/A</v>
      </c>
      <c r="N611" s="5" t="e">
        <f>INDEX(PUNT_L10gamesAVG!B:B,MATCH($B611,PUNT_L10gamesAVG!$I:$I,0))</f>
        <v>#N/A</v>
      </c>
      <c r="O611" s="5" t="e">
        <f>INDEX(PUNT_L5gamesAVG!B:B,MATCH($B611,PUNT_L5gamesAVG!$I:$I,0))</f>
        <v>#N/A</v>
      </c>
    </row>
    <row r="612" spans="1:15" x14ac:dyDescent="0.2">
      <c r="A612">
        <v>6104</v>
      </c>
      <c r="B612" t="s">
        <v>1310</v>
      </c>
      <c r="C612" t="s">
        <v>757</v>
      </c>
      <c r="D612" t="s">
        <v>651</v>
      </c>
      <c r="E612" t="s">
        <v>309</v>
      </c>
      <c r="F612" t="s">
        <v>756</v>
      </c>
      <c r="G612">
        <v>13</v>
      </c>
      <c r="H612" t="s">
        <v>264</v>
      </c>
      <c r="I612" t="s">
        <v>264</v>
      </c>
      <c r="J612" t="s">
        <v>637</v>
      </c>
      <c r="K612" t="e">
        <f>INDEX(PUNT_SeasonAVG!I:I,MATCH($B612,PUNT_SeasonAVG!$I:$I,0))</f>
        <v>#N/A</v>
      </c>
      <c r="L612" t="e">
        <f>INDEX(PUNT_SeasonAVG!K:K,MATCH($B612,PUNT_SeasonAVG!$I:$I,0))</f>
        <v>#N/A</v>
      </c>
      <c r="M612" s="5" t="e">
        <f>INDEX(PUNT_SeasonAVG!B:B,MATCH($B612,PUNT_SeasonAVG!$I:$I,0))</f>
        <v>#N/A</v>
      </c>
      <c r="N612" s="5" t="e">
        <f>INDEX(PUNT_L10gamesAVG!B:B,MATCH($B612,PUNT_L10gamesAVG!$I:$I,0))</f>
        <v>#N/A</v>
      </c>
      <c r="O612" s="5" t="e">
        <f>INDEX(PUNT_L5gamesAVG!B:B,MATCH($B612,PUNT_L5gamesAVG!$I:$I,0))</f>
        <v>#N/A</v>
      </c>
    </row>
    <row r="613" spans="1:15" x14ac:dyDescent="0.2">
      <c r="A613">
        <v>6105</v>
      </c>
      <c r="B613" t="s">
        <v>1311</v>
      </c>
      <c r="C613" t="s">
        <v>670</v>
      </c>
      <c r="D613" t="s">
        <v>1312</v>
      </c>
      <c r="E613" t="s">
        <v>708</v>
      </c>
      <c r="F613" t="s">
        <v>35</v>
      </c>
      <c r="G613">
        <v>20</v>
      </c>
      <c r="H613" t="s">
        <v>263</v>
      </c>
      <c r="I613" t="s">
        <v>263</v>
      </c>
      <c r="J613" t="s">
        <v>637</v>
      </c>
      <c r="K613" t="e">
        <f>INDEX(PUNT_SeasonAVG!I:I,MATCH($B613,PUNT_SeasonAVG!$I:$I,0))</f>
        <v>#N/A</v>
      </c>
      <c r="L613" t="e">
        <f>INDEX(PUNT_SeasonAVG!K:K,MATCH($B613,PUNT_SeasonAVG!$I:$I,0))</f>
        <v>#N/A</v>
      </c>
      <c r="M613" s="5" t="e">
        <f>INDEX(PUNT_SeasonAVG!B:B,MATCH($B613,PUNT_SeasonAVG!$I:$I,0))</f>
        <v>#N/A</v>
      </c>
      <c r="N613" s="5" t="e">
        <f>INDEX(PUNT_L10gamesAVG!B:B,MATCH($B613,PUNT_L10gamesAVG!$I:$I,0))</f>
        <v>#N/A</v>
      </c>
      <c r="O613" s="5" t="e">
        <f>INDEX(PUNT_L5gamesAVG!B:B,MATCH($B613,PUNT_L5gamesAVG!$I:$I,0))</f>
        <v>#N/A</v>
      </c>
    </row>
    <row r="614" spans="1:15" x14ac:dyDescent="0.2">
      <c r="A614">
        <v>6106</v>
      </c>
      <c r="B614" t="s">
        <v>1313</v>
      </c>
      <c r="C614" t="s">
        <v>642</v>
      </c>
      <c r="D614" t="s">
        <v>1314</v>
      </c>
      <c r="E614" t="s">
        <v>322</v>
      </c>
      <c r="F614" t="s">
        <v>704</v>
      </c>
      <c r="G614">
        <v>8</v>
      </c>
      <c r="H614" t="s">
        <v>263</v>
      </c>
      <c r="I614" t="s">
        <v>263</v>
      </c>
      <c r="J614" t="s">
        <v>637</v>
      </c>
      <c r="K614" t="e">
        <f>INDEX(PUNT_SeasonAVG!I:I,MATCH($B614,PUNT_SeasonAVG!$I:$I,0))</f>
        <v>#N/A</v>
      </c>
      <c r="L614" t="e">
        <f>INDEX(PUNT_SeasonAVG!K:K,MATCH($B614,PUNT_SeasonAVG!$I:$I,0))</f>
        <v>#N/A</v>
      </c>
      <c r="M614" s="5" t="e">
        <f>INDEX(PUNT_SeasonAVG!B:B,MATCH($B614,PUNT_SeasonAVG!$I:$I,0))</f>
        <v>#N/A</v>
      </c>
      <c r="N614" s="5" t="e">
        <f>INDEX(PUNT_L10gamesAVG!B:B,MATCH($B614,PUNT_L10gamesAVG!$I:$I,0))</f>
        <v>#N/A</v>
      </c>
      <c r="O614" s="5" t="e">
        <f>INDEX(PUNT_L5gamesAVG!B:B,MATCH($B614,PUNT_L5gamesAVG!$I:$I,0))</f>
        <v>#N/A</v>
      </c>
    </row>
    <row r="615" spans="1:15" x14ac:dyDescent="0.2">
      <c r="A615">
        <v>6107</v>
      </c>
      <c r="B615" t="s">
        <v>1315</v>
      </c>
      <c r="C615" t="s">
        <v>673</v>
      </c>
      <c r="D615" t="s">
        <v>686</v>
      </c>
      <c r="E615" t="s">
        <v>310</v>
      </c>
      <c r="F615" t="s">
        <v>687</v>
      </c>
      <c r="G615">
        <v>57</v>
      </c>
      <c r="H615" t="s">
        <v>263</v>
      </c>
      <c r="I615" t="s">
        <v>263</v>
      </c>
      <c r="J615" t="s">
        <v>637</v>
      </c>
      <c r="K615" t="e">
        <f>INDEX(PUNT_SeasonAVG!I:I,MATCH($B615,PUNT_SeasonAVG!$I:$I,0))</f>
        <v>#N/A</v>
      </c>
      <c r="L615" t="e">
        <f>INDEX(PUNT_SeasonAVG!K:K,MATCH($B615,PUNT_SeasonAVG!$I:$I,0))</f>
        <v>#N/A</v>
      </c>
      <c r="M615" s="5" t="e">
        <f>INDEX(PUNT_SeasonAVG!B:B,MATCH($B615,PUNT_SeasonAVG!$I:$I,0))</f>
        <v>#N/A</v>
      </c>
      <c r="N615" s="5" t="e">
        <f>INDEX(PUNT_L10gamesAVG!B:B,MATCH($B615,PUNT_L10gamesAVG!$I:$I,0))</f>
        <v>#N/A</v>
      </c>
      <c r="O615" s="5" t="e">
        <f>INDEX(PUNT_L5gamesAVG!B:B,MATCH($B615,PUNT_L5gamesAVG!$I:$I,0))</f>
        <v>#N/A</v>
      </c>
    </row>
    <row r="616" spans="1:15" x14ac:dyDescent="0.2">
      <c r="A616">
        <v>6108</v>
      </c>
      <c r="B616" t="s">
        <v>1316</v>
      </c>
      <c r="C616" t="s">
        <v>664</v>
      </c>
      <c r="D616" t="s">
        <v>1317</v>
      </c>
      <c r="E616" t="s">
        <v>319</v>
      </c>
      <c r="F616" t="s">
        <v>804</v>
      </c>
      <c r="G616">
        <v>30</v>
      </c>
      <c r="H616" t="s">
        <v>264</v>
      </c>
      <c r="I616" t="s">
        <v>264</v>
      </c>
      <c r="J616" t="s">
        <v>637</v>
      </c>
      <c r="K616" t="e">
        <f>INDEX(PUNT_SeasonAVG!I:I,MATCH($B616,PUNT_SeasonAVG!$I:$I,0))</f>
        <v>#N/A</v>
      </c>
      <c r="L616" t="e">
        <f>INDEX(PUNT_SeasonAVG!K:K,MATCH($B616,PUNT_SeasonAVG!$I:$I,0))</f>
        <v>#N/A</v>
      </c>
      <c r="M616" s="5" t="e">
        <f>INDEX(PUNT_SeasonAVG!B:B,MATCH($B616,PUNT_SeasonAVG!$I:$I,0))</f>
        <v>#N/A</v>
      </c>
      <c r="N616" s="5" t="e">
        <f>INDEX(PUNT_L10gamesAVG!B:B,MATCH($B616,PUNT_L10gamesAVG!$I:$I,0))</f>
        <v>#N/A</v>
      </c>
      <c r="O616" s="5" t="e">
        <f>INDEX(PUNT_L5gamesAVG!B:B,MATCH($B616,PUNT_L5gamesAVG!$I:$I,0))</f>
        <v>#N/A</v>
      </c>
    </row>
    <row r="617" spans="1:15" x14ac:dyDescent="0.2">
      <c r="A617">
        <v>6110</v>
      </c>
      <c r="B617" t="s">
        <v>1319</v>
      </c>
      <c r="C617" t="s">
        <v>697</v>
      </c>
      <c r="D617" t="s">
        <v>651</v>
      </c>
      <c r="E617" t="s">
        <v>339</v>
      </c>
      <c r="F617" t="s">
        <v>666</v>
      </c>
      <c r="G617">
        <v>71</v>
      </c>
      <c r="H617" t="s">
        <v>263</v>
      </c>
      <c r="I617" t="s">
        <v>263</v>
      </c>
      <c r="J617" t="s">
        <v>637</v>
      </c>
      <c r="K617" t="e">
        <f>INDEX(PUNT_SeasonAVG!I:I,MATCH($B617,PUNT_SeasonAVG!$I:$I,0))</f>
        <v>#N/A</v>
      </c>
      <c r="L617" t="e">
        <f>INDEX(PUNT_SeasonAVG!K:K,MATCH($B617,PUNT_SeasonAVG!$I:$I,0))</f>
        <v>#N/A</v>
      </c>
      <c r="M617" s="5" t="e">
        <f>INDEX(PUNT_SeasonAVG!B:B,MATCH($B617,PUNT_SeasonAVG!$I:$I,0))</f>
        <v>#N/A</v>
      </c>
      <c r="N617" s="5" t="e">
        <f>INDEX(PUNT_L10gamesAVG!B:B,MATCH($B617,PUNT_L10gamesAVG!$I:$I,0))</f>
        <v>#N/A</v>
      </c>
      <c r="O617" s="5" t="e">
        <f>INDEX(PUNT_L5gamesAVG!B:B,MATCH($B617,PUNT_L5gamesAVG!$I:$I,0))</f>
        <v>#N/A</v>
      </c>
    </row>
    <row r="618" spans="1:15" x14ac:dyDescent="0.2">
      <c r="A618">
        <v>6111</v>
      </c>
      <c r="B618" t="s">
        <v>1320</v>
      </c>
      <c r="C618" t="s">
        <v>706</v>
      </c>
      <c r="D618" t="s">
        <v>1321</v>
      </c>
      <c r="E618" t="s">
        <v>306</v>
      </c>
      <c r="F618" t="s">
        <v>812</v>
      </c>
      <c r="G618">
        <v>9</v>
      </c>
      <c r="H618" t="s">
        <v>263</v>
      </c>
      <c r="I618" t="s">
        <v>263</v>
      </c>
      <c r="J618" t="s">
        <v>637</v>
      </c>
      <c r="K618" t="e">
        <f>INDEX(PUNT_SeasonAVG!I:I,MATCH($B618,PUNT_SeasonAVG!$I:$I,0))</f>
        <v>#N/A</v>
      </c>
      <c r="L618" t="e">
        <f>INDEX(PUNT_SeasonAVG!K:K,MATCH($B618,PUNT_SeasonAVG!$I:$I,0))</f>
        <v>#N/A</v>
      </c>
      <c r="M618" s="5" t="e">
        <f>INDEX(PUNT_SeasonAVG!B:B,MATCH($B618,PUNT_SeasonAVG!$I:$I,0))</f>
        <v>#N/A</v>
      </c>
      <c r="N618" s="5" t="e">
        <f>INDEX(PUNT_L10gamesAVG!B:B,MATCH($B618,PUNT_L10gamesAVG!$I:$I,0))</f>
        <v>#N/A</v>
      </c>
      <c r="O618" s="5" t="e">
        <f>INDEX(PUNT_L5gamesAVG!B:B,MATCH($B618,PUNT_L5gamesAVG!$I:$I,0))</f>
        <v>#N/A</v>
      </c>
    </row>
    <row r="619" spans="1:15" x14ac:dyDescent="0.2">
      <c r="A619">
        <v>6113</v>
      </c>
      <c r="B619" t="s">
        <v>1323</v>
      </c>
      <c r="C619" t="s">
        <v>757</v>
      </c>
      <c r="D619" t="s">
        <v>1324</v>
      </c>
      <c r="E619" t="s">
        <v>309</v>
      </c>
      <c r="F619" t="s">
        <v>756</v>
      </c>
      <c r="G619">
        <v>27</v>
      </c>
      <c r="H619" t="s">
        <v>263</v>
      </c>
      <c r="I619" t="s">
        <v>263</v>
      </c>
      <c r="J619" t="s">
        <v>637</v>
      </c>
      <c r="K619" t="e">
        <f>INDEX(PUNT_SeasonAVG!I:I,MATCH($B619,PUNT_SeasonAVG!$I:$I,0))</f>
        <v>#N/A</v>
      </c>
      <c r="L619" t="e">
        <f>INDEX(PUNT_SeasonAVG!K:K,MATCH($B619,PUNT_SeasonAVG!$I:$I,0))</f>
        <v>#N/A</v>
      </c>
      <c r="M619" s="5" t="e">
        <f>INDEX(PUNT_SeasonAVG!B:B,MATCH($B619,PUNT_SeasonAVG!$I:$I,0))</f>
        <v>#N/A</v>
      </c>
      <c r="N619" s="5" t="e">
        <f>INDEX(PUNT_L10gamesAVG!B:B,MATCH($B619,PUNT_L10gamesAVG!$I:$I,0))</f>
        <v>#N/A</v>
      </c>
      <c r="O619" s="5" t="e">
        <f>INDEX(PUNT_L5gamesAVG!B:B,MATCH($B619,PUNT_L5gamesAVG!$I:$I,0))</f>
        <v>#N/A</v>
      </c>
    </row>
    <row r="620" spans="1:15" x14ac:dyDescent="0.2">
      <c r="A620">
        <v>6115</v>
      </c>
      <c r="B620" t="s">
        <v>1326</v>
      </c>
      <c r="C620" t="s">
        <v>639</v>
      </c>
      <c r="D620" t="s">
        <v>693</v>
      </c>
      <c r="E620" t="s">
        <v>301</v>
      </c>
      <c r="F620" t="s">
        <v>42</v>
      </c>
      <c r="G620">
        <v>19</v>
      </c>
      <c r="H620" t="s">
        <v>264</v>
      </c>
      <c r="I620" t="s">
        <v>264</v>
      </c>
      <c r="J620" t="s">
        <v>637</v>
      </c>
      <c r="K620" t="e">
        <f>INDEX(PUNT_SeasonAVG!I:I,MATCH($B620,PUNT_SeasonAVG!$I:$I,0))</f>
        <v>#N/A</v>
      </c>
      <c r="L620" t="e">
        <f>INDEX(PUNT_SeasonAVG!K:K,MATCH($B620,PUNT_SeasonAVG!$I:$I,0))</f>
        <v>#N/A</v>
      </c>
      <c r="M620" s="5" t="e">
        <f>INDEX(PUNT_SeasonAVG!B:B,MATCH($B620,PUNT_SeasonAVG!$I:$I,0))</f>
        <v>#N/A</v>
      </c>
      <c r="N620" s="5" t="e">
        <f>INDEX(PUNT_L10gamesAVG!B:B,MATCH($B620,PUNT_L10gamesAVG!$I:$I,0))</f>
        <v>#N/A</v>
      </c>
      <c r="O620" s="5" t="e">
        <f>INDEX(PUNT_L5gamesAVG!B:B,MATCH($B620,PUNT_L5gamesAVG!$I:$I,0))</f>
        <v>#N/A</v>
      </c>
    </row>
    <row r="621" spans="1:15" x14ac:dyDescent="0.2">
      <c r="A621">
        <v>6116</v>
      </c>
      <c r="B621" t="s">
        <v>1327</v>
      </c>
      <c r="C621" t="s">
        <v>1080</v>
      </c>
      <c r="D621" t="s">
        <v>1328</v>
      </c>
      <c r="E621" t="s">
        <v>319</v>
      </c>
      <c r="F621" t="s">
        <v>804</v>
      </c>
      <c r="G621">
        <v>26</v>
      </c>
      <c r="H621" t="s">
        <v>264</v>
      </c>
      <c r="I621" t="s">
        <v>264</v>
      </c>
      <c r="J621" t="s">
        <v>637</v>
      </c>
      <c r="K621" t="e">
        <f>INDEX(PUNT_SeasonAVG!I:I,MATCH($B621,PUNT_SeasonAVG!$I:$I,0))</f>
        <v>#N/A</v>
      </c>
      <c r="L621" t="e">
        <f>INDEX(PUNT_SeasonAVG!K:K,MATCH($B621,PUNT_SeasonAVG!$I:$I,0))</f>
        <v>#N/A</v>
      </c>
      <c r="M621" s="5" t="e">
        <f>INDEX(PUNT_SeasonAVG!B:B,MATCH($B621,PUNT_SeasonAVG!$I:$I,0))</f>
        <v>#N/A</v>
      </c>
      <c r="N621" s="5" t="e">
        <f>INDEX(PUNT_L10gamesAVG!B:B,MATCH($B621,PUNT_L10gamesAVG!$I:$I,0))</f>
        <v>#N/A</v>
      </c>
      <c r="O621" s="5" t="e">
        <f>INDEX(PUNT_L5gamesAVG!B:B,MATCH($B621,PUNT_L5gamesAVG!$I:$I,0))</f>
        <v>#N/A</v>
      </c>
    </row>
    <row r="622" spans="1:15" x14ac:dyDescent="0.2">
      <c r="A622">
        <v>6117</v>
      </c>
      <c r="B622" t="s">
        <v>1329</v>
      </c>
      <c r="C622" t="s">
        <v>642</v>
      </c>
      <c r="D622" t="s">
        <v>1330</v>
      </c>
      <c r="E622" t="s">
        <v>327</v>
      </c>
      <c r="F622" t="s">
        <v>734</v>
      </c>
      <c r="G622">
        <v>33</v>
      </c>
      <c r="H622" t="s">
        <v>263</v>
      </c>
      <c r="I622" t="s">
        <v>263</v>
      </c>
      <c r="J622" t="s">
        <v>637</v>
      </c>
      <c r="K622" t="e">
        <f>INDEX(PUNT_SeasonAVG!I:I,MATCH($B622,PUNT_SeasonAVG!$I:$I,0))</f>
        <v>#N/A</v>
      </c>
      <c r="L622" t="e">
        <f>INDEX(PUNT_SeasonAVG!K:K,MATCH($B622,PUNT_SeasonAVG!$I:$I,0))</f>
        <v>#N/A</v>
      </c>
      <c r="M622" s="5" t="e">
        <f>INDEX(PUNT_SeasonAVG!B:B,MATCH($B622,PUNT_SeasonAVG!$I:$I,0))</f>
        <v>#N/A</v>
      </c>
      <c r="N622" s="5" t="e">
        <f>INDEX(PUNT_L10gamesAVG!B:B,MATCH($B622,PUNT_L10gamesAVG!$I:$I,0))</f>
        <v>#N/A</v>
      </c>
      <c r="O622" s="5" t="e">
        <f>INDEX(PUNT_L5gamesAVG!B:B,MATCH($B622,PUNT_L5gamesAVG!$I:$I,0))</f>
        <v>#N/A</v>
      </c>
    </row>
    <row r="623" spans="1:15" x14ac:dyDescent="0.2">
      <c r="A623">
        <v>6118</v>
      </c>
      <c r="B623" t="s">
        <v>1331</v>
      </c>
      <c r="C623" t="s">
        <v>639</v>
      </c>
      <c r="D623" t="s">
        <v>895</v>
      </c>
      <c r="E623" t="s">
        <v>339</v>
      </c>
      <c r="F623" t="s">
        <v>666</v>
      </c>
      <c r="G623">
        <v>20</v>
      </c>
      <c r="H623" t="s">
        <v>263</v>
      </c>
      <c r="I623" t="s">
        <v>263</v>
      </c>
      <c r="J623" t="s">
        <v>637</v>
      </c>
      <c r="K623" t="e">
        <f>INDEX(PUNT_SeasonAVG!I:I,MATCH($B623,PUNT_SeasonAVG!$I:$I,0))</f>
        <v>#N/A</v>
      </c>
      <c r="L623" t="e">
        <f>INDEX(PUNT_SeasonAVG!K:K,MATCH($B623,PUNT_SeasonAVG!$I:$I,0))</f>
        <v>#N/A</v>
      </c>
      <c r="M623" s="5" t="e">
        <f>INDEX(PUNT_SeasonAVG!B:B,MATCH($B623,PUNT_SeasonAVG!$I:$I,0))</f>
        <v>#N/A</v>
      </c>
      <c r="N623" s="5" t="e">
        <f>INDEX(PUNT_L10gamesAVG!B:B,MATCH($B623,PUNT_L10gamesAVG!$I:$I,0))</f>
        <v>#N/A</v>
      </c>
      <c r="O623" s="5" t="e">
        <f>INDEX(PUNT_L5gamesAVG!B:B,MATCH($B623,PUNT_L5gamesAVG!$I:$I,0))</f>
        <v>#N/A</v>
      </c>
    </row>
    <row r="624" spans="1:15" x14ac:dyDescent="0.2">
      <c r="A624">
        <v>6120</v>
      </c>
      <c r="B624" t="s">
        <v>1333</v>
      </c>
      <c r="C624" t="s">
        <v>639</v>
      </c>
      <c r="D624" t="s">
        <v>976</v>
      </c>
      <c r="E624" t="s">
        <v>327</v>
      </c>
      <c r="F624" t="s">
        <v>734</v>
      </c>
      <c r="G624">
        <v>8</v>
      </c>
      <c r="H624" t="s">
        <v>263</v>
      </c>
      <c r="I624" t="s">
        <v>263</v>
      </c>
      <c r="J624" t="s">
        <v>637</v>
      </c>
      <c r="K624" t="e">
        <f>INDEX(PUNT_SeasonAVG!I:I,MATCH($B624,PUNT_SeasonAVG!$I:$I,0))</f>
        <v>#N/A</v>
      </c>
      <c r="L624" t="e">
        <f>INDEX(PUNT_SeasonAVG!K:K,MATCH($B624,PUNT_SeasonAVG!$I:$I,0))</f>
        <v>#N/A</v>
      </c>
      <c r="M624" s="5" t="e">
        <f>INDEX(PUNT_SeasonAVG!B:B,MATCH($B624,PUNT_SeasonAVG!$I:$I,0))</f>
        <v>#N/A</v>
      </c>
      <c r="N624" s="5" t="e">
        <f>INDEX(PUNT_L10gamesAVG!B:B,MATCH($B624,PUNT_L10gamesAVG!$I:$I,0))</f>
        <v>#N/A</v>
      </c>
      <c r="O624" s="5" t="e">
        <f>INDEX(PUNT_L5gamesAVG!B:B,MATCH($B624,PUNT_L5gamesAVG!$I:$I,0))</f>
        <v>#N/A</v>
      </c>
    </row>
    <row r="625" spans="1:15" x14ac:dyDescent="0.2">
      <c r="A625">
        <v>6122</v>
      </c>
      <c r="B625" t="s">
        <v>1335</v>
      </c>
      <c r="C625" t="s">
        <v>639</v>
      </c>
      <c r="D625" t="s">
        <v>1336</v>
      </c>
      <c r="E625" t="s">
        <v>303</v>
      </c>
      <c r="F625" t="s">
        <v>694</v>
      </c>
      <c r="G625">
        <v>10</v>
      </c>
      <c r="H625" t="s">
        <v>263</v>
      </c>
      <c r="I625" t="s">
        <v>263</v>
      </c>
      <c r="J625" t="s">
        <v>637</v>
      </c>
      <c r="K625" t="e">
        <f>INDEX(PUNT_SeasonAVG!I:I,MATCH($B625,PUNT_SeasonAVG!$I:$I,0))</f>
        <v>#N/A</v>
      </c>
      <c r="L625" t="e">
        <f>INDEX(PUNT_SeasonAVG!K:K,MATCH($B625,PUNT_SeasonAVG!$I:$I,0))</f>
        <v>#N/A</v>
      </c>
      <c r="M625" s="5" t="e">
        <f>INDEX(PUNT_SeasonAVG!B:B,MATCH($B625,PUNT_SeasonAVG!$I:$I,0))</f>
        <v>#N/A</v>
      </c>
      <c r="N625" s="5" t="e">
        <f>INDEX(PUNT_L10gamesAVG!B:B,MATCH($B625,PUNT_L10gamesAVG!$I:$I,0))</f>
        <v>#N/A</v>
      </c>
      <c r="O625" s="5" t="e">
        <f>INDEX(PUNT_L5gamesAVG!B:B,MATCH($B625,PUNT_L5gamesAVG!$I:$I,0))</f>
        <v>#N/A</v>
      </c>
    </row>
    <row r="626" spans="1:15" x14ac:dyDescent="0.2">
      <c r="A626">
        <v>6123</v>
      </c>
      <c r="B626" t="s">
        <v>1337</v>
      </c>
      <c r="C626" t="s">
        <v>639</v>
      </c>
      <c r="D626" t="s">
        <v>1338</v>
      </c>
      <c r="E626" t="s">
        <v>303</v>
      </c>
      <c r="F626" t="s">
        <v>694</v>
      </c>
      <c r="G626">
        <v>31</v>
      </c>
      <c r="H626" t="s">
        <v>263</v>
      </c>
      <c r="I626" t="s">
        <v>263</v>
      </c>
      <c r="J626" t="s">
        <v>637</v>
      </c>
      <c r="K626" t="e">
        <f>INDEX(PUNT_SeasonAVG!I:I,MATCH($B626,PUNT_SeasonAVG!$I:$I,0))</f>
        <v>#N/A</v>
      </c>
      <c r="L626" t="e">
        <f>INDEX(PUNT_SeasonAVG!K:K,MATCH($B626,PUNT_SeasonAVG!$I:$I,0))</f>
        <v>#N/A</v>
      </c>
      <c r="M626" s="5" t="e">
        <f>INDEX(PUNT_SeasonAVG!B:B,MATCH($B626,PUNT_SeasonAVG!$I:$I,0))</f>
        <v>#N/A</v>
      </c>
      <c r="N626" s="5" t="e">
        <f>INDEX(PUNT_L10gamesAVG!B:B,MATCH($B626,PUNT_L10gamesAVG!$I:$I,0))</f>
        <v>#N/A</v>
      </c>
      <c r="O626" s="5" t="e">
        <f>INDEX(PUNT_L5gamesAVG!B:B,MATCH($B626,PUNT_L5gamesAVG!$I:$I,0))</f>
        <v>#N/A</v>
      </c>
    </row>
    <row r="627" spans="1:15" x14ac:dyDescent="0.2">
      <c r="A627">
        <v>6124</v>
      </c>
      <c r="B627" t="s">
        <v>1339</v>
      </c>
      <c r="C627" t="s">
        <v>639</v>
      </c>
      <c r="D627" t="s">
        <v>1340</v>
      </c>
      <c r="E627" t="s">
        <v>310</v>
      </c>
      <c r="F627" t="s">
        <v>687</v>
      </c>
      <c r="G627">
        <v>55</v>
      </c>
      <c r="H627" t="s">
        <v>263</v>
      </c>
      <c r="I627" t="s">
        <v>263</v>
      </c>
      <c r="J627" t="s">
        <v>637</v>
      </c>
      <c r="K627" t="e">
        <f>INDEX(PUNT_SeasonAVG!I:I,MATCH($B627,PUNT_SeasonAVG!$I:$I,0))</f>
        <v>#N/A</v>
      </c>
      <c r="L627" t="e">
        <f>INDEX(PUNT_SeasonAVG!K:K,MATCH($B627,PUNT_SeasonAVG!$I:$I,0))</f>
        <v>#N/A</v>
      </c>
      <c r="M627" s="5" t="e">
        <f>INDEX(PUNT_SeasonAVG!B:B,MATCH($B627,PUNT_SeasonAVG!$I:$I,0))</f>
        <v>#N/A</v>
      </c>
      <c r="N627" s="5" t="e">
        <f>INDEX(PUNT_L10gamesAVG!B:B,MATCH($B627,PUNT_L10gamesAVG!$I:$I,0))</f>
        <v>#N/A</v>
      </c>
      <c r="O627" s="5" t="e">
        <f>INDEX(PUNT_L5gamesAVG!B:B,MATCH($B627,PUNT_L5gamesAVG!$I:$I,0))</f>
        <v>#N/A</v>
      </c>
    </row>
    <row r="628" spans="1:15" x14ac:dyDescent="0.2">
      <c r="A628">
        <v>6125</v>
      </c>
      <c r="B628" t="s">
        <v>1341</v>
      </c>
      <c r="C628" t="s">
        <v>662</v>
      </c>
      <c r="D628" t="s">
        <v>686</v>
      </c>
      <c r="E628" t="s">
        <v>303</v>
      </c>
      <c r="F628" t="s">
        <v>694</v>
      </c>
      <c r="G628">
        <v>11</v>
      </c>
      <c r="H628" t="s">
        <v>264</v>
      </c>
      <c r="I628" t="s">
        <v>264</v>
      </c>
      <c r="J628" t="s">
        <v>637</v>
      </c>
      <c r="K628" t="e">
        <f>INDEX(PUNT_SeasonAVG!I:I,MATCH($B628,PUNT_SeasonAVG!$I:$I,0))</f>
        <v>#N/A</v>
      </c>
      <c r="L628" t="e">
        <f>INDEX(PUNT_SeasonAVG!K:K,MATCH($B628,PUNT_SeasonAVG!$I:$I,0))</f>
        <v>#N/A</v>
      </c>
      <c r="M628" s="5" t="e">
        <f>INDEX(PUNT_SeasonAVG!B:B,MATCH($B628,PUNT_SeasonAVG!$I:$I,0))</f>
        <v>#N/A</v>
      </c>
      <c r="N628" s="5" t="e">
        <f>INDEX(PUNT_L10gamesAVG!B:B,MATCH($B628,PUNT_L10gamesAVG!$I:$I,0))</f>
        <v>#N/A</v>
      </c>
      <c r="O628" s="5" t="e">
        <f>INDEX(PUNT_L5gamesAVG!B:B,MATCH($B628,PUNT_L5gamesAVG!$I:$I,0))</f>
        <v>#N/A</v>
      </c>
    </row>
    <row r="629" spans="1:15" x14ac:dyDescent="0.2">
      <c r="A629">
        <v>6126</v>
      </c>
      <c r="B629" t="s">
        <v>1342</v>
      </c>
      <c r="C629" t="s">
        <v>702</v>
      </c>
      <c r="D629" t="s">
        <v>1343</v>
      </c>
      <c r="E629" t="s">
        <v>303</v>
      </c>
      <c r="F629" t="s">
        <v>694</v>
      </c>
      <c r="G629">
        <v>21</v>
      </c>
      <c r="H629" t="s">
        <v>264</v>
      </c>
      <c r="I629" t="s">
        <v>264</v>
      </c>
      <c r="J629" t="s">
        <v>637</v>
      </c>
      <c r="K629" t="e">
        <f>INDEX(PUNT_SeasonAVG!I:I,MATCH($B629,PUNT_SeasonAVG!$I:$I,0))</f>
        <v>#N/A</v>
      </c>
      <c r="L629" t="e">
        <f>INDEX(PUNT_SeasonAVG!K:K,MATCH($B629,PUNT_SeasonAVG!$I:$I,0))</f>
        <v>#N/A</v>
      </c>
      <c r="M629" s="5" t="e">
        <f>INDEX(PUNT_SeasonAVG!B:B,MATCH($B629,PUNT_SeasonAVG!$I:$I,0))</f>
        <v>#N/A</v>
      </c>
      <c r="N629" s="5" t="e">
        <f>INDEX(PUNT_L10gamesAVG!B:B,MATCH($B629,PUNT_L10gamesAVG!$I:$I,0))</f>
        <v>#N/A</v>
      </c>
      <c r="O629" s="5" t="e">
        <f>INDEX(PUNT_L5gamesAVG!B:B,MATCH($B629,PUNT_L5gamesAVG!$I:$I,0))</f>
        <v>#N/A</v>
      </c>
    </row>
    <row r="630" spans="1:15" x14ac:dyDescent="0.2">
      <c r="A630">
        <v>6127</v>
      </c>
      <c r="B630" t="s">
        <v>1344</v>
      </c>
      <c r="C630" t="s">
        <v>757</v>
      </c>
      <c r="D630" t="s">
        <v>1345</v>
      </c>
      <c r="E630" t="s">
        <v>339</v>
      </c>
      <c r="F630" t="s">
        <v>666</v>
      </c>
      <c r="G630">
        <v>50</v>
      </c>
      <c r="H630" t="s">
        <v>264</v>
      </c>
      <c r="I630" t="s">
        <v>264</v>
      </c>
      <c r="J630" t="s">
        <v>637</v>
      </c>
      <c r="K630" t="e">
        <f>INDEX(PUNT_SeasonAVG!I:I,MATCH($B630,PUNT_SeasonAVG!$I:$I,0))</f>
        <v>#N/A</v>
      </c>
      <c r="L630" t="e">
        <f>INDEX(PUNT_SeasonAVG!K:K,MATCH($B630,PUNT_SeasonAVG!$I:$I,0))</f>
        <v>#N/A</v>
      </c>
      <c r="M630" s="5" t="e">
        <f>INDEX(PUNT_SeasonAVG!B:B,MATCH($B630,PUNT_SeasonAVG!$I:$I,0))</f>
        <v>#N/A</v>
      </c>
      <c r="N630" s="5" t="e">
        <f>INDEX(PUNT_L10gamesAVG!B:B,MATCH($B630,PUNT_L10gamesAVG!$I:$I,0))</f>
        <v>#N/A</v>
      </c>
      <c r="O630" s="5" t="e">
        <f>INDEX(PUNT_L5gamesAVG!B:B,MATCH($B630,PUNT_L5gamesAVG!$I:$I,0))</f>
        <v>#N/A</v>
      </c>
    </row>
    <row r="631" spans="1:15" x14ac:dyDescent="0.2">
      <c r="A631">
        <v>6128</v>
      </c>
      <c r="B631" t="s">
        <v>1346</v>
      </c>
      <c r="C631" t="s">
        <v>757</v>
      </c>
      <c r="D631" t="s">
        <v>1347</v>
      </c>
      <c r="E631" t="s">
        <v>310</v>
      </c>
      <c r="F631" t="s">
        <v>687</v>
      </c>
      <c r="G631">
        <v>20</v>
      </c>
      <c r="H631" t="s">
        <v>264</v>
      </c>
      <c r="I631" t="s">
        <v>264</v>
      </c>
      <c r="J631" t="s">
        <v>637</v>
      </c>
      <c r="K631" t="e">
        <f>INDEX(PUNT_SeasonAVG!I:I,MATCH($B631,PUNT_SeasonAVG!$I:$I,0))</f>
        <v>#N/A</v>
      </c>
      <c r="L631" t="e">
        <f>INDEX(PUNT_SeasonAVG!K:K,MATCH($B631,PUNT_SeasonAVG!$I:$I,0))</f>
        <v>#N/A</v>
      </c>
      <c r="M631" s="5" t="e">
        <f>INDEX(PUNT_SeasonAVG!B:B,MATCH($B631,PUNT_SeasonAVG!$I:$I,0))</f>
        <v>#N/A</v>
      </c>
      <c r="N631" s="5" t="e">
        <f>INDEX(PUNT_L10gamesAVG!B:B,MATCH($B631,PUNT_L10gamesAVG!$I:$I,0))</f>
        <v>#N/A</v>
      </c>
      <c r="O631" s="5" t="e">
        <f>INDEX(PUNT_L5gamesAVG!B:B,MATCH($B631,PUNT_L5gamesAVG!$I:$I,0))</f>
        <v>#N/A</v>
      </c>
    </row>
    <row r="632" spans="1:15" x14ac:dyDescent="0.2">
      <c r="A632">
        <v>6129</v>
      </c>
      <c r="B632" t="s">
        <v>1348</v>
      </c>
      <c r="C632" t="s">
        <v>639</v>
      </c>
      <c r="D632" t="s">
        <v>1349</v>
      </c>
      <c r="E632" t="s">
        <v>313</v>
      </c>
      <c r="F632" t="s">
        <v>761</v>
      </c>
      <c r="G632">
        <v>6</v>
      </c>
      <c r="H632" t="s">
        <v>263</v>
      </c>
      <c r="I632" t="s">
        <v>263</v>
      </c>
      <c r="J632" t="s">
        <v>637</v>
      </c>
      <c r="K632" t="e">
        <f>INDEX(PUNT_SeasonAVG!I:I,MATCH($B632,PUNT_SeasonAVG!$I:$I,0))</f>
        <v>#N/A</v>
      </c>
      <c r="L632" t="e">
        <f>INDEX(PUNT_SeasonAVG!K:K,MATCH($B632,PUNT_SeasonAVG!$I:$I,0))</f>
        <v>#N/A</v>
      </c>
      <c r="M632" s="5" t="e">
        <f>INDEX(PUNT_SeasonAVG!B:B,MATCH($B632,PUNT_SeasonAVG!$I:$I,0))</f>
        <v>#N/A</v>
      </c>
      <c r="N632" s="5" t="e">
        <f>INDEX(PUNT_L10gamesAVG!B:B,MATCH($B632,PUNT_L10gamesAVG!$I:$I,0))</f>
        <v>#N/A</v>
      </c>
      <c r="O632" s="5" t="e">
        <f>INDEX(PUNT_L5gamesAVG!B:B,MATCH($B632,PUNT_L5gamesAVG!$I:$I,0))</f>
        <v>#N/A</v>
      </c>
    </row>
    <row r="633" spans="1:15" x14ac:dyDescent="0.2">
      <c r="A633">
        <v>6130</v>
      </c>
      <c r="B633" t="s">
        <v>1350</v>
      </c>
      <c r="C633" t="s">
        <v>639</v>
      </c>
      <c r="D633" t="s">
        <v>1351</v>
      </c>
      <c r="E633" t="s">
        <v>313</v>
      </c>
      <c r="F633" t="s">
        <v>761</v>
      </c>
      <c r="G633">
        <v>3</v>
      </c>
      <c r="H633" t="s">
        <v>263</v>
      </c>
      <c r="I633" t="s">
        <v>263</v>
      </c>
      <c r="J633" t="s">
        <v>637</v>
      </c>
      <c r="K633" t="e">
        <f>INDEX(PUNT_SeasonAVG!I:I,MATCH($B633,PUNT_SeasonAVG!$I:$I,0))</f>
        <v>#N/A</v>
      </c>
      <c r="L633" t="e">
        <f>INDEX(PUNT_SeasonAVG!K:K,MATCH($B633,PUNT_SeasonAVG!$I:$I,0))</f>
        <v>#N/A</v>
      </c>
      <c r="M633" s="5" t="e">
        <f>INDEX(PUNT_SeasonAVG!B:B,MATCH($B633,PUNT_SeasonAVG!$I:$I,0))</f>
        <v>#N/A</v>
      </c>
      <c r="N633" s="5" t="e">
        <f>INDEX(PUNT_L10gamesAVG!B:B,MATCH($B633,PUNT_L10gamesAVG!$I:$I,0))</f>
        <v>#N/A</v>
      </c>
      <c r="O633" s="5" t="e">
        <f>INDEX(PUNT_L5gamesAVG!B:B,MATCH($B633,PUNT_L5gamesAVG!$I:$I,0))</f>
        <v>#N/A</v>
      </c>
    </row>
    <row r="634" spans="1:15" x14ac:dyDescent="0.2">
      <c r="A634">
        <v>6131</v>
      </c>
      <c r="B634" t="s">
        <v>1352</v>
      </c>
      <c r="C634" t="s">
        <v>682</v>
      </c>
      <c r="D634" t="s">
        <v>1353</v>
      </c>
      <c r="E634" t="s">
        <v>708</v>
      </c>
      <c r="F634" t="s">
        <v>35</v>
      </c>
      <c r="G634">
        <v>31</v>
      </c>
      <c r="H634" t="s">
        <v>45</v>
      </c>
      <c r="I634" t="s">
        <v>45</v>
      </c>
      <c r="J634" t="s">
        <v>637</v>
      </c>
      <c r="K634" t="e">
        <f>INDEX(PUNT_SeasonAVG!I:I,MATCH($B634,PUNT_SeasonAVG!$I:$I,0))</f>
        <v>#N/A</v>
      </c>
      <c r="L634" t="e">
        <f>INDEX(PUNT_SeasonAVG!K:K,MATCH($B634,PUNT_SeasonAVG!$I:$I,0))</f>
        <v>#N/A</v>
      </c>
      <c r="M634" s="5" t="e">
        <f>INDEX(PUNT_SeasonAVG!B:B,MATCH($B634,PUNT_SeasonAVG!$I:$I,0))</f>
        <v>#N/A</v>
      </c>
      <c r="N634" s="5" t="e">
        <f>INDEX(PUNT_L10gamesAVG!B:B,MATCH($B634,PUNT_L10gamesAVG!$I:$I,0))</f>
        <v>#N/A</v>
      </c>
      <c r="O634" s="5" t="e">
        <f>INDEX(PUNT_L5gamesAVG!B:B,MATCH($B634,PUNT_L5gamesAVG!$I:$I,0))</f>
        <v>#N/A</v>
      </c>
    </row>
    <row r="635" spans="1:15" x14ac:dyDescent="0.2">
      <c r="A635">
        <v>6134</v>
      </c>
      <c r="B635" t="s">
        <v>1356</v>
      </c>
      <c r="C635" t="s">
        <v>654</v>
      </c>
      <c r="D635" t="s">
        <v>1357</v>
      </c>
      <c r="E635" t="s">
        <v>312</v>
      </c>
      <c r="F635" t="s">
        <v>731</v>
      </c>
      <c r="G635">
        <v>7</v>
      </c>
      <c r="H635" t="s">
        <v>264</v>
      </c>
      <c r="I635" t="s">
        <v>264</v>
      </c>
      <c r="J635" t="s">
        <v>637</v>
      </c>
      <c r="K635" t="e">
        <f>INDEX(PUNT_SeasonAVG!I:I,MATCH($B635,PUNT_SeasonAVG!$I:$I,0))</f>
        <v>#N/A</v>
      </c>
      <c r="L635" t="e">
        <f>INDEX(PUNT_SeasonAVG!K:K,MATCH($B635,PUNT_SeasonAVG!$I:$I,0))</f>
        <v>#N/A</v>
      </c>
      <c r="M635" s="5" t="e">
        <f>INDEX(PUNT_SeasonAVG!B:B,MATCH($B635,PUNT_SeasonAVG!$I:$I,0))</f>
        <v>#N/A</v>
      </c>
      <c r="N635" s="5" t="e">
        <f>INDEX(PUNT_L10gamesAVG!B:B,MATCH($B635,PUNT_L10gamesAVG!$I:$I,0))</f>
        <v>#N/A</v>
      </c>
      <c r="O635" s="5" t="e">
        <f>INDEX(PUNT_L5gamesAVG!B:B,MATCH($B635,PUNT_L5gamesAVG!$I:$I,0))</f>
        <v>#N/A</v>
      </c>
    </row>
    <row r="636" spans="1:15" x14ac:dyDescent="0.2">
      <c r="A636">
        <v>6135</v>
      </c>
      <c r="B636" t="s">
        <v>1358</v>
      </c>
      <c r="C636" t="s">
        <v>639</v>
      </c>
      <c r="D636" t="s">
        <v>1058</v>
      </c>
      <c r="E636" t="s">
        <v>307</v>
      </c>
      <c r="F636" t="s">
        <v>652</v>
      </c>
      <c r="G636">
        <v>24</v>
      </c>
      <c r="H636" t="s">
        <v>45</v>
      </c>
      <c r="I636" t="s">
        <v>45</v>
      </c>
      <c r="J636" t="s">
        <v>637</v>
      </c>
      <c r="K636" t="e">
        <f>INDEX(PUNT_SeasonAVG!I:I,MATCH($B636,PUNT_SeasonAVG!$I:$I,0))</f>
        <v>#N/A</v>
      </c>
      <c r="L636" t="e">
        <f>INDEX(PUNT_SeasonAVG!K:K,MATCH($B636,PUNT_SeasonAVG!$I:$I,0))</f>
        <v>#N/A</v>
      </c>
      <c r="M636" s="5" t="e">
        <f>INDEX(PUNT_SeasonAVG!B:B,MATCH($B636,PUNT_SeasonAVG!$I:$I,0))</f>
        <v>#N/A</v>
      </c>
      <c r="N636" s="5" t="e">
        <f>INDEX(PUNT_L10gamesAVG!B:B,MATCH($B636,PUNT_L10gamesAVG!$I:$I,0))</f>
        <v>#N/A</v>
      </c>
      <c r="O636" s="5" t="e">
        <f>INDEX(PUNT_L5gamesAVG!B:B,MATCH($B636,PUNT_L5gamesAVG!$I:$I,0))</f>
        <v>#N/A</v>
      </c>
    </row>
    <row r="637" spans="1:15" x14ac:dyDescent="0.2">
      <c r="A637">
        <v>6136</v>
      </c>
      <c r="B637" t="s">
        <v>1359</v>
      </c>
      <c r="C637" t="s">
        <v>664</v>
      </c>
      <c r="D637" t="s">
        <v>1142</v>
      </c>
      <c r="E637" t="s">
        <v>307</v>
      </c>
      <c r="F637" t="s">
        <v>652</v>
      </c>
      <c r="G637">
        <v>12</v>
      </c>
      <c r="H637" t="s">
        <v>263</v>
      </c>
      <c r="I637" t="s">
        <v>263</v>
      </c>
      <c r="J637" t="s">
        <v>637</v>
      </c>
      <c r="K637" t="e">
        <f>INDEX(PUNT_SeasonAVG!I:I,MATCH($B637,PUNT_SeasonAVG!$I:$I,0))</f>
        <v>#N/A</v>
      </c>
      <c r="L637" t="e">
        <f>INDEX(PUNT_SeasonAVG!K:K,MATCH($B637,PUNT_SeasonAVG!$I:$I,0))</f>
        <v>#N/A</v>
      </c>
      <c r="M637" s="5" t="e">
        <f>INDEX(PUNT_SeasonAVG!B:B,MATCH($B637,PUNT_SeasonAVG!$I:$I,0))</f>
        <v>#N/A</v>
      </c>
      <c r="N637" s="5" t="e">
        <f>INDEX(PUNT_L10gamesAVG!B:B,MATCH($B637,PUNT_L10gamesAVG!$I:$I,0))</f>
        <v>#N/A</v>
      </c>
      <c r="O637" s="5" t="e">
        <f>INDEX(PUNT_L5gamesAVG!B:B,MATCH($B637,PUNT_L5gamesAVG!$I:$I,0))</f>
        <v>#N/A</v>
      </c>
    </row>
    <row r="638" spans="1:15" x14ac:dyDescent="0.2">
      <c r="A638">
        <v>6137</v>
      </c>
      <c r="B638" t="s">
        <v>1360</v>
      </c>
      <c r="C638" t="s">
        <v>639</v>
      </c>
      <c r="D638" t="s">
        <v>1361</v>
      </c>
      <c r="E638" t="s">
        <v>708</v>
      </c>
      <c r="F638" t="s">
        <v>35</v>
      </c>
      <c r="G638">
        <v>63</v>
      </c>
      <c r="H638" t="s">
        <v>263</v>
      </c>
      <c r="I638" t="s">
        <v>263</v>
      </c>
      <c r="J638" t="s">
        <v>637</v>
      </c>
      <c r="K638" t="e">
        <f>INDEX(PUNT_SeasonAVG!I:I,MATCH($B638,PUNT_SeasonAVG!$I:$I,0))</f>
        <v>#N/A</v>
      </c>
      <c r="L638" t="e">
        <f>INDEX(PUNT_SeasonAVG!K:K,MATCH($B638,PUNT_SeasonAVG!$I:$I,0))</f>
        <v>#N/A</v>
      </c>
      <c r="M638" s="5" t="e">
        <f>INDEX(PUNT_SeasonAVG!B:B,MATCH($B638,PUNT_SeasonAVG!$I:$I,0))</f>
        <v>#N/A</v>
      </c>
      <c r="N638" s="5" t="e">
        <f>INDEX(PUNT_L10gamesAVG!B:B,MATCH($B638,PUNT_L10gamesAVG!$I:$I,0))</f>
        <v>#N/A</v>
      </c>
      <c r="O638" s="5" t="e">
        <f>INDEX(PUNT_L5gamesAVG!B:B,MATCH($B638,PUNT_L5gamesAVG!$I:$I,0))</f>
        <v>#N/A</v>
      </c>
    </row>
    <row r="639" spans="1:15" x14ac:dyDescent="0.2">
      <c r="A639">
        <v>6138</v>
      </c>
      <c r="B639" t="s">
        <v>1362</v>
      </c>
      <c r="C639" t="s">
        <v>654</v>
      </c>
      <c r="D639" t="s">
        <v>1260</v>
      </c>
      <c r="E639" t="s">
        <v>319</v>
      </c>
      <c r="F639" t="s">
        <v>804</v>
      </c>
      <c r="G639">
        <v>55</v>
      </c>
      <c r="H639" t="s">
        <v>264</v>
      </c>
      <c r="I639" t="s">
        <v>264</v>
      </c>
      <c r="J639" t="s">
        <v>637</v>
      </c>
      <c r="K639" t="e">
        <f>INDEX(PUNT_SeasonAVG!I:I,MATCH($B639,PUNT_SeasonAVG!$I:$I,0))</f>
        <v>#N/A</v>
      </c>
      <c r="L639" t="e">
        <f>INDEX(PUNT_SeasonAVG!K:K,MATCH($B639,PUNT_SeasonAVG!$I:$I,0))</f>
        <v>#N/A</v>
      </c>
      <c r="M639" s="5" t="e">
        <f>INDEX(PUNT_SeasonAVG!B:B,MATCH($B639,PUNT_SeasonAVG!$I:$I,0))</f>
        <v>#N/A</v>
      </c>
      <c r="N639" s="5" t="e">
        <f>INDEX(PUNT_L10gamesAVG!B:B,MATCH($B639,PUNT_L10gamesAVG!$I:$I,0))</f>
        <v>#N/A</v>
      </c>
      <c r="O639" s="5" t="e">
        <f>INDEX(PUNT_L5gamesAVG!B:B,MATCH($B639,PUNT_L5gamesAVG!$I:$I,0))</f>
        <v>#N/A</v>
      </c>
    </row>
    <row r="640" spans="1:15" x14ac:dyDescent="0.2">
      <c r="A640">
        <v>6139</v>
      </c>
      <c r="B640" t="s">
        <v>1363</v>
      </c>
      <c r="C640" t="s">
        <v>639</v>
      </c>
      <c r="D640" t="s">
        <v>905</v>
      </c>
      <c r="E640" t="s">
        <v>319</v>
      </c>
      <c r="F640" t="s">
        <v>804</v>
      </c>
      <c r="G640">
        <v>28</v>
      </c>
      <c r="H640" t="s">
        <v>264</v>
      </c>
      <c r="I640" t="s">
        <v>264</v>
      </c>
      <c r="J640" t="s">
        <v>637</v>
      </c>
      <c r="K640" t="e">
        <f>INDEX(PUNT_SeasonAVG!I:I,MATCH($B640,PUNT_SeasonAVG!$I:$I,0))</f>
        <v>#N/A</v>
      </c>
      <c r="L640" t="e">
        <f>INDEX(PUNT_SeasonAVG!K:K,MATCH($B640,PUNT_SeasonAVG!$I:$I,0))</f>
        <v>#N/A</v>
      </c>
      <c r="M640" s="5" t="e">
        <f>INDEX(PUNT_SeasonAVG!B:B,MATCH($B640,PUNT_SeasonAVG!$I:$I,0))</f>
        <v>#N/A</v>
      </c>
      <c r="N640" s="5" t="e">
        <f>INDEX(PUNT_L10gamesAVG!B:B,MATCH($B640,PUNT_L10gamesAVG!$I:$I,0))</f>
        <v>#N/A</v>
      </c>
      <c r="O640" s="5" t="e">
        <f>INDEX(PUNT_L5gamesAVG!B:B,MATCH($B640,PUNT_L5gamesAVG!$I:$I,0))</f>
        <v>#N/A</v>
      </c>
    </row>
    <row r="641" spans="1:15" x14ac:dyDescent="0.2">
      <c r="A641">
        <v>6141</v>
      </c>
      <c r="B641" t="s">
        <v>1365</v>
      </c>
      <c r="C641" t="s">
        <v>642</v>
      </c>
      <c r="D641" t="s">
        <v>827</v>
      </c>
      <c r="E641" t="s">
        <v>325</v>
      </c>
      <c r="F641" t="s">
        <v>781</v>
      </c>
      <c r="G641">
        <v>9</v>
      </c>
      <c r="H641" t="s">
        <v>263</v>
      </c>
      <c r="I641" t="s">
        <v>263</v>
      </c>
      <c r="J641" t="s">
        <v>637</v>
      </c>
      <c r="K641" t="e">
        <f>INDEX(PUNT_SeasonAVG!I:I,MATCH($B641,PUNT_SeasonAVG!$I:$I,0))</f>
        <v>#N/A</v>
      </c>
      <c r="L641" t="e">
        <f>INDEX(PUNT_SeasonAVG!K:K,MATCH($B641,PUNT_SeasonAVG!$I:$I,0))</f>
        <v>#N/A</v>
      </c>
      <c r="M641" s="5" t="e">
        <f>INDEX(PUNT_SeasonAVG!B:B,MATCH($B641,PUNT_SeasonAVG!$I:$I,0))</f>
        <v>#N/A</v>
      </c>
      <c r="N641" s="5" t="e">
        <f>INDEX(PUNT_L10gamesAVG!B:B,MATCH($B641,PUNT_L10gamesAVG!$I:$I,0))</f>
        <v>#N/A</v>
      </c>
      <c r="O641" s="5" t="e">
        <f>INDEX(PUNT_L5gamesAVG!B:B,MATCH($B641,PUNT_L5gamesAVG!$I:$I,0))</f>
        <v>#N/A</v>
      </c>
    </row>
    <row r="642" spans="1:15" x14ac:dyDescent="0.2">
      <c r="A642">
        <v>6142</v>
      </c>
      <c r="B642" t="s">
        <v>1366</v>
      </c>
      <c r="C642" t="s">
        <v>670</v>
      </c>
      <c r="D642" t="s">
        <v>806</v>
      </c>
      <c r="E642" t="s">
        <v>309</v>
      </c>
      <c r="F642" t="s">
        <v>756</v>
      </c>
      <c r="G642">
        <v>61</v>
      </c>
      <c r="H642" t="s">
        <v>264</v>
      </c>
      <c r="I642" t="s">
        <v>264</v>
      </c>
      <c r="J642" t="s">
        <v>637</v>
      </c>
      <c r="K642" t="e">
        <f>INDEX(PUNT_SeasonAVG!I:I,MATCH($B642,PUNT_SeasonAVG!$I:$I,0))</f>
        <v>#N/A</v>
      </c>
      <c r="L642" t="e">
        <f>INDEX(PUNT_SeasonAVG!K:K,MATCH($B642,PUNT_SeasonAVG!$I:$I,0))</f>
        <v>#N/A</v>
      </c>
      <c r="M642" s="5" t="e">
        <f>INDEX(PUNT_SeasonAVG!B:B,MATCH($B642,PUNT_SeasonAVG!$I:$I,0))</f>
        <v>#N/A</v>
      </c>
      <c r="N642" s="5" t="e">
        <f>INDEX(PUNT_L10gamesAVG!B:B,MATCH($B642,PUNT_L10gamesAVG!$I:$I,0))</f>
        <v>#N/A</v>
      </c>
      <c r="O642" s="5" t="e">
        <f>INDEX(PUNT_L5gamesAVG!B:B,MATCH($B642,PUNT_L5gamesAVG!$I:$I,0))</f>
        <v>#N/A</v>
      </c>
    </row>
    <row r="643" spans="1:15" x14ac:dyDescent="0.2">
      <c r="A643">
        <v>6143</v>
      </c>
      <c r="B643" t="s">
        <v>1367</v>
      </c>
      <c r="C643" t="s">
        <v>692</v>
      </c>
      <c r="D643" t="s">
        <v>1368</v>
      </c>
      <c r="E643" t="s">
        <v>313</v>
      </c>
      <c r="F643" t="s">
        <v>761</v>
      </c>
      <c r="G643">
        <v>55</v>
      </c>
      <c r="H643" t="s">
        <v>263</v>
      </c>
      <c r="I643" t="s">
        <v>263</v>
      </c>
      <c r="J643" t="s">
        <v>637</v>
      </c>
      <c r="K643" t="e">
        <f>INDEX(PUNT_SeasonAVG!I:I,MATCH($B643,PUNT_SeasonAVG!$I:$I,0))</f>
        <v>#N/A</v>
      </c>
      <c r="L643" t="e">
        <f>INDEX(PUNT_SeasonAVG!K:K,MATCH($B643,PUNT_SeasonAVG!$I:$I,0))</f>
        <v>#N/A</v>
      </c>
      <c r="M643" s="5" t="e">
        <f>INDEX(PUNT_SeasonAVG!B:B,MATCH($B643,PUNT_SeasonAVG!$I:$I,0))</f>
        <v>#N/A</v>
      </c>
      <c r="N643" s="5" t="e">
        <f>INDEX(PUNT_L10gamesAVG!B:B,MATCH($B643,PUNT_L10gamesAVG!$I:$I,0))</f>
        <v>#N/A</v>
      </c>
      <c r="O643" s="5" t="e">
        <f>INDEX(PUNT_L5gamesAVG!B:B,MATCH($B643,PUNT_L5gamesAVG!$I:$I,0))</f>
        <v>#N/A</v>
      </c>
    </row>
    <row r="644" spans="1:15" x14ac:dyDescent="0.2">
      <c r="A644">
        <v>6144</v>
      </c>
      <c r="B644" t="s">
        <v>1369</v>
      </c>
      <c r="C644" t="s">
        <v>706</v>
      </c>
      <c r="D644" t="s">
        <v>1370</v>
      </c>
      <c r="E644" t="s">
        <v>315</v>
      </c>
      <c r="F644" t="s">
        <v>669</v>
      </c>
      <c r="G644">
        <v>10</v>
      </c>
      <c r="H644" t="s">
        <v>264</v>
      </c>
      <c r="I644" t="s">
        <v>264</v>
      </c>
      <c r="J644" t="s">
        <v>637</v>
      </c>
      <c r="K644" t="e">
        <f>INDEX(PUNT_SeasonAVG!I:I,MATCH($B644,PUNT_SeasonAVG!$I:$I,0))</f>
        <v>#N/A</v>
      </c>
      <c r="L644" t="e">
        <f>INDEX(PUNT_SeasonAVG!K:K,MATCH($B644,PUNT_SeasonAVG!$I:$I,0))</f>
        <v>#N/A</v>
      </c>
      <c r="M644" s="5" t="e">
        <f>INDEX(PUNT_SeasonAVG!B:B,MATCH($B644,PUNT_SeasonAVG!$I:$I,0))</f>
        <v>#N/A</v>
      </c>
      <c r="N644" s="5" t="e">
        <f>INDEX(PUNT_L10gamesAVG!B:B,MATCH($B644,PUNT_L10gamesAVG!$I:$I,0))</f>
        <v>#N/A</v>
      </c>
      <c r="O644" s="5" t="e">
        <f>INDEX(PUNT_L5gamesAVG!B:B,MATCH($B644,PUNT_L5gamesAVG!$I:$I,0))</f>
        <v>#N/A</v>
      </c>
    </row>
    <row r="645" spans="1:15" x14ac:dyDescent="0.2">
      <c r="A645">
        <v>6145</v>
      </c>
      <c r="B645" t="s">
        <v>1371</v>
      </c>
      <c r="C645" t="s">
        <v>670</v>
      </c>
      <c r="D645" t="s">
        <v>1372</v>
      </c>
      <c r="E645" t="s">
        <v>321</v>
      </c>
      <c r="F645" t="s">
        <v>678</v>
      </c>
      <c r="G645">
        <v>8</v>
      </c>
      <c r="H645" t="s">
        <v>264</v>
      </c>
      <c r="I645" t="s">
        <v>264</v>
      </c>
      <c r="J645" t="s">
        <v>637</v>
      </c>
      <c r="K645" t="e">
        <f>INDEX(PUNT_SeasonAVG!I:I,MATCH($B645,PUNT_SeasonAVG!$I:$I,0))</f>
        <v>#N/A</v>
      </c>
      <c r="L645" t="e">
        <f>INDEX(PUNT_SeasonAVG!K:K,MATCH($B645,PUNT_SeasonAVG!$I:$I,0))</f>
        <v>#N/A</v>
      </c>
      <c r="M645" s="5" t="e">
        <f>INDEX(PUNT_SeasonAVG!B:B,MATCH($B645,PUNT_SeasonAVG!$I:$I,0))</f>
        <v>#N/A</v>
      </c>
      <c r="N645" s="5" t="e">
        <f>INDEX(PUNT_L10gamesAVG!B:B,MATCH($B645,PUNT_L10gamesAVG!$I:$I,0))</f>
        <v>#N/A</v>
      </c>
      <c r="O645" s="5" t="e">
        <f>INDEX(PUNT_L5gamesAVG!B:B,MATCH($B645,PUNT_L5gamesAVG!$I:$I,0))</f>
        <v>#N/A</v>
      </c>
    </row>
    <row r="646" spans="1:15" x14ac:dyDescent="0.2">
      <c r="A646">
        <v>6146</v>
      </c>
      <c r="B646" t="s">
        <v>1373</v>
      </c>
      <c r="C646" t="s">
        <v>702</v>
      </c>
      <c r="D646" t="s">
        <v>1374</v>
      </c>
      <c r="E646" t="s">
        <v>316</v>
      </c>
      <c r="F646" t="s">
        <v>684</v>
      </c>
      <c r="G646">
        <v>15</v>
      </c>
      <c r="H646" t="s">
        <v>264</v>
      </c>
      <c r="I646" t="s">
        <v>264</v>
      </c>
      <c r="J646" t="s">
        <v>637</v>
      </c>
      <c r="K646" t="e">
        <f>INDEX(PUNT_SeasonAVG!I:I,MATCH($B646,PUNT_SeasonAVG!$I:$I,0))</f>
        <v>#N/A</v>
      </c>
      <c r="L646" t="e">
        <f>INDEX(PUNT_SeasonAVG!K:K,MATCH($B646,PUNT_SeasonAVG!$I:$I,0))</f>
        <v>#N/A</v>
      </c>
      <c r="M646" s="5" t="e">
        <f>INDEX(PUNT_SeasonAVG!B:B,MATCH($B646,PUNT_SeasonAVG!$I:$I,0))</f>
        <v>#N/A</v>
      </c>
      <c r="N646" s="5" t="e">
        <f>INDEX(PUNT_L10gamesAVG!B:B,MATCH($B646,PUNT_L10gamesAVG!$I:$I,0))</f>
        <v>#N/A</v>
      </c>
      <c r="O646" s="5" t="e">
        <f>INDEX(PUNT_L5gamesAVG!B:B,MATCH($B646,PUNT_L5gamesAVG!$I:$I,0))</f>
        <v>#N/A</v>
      </c>
    </row>
    <row r="647" spans="1:15" x14ac:dyDescent="0.2">
      <c r="A647">
        <v>6147</v>
      </c>
      <c r="B647" t="s">
        <v>1375</v>
      </c>
      <c r="C647" t="s">
        <v>646</v>
      </c>
      <c r="D647" t="s">
        <v>1246</v>
      </c>
      <c r="E647" t="s">
        <v>325</v>
      </c>
      <c r="F647" t="s">
        <v>781</v>
      </c>
      <c r="G647">
        <v>43</v>
      </c>
      <c r="H647" t="s">
        <v>264</v>
      </c>
      <c r="I647" t="s">
        <v>264</v>
      </c>
      <c r="J647" t="s">
        <v>637</v>
      </c>
      <c r="K647" t="e">
        <f>INDEX(PUNT_SeasonAVG!I:I,MATCH($B647,PUNT_SeasonAVG!$I:$I,0))</f>
        <v>#N/A</v>
      </c>
      <c r="L647" t="e">
        <f>INDEX(PUNT_SeasonAVG!K:K,MATCH($B647,PUNT_SeasonAVG!$I:$I,0))</f>
        <v>#N/A</v>
      </c>
      <c r="M647" s="5" t="e">
        <f>INDEX(PUNT_SeasonAVG!B:B,MATCH($B647,PUNT_SeasonAVG!$I:$I,0))</f>
        <v>#N/A</v>
      </c>
      <c r="N647" s="5" t="e">
        <f>INDEX(PUNT_L10gamesAVG!B:B,MATCH($B647,PUNT_L10gamesAVG!$I:$I,0))</f>
        <v>#N/A</v>
      </c>
      <c r="O647" s="5" t="e">
        <f>INDEX(PUNT_L5gamesAVG!B:B,MATCH($B647,PUNT_L5gamesAVG!$I:$I,0))</f>
        <v>#N/A</v>
      </c>
    </row>
    <row r="648" spans="1:15" x14ac:dyDescent="0.2">
      <c r="A648">
        <v>6148</v>
      </c>
      <c r="B648" t="s">
        <v>1376</v>
      </c>
      <c r="C648" t="s">
        <v>45</v>
      </c>
      <c r="D648" t="s">
        <v>1377</v>
      </c>
      <c r="E648" t="s">
        <v>339</v>
      </c>
      <c r="F648" t="s">
        <v>666</v>
      </c>
      <c r="G648">
        <v>13</v>
      </c>
      <c r="H648" t="s">
        <v>264</v>
      </c>
      <c r="I648" t="s">
        <v>264</v>
      </c>
      <c r="J648" t="s">
        <v>637</v>
      </c>
      <c r="K648" t="e">
        <f>INDEX(PUNT_SeasonAVG!I:I,MATCH($B648,PUNT_SeasonAVG!$I:$I,0))</f>
        <v>#N/A</v>
      </c>
      <c r="L648" t="e">
        <f>INDEX(PUNT_SeasonAVG!K:K,MATCH($B648,PUNT_SeasonAVG!$I:$I,0))</f>
        <v>#N/A</v>
      </c>
      <c r="M648" s="5" t="e">
        <f>INDEX(PUNT_SeasonAVG!B:B,MATCH($B648,PUNT_SeasonAVG!$I:$I,0))</f>
        <v>#N/A</v>
      </c>
      <c r="N648" s="5" t="e">
        <f>INDEX(PUNT_L10gamesAVG!B:B,MATCH($B648,PUNT_L10gamesAVG!$I:$I,0))</f>
        <v>#N/A</v>
      </c>
      <c r="O648" s="5" t="e">
        <f>INDEX(PUNT_L5gamesAVG!B:B,MATCH($B648,PUNT_L5gamesAVG!$I:$I,0))</f>
        <v>#N/A</v>
      </c>
    </row>
    <row r="649" spans="1:15" x14ac:dyDescent="0.2">
      <c r="A649">
        <v>6149</v>
      </c>
      <c r="B649" t="s">
        <v>1378</v>
      </c>
      <c r="C649" t="s">
        <v>646</v>
      </c>
      <c r="D649" t="s">
        <v>1379</v>
      </c>
      <c r="E649" t="s">
        <v>325</v>
      </c>
      <c r="F649" t="s">
        <v>781</v>
      </c>
      <c r="G649">
        <v>71</v>
      </c>
      <c r="H649" t="s">
        <v>263</v>
      </c>
      <c r="I649" t="s">
        <v>263</v>
      </c>
      <c r="J649" t="s">
        <v>637</v>
      </c>
      <c r="K649" t="e">
        <f>INDEX(PUNT_SeasonAVG!I:I,MATCH($B649,PUNT_SeasonAVG!$I:$I,0))</f>
        <v>#N/A</v>
      </c>
      <c r="L649" t="e">
        <f>INDEX(PUNT_SeasonAVG!K:K,MATCH($B649,PUNT_SeasonAVG!$I:$I,0))</f>
        <v>#N/A</v>
      </c>
      <c r="M649" s="5" t="e">
        <f>INDEX(PUNT_SeasonAVG!B:B,MATCH($B649,PUNT_SeasonAVG!$I:$I,0))</f>
        <v>#N/A</v>
      </c>
      <c r="N649" s="5" t="e">
        <f>INDEX(PUNT_L10gamesAVG!B:B,MATCH($B649,PUNT_L10gamesAVG!$I:$I,0))</f>
        <v>#N/A</v>
      </c>
      <c r="O649" s="5" t="e">
        <f>INDEX(PUNT_L5gamesAVG!B:B,MATCH($B649,PUNT_L5gamesAVG!$I:$I,0))</f>
        <v>#N/A</v>
      </c>
    </row>
    <row r="650" spans="1:15" x14ac:dyDescent="0.2">
      <c r="A650">
        <v>6150</v>
      </c>
      <c r="B650" t="s">
        <v>1380</v>
      </c>
      <c r="C650" t="s">
        <v>702</v>
      </c>
      <c r="D650" t="s">
        <v>1381</v>
      </c>
      <c r="E650" t="s">
        <v>309</v>
      </c>
      <c r="F650" t="s">
        <v>756</v>
      </c>
      <c r="G650">
        <v>15</v>
      </c>
      <c r="H650" t="s">
        <v>264</v>
      </c>
      <c r="I650" t="s">
        <v>264</v>
      </c>
      <c r="J650" t="s">
        <v>637</v>
      </c>
      <c r="K650" t="e">
        <f>INDEX(PUNT_SeasonAVG!I:I,MATCH($B650,PUNT_SeasonAVG!$I:$I,0))</f>
        <v>#N/A</v>
      </c>
      <c r="L650" t="e">
        <f>INDEX(PUNT_SeasonAVG!K:K,MATCH($B650,PUNT_SeasonAVG!$I:$I,0))</f>
        <v>#N/A</v>
      </c>
      <c r="M650" s="5" t="e">
        <f>INDEX(PUNT_SeasonAVG!B:B,MATCH($B650,PUNT_SeasonAVG!$I:$I,0))</f>
        <v>#N/A</v>
      </c>
      <c r="N650" s="5" t="e">
        <f>INDEX(PUNT_L10gamesAVG!B:B,MATCH($B650,PUNT_L10gamesAVG!$I:$I,0))</f>
        <v>#N/A</v>
      </c>
      <c r="O650" s="5" t="e">
        <f>INDEX(PUNT_L5gamesAVG!B:B,MATCH($B650,PUNT_L5gamesAVG!$I:$I,0))</f>
        <v>#N/A</v>
      </c>
    </row>
    <row r="651" spans="1:15" x14ac:dyDescent="0.2">
      <c r="A651">
        <v>6151</v>
      </c>
      <c r="B651" t="s">
        <v>1382</v>
      </c>
      <c r="C651" t="s">
        <v>757</v>
      </c>
      <c r="D651" t="s">
        <v>962</v>
      </c>
      <c r="E651" t="s">
        <v>304</v>
      </c>
      <c r="F651" t="s">
        <v>660</v>
      </c>
      <c r="G651">
        <v>44</v>
      </c>
      <c r="H651" t="s">
        <v>263</v>
      </c>
      <c r="I651" t="s">
        <v>263</v>
      </c>
      <c r="J651" t="s">
        <v>637</v>
      </c>
      <c r="K651" t="e">
        <f>INDEX(PUNT_SeasonAVG!I:I,MATCH($B651,PUNT_SeasonAVG!$I:$I,0))</f>
        <v>#N/A</v>
      </c>
      <c r="L651" t="e">
        <f>INDEX(PUNT_SeasonAVG!K:K,MATCH($B651,PUNT_SeasonAVG!$I:$I,0))</f>
        <v>#N/A</v>
      </c>
      <c r="M651" s="5" t="e">
        <f>INDEX(PUNT_SeasonAVG!B:B,MATCH($B651,PUNT_SeasonAVG!$I:$I,0))</f>
        <v>#N/A</v>
      </c>
      <c r="N651" s="5" t="e">
        <f>INDEX(PUNT_L10gamesAVG!B:B,MATCH($B651,PUNT_L10gamesAVG!$I:$I,0))</f>
        <v>#N/A</v>
      </c>
      <c r="O651" s="5" t="e">
        <f>INDEX(PUNT_L5gamesAVG!B:B,MATCH($B651,PUNT_L5gamesAVG!$I:$I,0))</f>
        <v>#N/A</v>
      </c>
    </row>
    <row r="652" spans="1:15" x14ac:dyDescent="0.2">
      <c r="A652">
        <v>6152</v>
      </c>
      <c r="B652" t="s">
        <v>1383</v>
      </c>
      <c r="C652" t="s">
        <v>682</v>
      </c>
      <c r="D652" t="s">
        <v>1312</v>
      </c>
      <c r="E652" t="s">
        <v>338</v>
      </c>
      <c r="F652" t="s">
        <v>644</v>
      </c>
      <c r="G652">
        <v>18</v>
      </c>
      <c r="H652" t="s">
        <v>263</v>
      </c>
      <c r="I652" t="s">
        <v>263</v>
      </c>
      <c r="J652" t="s">
        <v>637</v>
      </c>
      <c r="K652" t="e">
        <f>INDEX(PUNT_SeasonAVG!I:I,MATCH($B652,PUNT_SeasonAVG!$I:$I,0))</f>
        <v>#N/A</v>
      </c>
      <c r="L652" t="e">
        <f>INDEX(PUNT_SeasonAVG!K:K,MATCH($B652,PUNT_SeasonAVG!$I:$I,0))</f>
        <v>#N/A</v>
      </c>
      <c r="M652" s="5" t="e">
        <f>INDEX(PUNT_SeasonAVG!B:B,MATCH($B652,PUNT_SeasonAVG!$I:$I,0))</f>
        <v>#N/A</v>
      </c>
      <c r="N652" s="5" t="e">
        <f>INDEX(PUNT_L10gamesAVG!B:B,MATCH($B652,PUNT_L10gamesAVG!$I:$I,0))</f>
        <v>#N/A</v>
      </c>
      <c r="O652" s="5" t="e">
        <f>INDEX(PUNT_L5gamesAVG!B:B,MATCH($B652,PUNT_L5gamesAVG!$I:$I,0))</f>
        <v>#N/A</v>
      </c>
    </row>
    <row r="653" spans="1:15" x14ac:dyDescent="0.2">
      <c r="A653">
        <v>6153</v>
      </c>
      <c r="B653" t="s">
        <v>1384</v>
      </c>
      <c r="C653" t="s">
        <v>697</v>
      </c>
      <c r="D653" t="s">
        <v>1385</v>
      </c>
      <c r="E653" t="s">
        <v>315</v>
      </c>
      <c r="F653" t="s">
        <v>669</v>
      </c>
      <c r="G653">
        <v>74</v>
      </c>
      <c r="H653" t="s">
        <v>263</v>
      </c>
      <c r="I653" t="s">
        <v>263</v>
      </c>
      <c r="J653" t="s">
        <v>637</v>
      </c>
      <c r="K653" t="e">
        <f>INDEX(PUNT_SeasonAVG!I:I,MATCH($B653,PUNT_SeasonAVG!$I:$I,0))</f>
        <v>#N/A</v>
      </c>
      <c r="L653" t="e">
        <f>INDEX(PUNT_SeasonAVG!K:K,MATCH($B653,PUNT_SeasonAVG!$I:$I,0))</f>
        <v>#N/A</v>
      </c>
      <c r="M653" s="5" t="e">
        <f>INDEX(PUNT_SeasonAVG!B:B,MATCH($B653,PUNT_SeasonAVG!$I:$I,0))</f>
        <v>#N/A</v>
      </c>
      <c r="N653" s="5" t="e">
        <f>INDEX(PUNT_L10gamesAVG!B:B,MATCH($B653,PUNT_L10gamesAVG!$I:$I,0))</f>
        <v>#N/A</v>
      </c>
      <c r="O653" s="5" t="e">
        <f>INDEX(PUNT_L5gamesAVG!B:B,MATCH($B653,PUNT_L5gamesAVG!$I:$I,0))</f>
        <v>#N/A</v>
      </c>
    </row>
    <row r="654" spans="1:15" x14ac:dyDescent="0.2">
      <c r="A654">
        <v>6154</v>
      </c>
      <c r="B654" t="s">
        <v>1386</v>
      </c>
      <c r="C654" t="s">
        <v>642</v>
      </c>
      <c r="D654" t="s">
        <v>1387</v>
      </c>
      <c r="E654" t="s">
        <v>338</v>
      </c>
      <c r="F654" t="s">
        <v>644</v>
      </c>
      <c r="G654">
        <v>19</v>
      </c>
      <c r="H654" t="s">
        <v>263</v>
      </c>
      <c r="I654" t="s">
        <v>263</v>
      </c>
      <c r="J654" t="s">
        <v>637</v>
      </c>
      <c r="K654" t="e">
        <f>INDEX(PUNT_SeasonAVG!I:I,MATCH($B654,PUNT_SeasonAVG!$I:$I,0))</f>
        <v>#N/A</v>
      </c>
      <c r="L654" t="e">
        <f>INDEX(PUNT_SeasonAVG!K:K,MATCH($B654,PUNT_SeasonAVG!$I:$I,0))</f>
        <v>#N/A</v>
      </c>
      <c r="M654" s="5" t="e">
        <f>INDEX(PUNT_SeasonAVG!B:B,MATCH($B654,PUNT_SeasonAVG!$I:$I,0))</f>
        <v>#N/A</v>
      </c>
      <c r="N654" s="5" t="e">
        <f>INDEX(PUNT_L10gamesAVG!B:B,MATCH($B654,PUNT_L10gamesAVG!$I:$I,0))</f>
        <v>#N/A</v>
      </c>
      <c r="O654" s="5" t="e">
        <f>INDEX(PUNT_L5gamesAVG!B:B,MATCH($B654,PUNT_L5gamesAVG!$I:$I,0))</f>
        <v>#N/A</v>
      </c>
    </row>
    <row r="655" spans="1:15" x14ac:dyDescent="0.2">
      <c r="A655">
        <v>6155</v>
      </c>
      <c r="B655" t="s">
        <v>1388</v>
      </c>
      <c r="C655" t="s">
        <v>816</v>
      </c>
      <c r="D655" t="s">
        <v>1389</v>
      </c>
      <c r="E655" t="s">
        <v>318</v>
      </c>
      <c r="F655" t="s">
        <v>710</v>
      </c>
      <c r="G655">
        <v>7</v>
      </c>
      <c r="H655" t="s">
        <v>263</v>
      </c>
      <c r="I655" t="s">
        <v>263</v>
      </c>
      <c r="J655" t="s">
        <v>637</v>
      </c>
      <c r="K655" t="e">
        <f>INDEX(PUNT_SeasonAVG!I:I,MATCH($B655,PUNT_SeasonAVG!$I:$I,0))</f>
        <v>#N/A</v>
      </c>
      <c r="L655" t="e">
        <f>INDEX(PUNT_SeasonAVG!K:K,MATCH($B655,PUNT_SeasonAVG!$I:$I,0))</f>
        <v>#N/A</v>
      </c>
      <c r="M655" s="5" t="e">
        <f>INDEX(PUNT_SeasonAVG!B:B,MATCH($B655,PUNT_SeasonAVG!$I:$I,0))</f>
        <v>#N/A</v>
      </c>
      <c r="N655" s="5" t="e">
        <f>INDEX(PUNT_L10gamesAVG!B:B,MATCH($B655,PUNT_L10gamesAVG!$I:$I,0))</f>
        <v>#N/A</v>
      </c>
      <c r="O655" s="5" t="e">
        <f>INDEX(PUNT_L5gamesAVG!B:B,MATCH($B655,PUNT_L5gamesAVG!$I:$I,0))</f>
        <v>#N/A</v>
      </c>
    </row>
    <row r="656" spans="1:15" x14ac:dyDescent="0.2">
      <c r="A656">
        <v>6156</v>
      </c>
      <c r="B656" t="s">
        <v>1390</v>
      </c>
      <c r="C656" t="s">
        <v>673</v>
      </c>
      <c r="D656" t="s">
        <v>1391</v>
      </c>
      <c r="E656" t="s">
        <v>306</v>
      </c>
      <c r="F656" t="s">
        <v>812</v>
      </c>
      <c r="G656">
        <v>63</v>
      </c>
      <c r="H656" t="s">
        <v>263</v>
      </c>
      <c r="I656" t="s">
        <v>263</v>
      </c>
      <c r="J656" t="s">
        <v>637</v>
      </c>
      <c r="K656" t="e">
        <f>INDEX(PUNT_SeasonAVG!I:I,MATCH($B656,PUNT_SeasonAVG!$I:$I,0))</f>
        <v>#N/A</v>
      </c>
      <c r="L656" t="e">
        <f>INDEX(PUNT_SeasonAVG!K:K,MATCH($B656,PUNT_SeasonAVG!$I:$I,0))</f>
        <v>#N/A</v>
      </c>
      <c r="M656" s="5" t="e">
        <f>INDEX(PUNT_SeasonAVG!B:B,MATCH($B656,PUNT_SeasonAVG!$I:$I,0))</f>
        <v>#N/A</v>
      </c>
      <c r="N656" s="5" t="e">
        <f>INDEX(PUNT_L10gamesAVG!B:B,MATCH($B656,PUNT_L10gamesAVG!$I:$I,0))</f>
        <v>#N/A</v>
      </c>
      <c r="O656" s="5" t="e">
        <f>INDEX(PUNT_L5gamesAVG!B:B,MATCH($B656,PUNT_L5gamesAVG!$I:$I,0))</f>
        <v>#N/A</v>
      </c>
    </row>
    <row r="657" spans="1:15" x14ac:dyDescent="0.2">
      <c r="A657">
        <v>6157</v>
      </c>
      <c r="B657" t="s">
        <v>1392</v>
      </c>
      <c r="C657" t="s">
        <v>670</v>
      </c>
      <c r="D657" t="s">
        <v>846</v>
      </c>
      <c r="E657" t="s">
        <v>298</v>
      </c>
      <c r="F657" t="s">
        <v>720</v>
      </c>
      <c r="G657">
        <v>9</v>
      </c>
      <c r="H657" t="s">
        <v>263</v>
      </c>
      <c r="I657" t="s">
        <v>263</v>
      </c>
      <c r="J657" t="s">
        <v>637</v>
      </c>
      <c r="K657" t="e">
        <f>INDEX(PUNT_SeasonAVG!I:I,MATCH($B657,PUNT_SeasonAVG!$I:$I,0))</f>
        <v>#N/A</v>
      </c>
      <c r="L657" t="e">
        <f>INDEX(PUNT_SeasonAVG!K:K,MATCH($B657,PUNT_SeasonAVG!$I:$I,0))</f>
        <v>#N/A</v>
      </c>
      <c r="M657" s="5" t="e">
        <f>INDEX(PUNT_SeasonAVG!B:B,MATCH($B657,PUNT_SeasonAVG!$I:$I,0))</f>
        <v>#N/A</v>
      </c>
      <c r="N657" s="5" t="e">
        <f>INDEX(PUNT_L10gamesAVG!B:B,MATCH($B657,PUNT_L10gamesAVG!$I:$I,0))</f>
        <v>#N/A</v>
      </c>
      <c r="O657" s="5" t="e">
        <f>INDEX(PUNT_L5gamesAVG!B:B,MATCH($B657,PUNT_L5gamesAVG!$I:$I,0))</f>
        <v>#N/A</v>
      </c>
    </row>
    <row r="658" spans="1:15" x14ac:dyDescent="0.2">
      <c r="A658">
        <v>6158</v>
      </c>
      <c r="B658" t="s">
        <v>1393</v>
      </c>
      <c r="C658" t="s">
        <v>45</v>
      </c>
      <c r="D658" t="s">
        <v>1394</v>
      </c>
      <c r="E658" t="s">
        <v>331</v>
      </c>
      <c r="F658" t="s">
        <v>689</v>
      </c>
      <c r="G658">
        <v>57</v>
      </c>
      <c r="H658" t="s">
        <v>263</v>
      </c>
      <c r="I658" t="s">
        <v>263</v>
      </c>
      <c r="J658" t="s">
        <v>637</v>
      </c>
      <c r="K658" t="e">
        <f>INDEX(PUNT_SeasonAVG!I:I,MATCH($B658,PUNT_SeasonAVG!$I:$I,0))</f>
        <v>#N/A</v>
      </c>
      <c r="L658" t="e">
        <f>INDEX(PUNT_SeasonAVG!K:K,MATCH($B658,PUNT_SeasonAVG!$I:$I,0))</f>
        <v>#N/A</v>
      </c>
      <c r="M658" s="5" t="e">
        <f>INDEX(PUNT_SeasonAVG!B:B,MATCH($B658,PUNT_SeasonAVG!$I:$I,0))</f>
        <v>#N/A</v>
      </c>
      <c r="N658" s="5" t="e">
        <f>INDEX(PUNT_L10gamesAVG!B:B,MATCH($B658,PUNT_L10gamesAVG!$I:$I,0))</f>
        <v>#N/A</v>
      </c>
      <c r="O658" s="5" t="e">
        <f>INDEX(PUNT_L5gamesAVG!B:B,MATCH($B658,PUNT_L5gamesAVG!$I:$I,0))</f>
        <v>#N/A</v>
      </c>
    </row>
    <row r="659" spans="1:15" x14ac:dyDescent="0.2">
      <c r="A659">
        <v>6159</v>
      </c>
      <c r="B659" t="s">
        <v>1395</v>
      </c>
      <c r="C659" t="s">
        <v>670</v>
      </c>
      <c r="D659" t="s">
        <v>1396</v>
      </c>
      <c r="E659" t="s">
        <v>316</v>
      </c>
      <c r="F659" t="s">
        <v>684</v>
      </c>
      <c r="G659">
        <v>86</v>
      </c>
      <c r="H659" t="s">
        <v>263</v>
      </c>
      <c r="I659" t="s">
        <v>263</v>
      </c>
      <c r="J659" t="s">
        <v>637</v>
      </c>
      <c r="K659" t="e">
        <f>INDEX(PUNT_SeasonAVG!I:I,MATCH($B659,PUNT_SeasonAVG!$I:$I,0))</f>
        <v>#N/A</v>
      </c>
      <c r="L659" t="e">
        <f>INDEX(PUNT_SeasonAVG!K:K,MATCH($B659,PUNT_SeasonAVG!$I:$I,0))</f>
        <v>#N/A</v>
      </c>
      <c r="M659" s="5" t="e">
        <f>INDEX(PUNT_SeasonAVG!B:B,MATCH($B659,PUNT_SeasonAVG!$I:$I,0))</f>
        <v>#N/A</v>
      </c>
      <c r="N659" s="5" t="e">
        <f>INDEX(PUNT_L10gamesAVG!B:B,MATCH($B659,PUNT_L10gamesAVG!$I:$I,0))</f>
        <v>#N/A</v>
      </c>
      <c r="O659" s="5" t="e">
        <f>INDEX(PUNT_L5gamesAVG!B:B,MATCH($B659,PUNT_L5gamesAVG!$I:$I,0))</f>
        <v>#N/A</v>
      </c>
    </row>
    <row r="660" spans="1:15" x14ac:dyDescent="0.2">
      <c r="A660">
        <v>6160</v>
      </c>
      <c r="B660" t="s">
        <v>1397</v>
      </c>
      <c r="C660" t="s">
        <v>639</v>
      </c>
      <c r="D660" t="s">
        <v>986</v>
      </c>
      <c r="E660" t="s">
        <v>339</v>
      </c>
      <c r="F660" t="s">
        <v>666</v>
      </c>
      <c r="G660">
        <v>32</v>
      </c>
      <c r="H660" t="s">
        <v>263</v>
      </c>
      <c r="I660" t="s">
        <v>263</v>
      </c>
      <c r="J660" t="s">
        <v>637</v>
      </c>
      <c r="K660" t="e">
        <f>INDEX(PUNT_SeasonAVG!I:I,MATCH($B660,PUNT_SeasonAVG!$I:$I,0))</f>
        <v>#N/A</v>
      </c>
      <c r="L660" t="e">
        <f>INDEX(PUNT_SeasonAVG!K:K,MATCH($B660,PUNT_SeasonAVG!$I:$I,0))</f>
        <v>#N/A</v>
      </c>
      <c r="M660" s="5" t="e">
        <f>INDEX(PUNT_SeasonAVG!B:B,MATCH($B660,PUNT_SeasonAVG!$I:$I,0))</f>
        <v>#N/A</v>
      </c>
      <c r="N660" s="5" t="e">
        <f>INDEX(PUNT_L10gamesAVG!B:B,MATCH($B660,PUNT_L10gamesAVG!$I:$I,0))</f>
        <v>#N/A</v>
      </c>
      <c r="O660" s="5" t="e">
        <f>INDEX(PUNT_L5gamesAVG!B:B,MATCH($B660,PUNT_L5gamesAVG!$I:$I,0))</f>
        <v>#N/A</v>
      </c>
    </row>
    <row r="661" spans="1:15" x14ac:dyDescent="0.2">
      <c r="A661">
        <v>6161</v>
      </c>
      <c r="B661" t="s">
        <v>1398</v>
      </c>
      <c r="C661" t="s">
        <v>757</v>
      </c>
      <c r="D661" t="s">
        <v>1399</v>
      </c>
      <c r="E661" t="s">
        <v>325</v>
      </c>
      <c r="F661" t="s">
        <v>781</v>
      </c>
      <c r="G661">
        <v>3</v>
      </c>
      <c r="H661" t="s">
        <v>263</v>
      </c>
      <c r="I661" t="s">
        <v>263</v>
      </c>
      <c r="J661" t="s">
        <v>637</v>
      </c>
      <c r="K661" t="e">
        <f>INDEX(PUNT_SeasonAVG!I:I,MATCH($B661,PUNT_SeasonAVG!$I:$I,0))</f>
        <v>#N/A</v>
      </c>
      <c r="L661" t="e">
        <f>INDEX(PUNT_SeasonAVG!K:K,MATCH($B661,PUNT_SeasonAVG!$I:$I,0))</f>
        <v>#N/A</v>
      </c>
      <c r="M661" s="5" t="e">
        <f>INDEX(PUNT_SeasonAVG!B:B,MATCH($B661,PUNT_SeasonAVG!$I:$I,0))</f>
        <v>#N/A</v>
      </c>
      <c r="N661" s="5" t="e">
        <f>INDEX(PUNT_L10gamesAVG!B:B,MATCH($B661,PUNT_L10gamesAVG!$I:$I,0))</f>
        <v>#N/A</v>
      </c>
      <c r="O661" s="5" t="e">
        <f>INDEX(PUNT_L5gamesAVG!B:B,MATCH($B661,PUNT_L5gamesAVG!$I:$I,0))</f>
        <v>#N/A</v>
      </c>
    </row>
    <row r="662" spans="1:15" x14ac:dyDescent="0.2">
      <c r="A662">
        <v>6162</v>
      </c>
      <c r="B662" t="s">
        <v>1400</v>
      </c>
      <c r="C662" t="s">
        <v>642</v>
      </c>
      <c r="D662" t="s">
        <v>1401</v>
      </c>
      <c r="E662" t="s">
        <v>322</v>
      </c>
      <c r="F662" t="s">
        <v>704</v>
      </c>
      <c r="G662">
        <v>79</v>
      </c>
      <c r="H662" t="s">
        <v>263</v>
      </c>
      <c r="I662" t="s">
        <v>263</v>
      </c>
      <c r="J662" t="s">
        <v>637</v>
      </c>
      <c r="K662" t="e">
        <f>INDEX(PUNT_SeasonAVG!I:I,MATCH($B662,PUNT_SeasonAVG!$I:$I,0))</f>
        <v>#N/A</v>
      </c>
      <c r="L662" t="e">
        <f>INDEX(PUNT_SeasonAVG!K:K,MATCH($B662,PUNT_SeasonAVG!$I:$I,0))</f>
        <v>#N/A</v>
      </c>
      <c r="M662" s="5" t="e">
        <f>INDEX(PUNT_SeasonAVG!B:B,MATCH($B662,PUNT_SeasonAVG!$I:$I,0))</f>
        <v>#N/A</v>
      </c>
      <c r="N662" s="5" t="e">
        <f>INDEX(PUNT_L10gamesAVG!B:B,MATCH($B662,PUNT_L10gamesAVG!$I:$I,0))</f>
        <v>#N/A</v>
      </c>
      <c r="O662" s="5" t="e">
        <f>INDEX(PUNT_L5gamesAVG!B:B,MATCH($B662,PUNT_L5gamesAVG!$I:$I,0))</f>
        <v>#N/A</v>
      </c>
    </row>
    <row r="663" spans="1:15" hidden="1" x14ac:dyDescent="0.2">
      <c r="A663">
        <v>6163</v>
      </c>
      <c r="B663" t="s">
        <v>1402</v>
      </c>
      <c r="C663" t="s">
        <v>662</v>
      </c>
      <c r="D663" t="s">
        <v>1403</v>
      </c>
      <c r="E663" t="s">
        <v>298</v>
      </c>
      <c r="F663" t="s">
        <v>720</v>
      </c>
      <c r="G663">
        <v>1</v>
      </c>
      <c r="H663" t="s">
        <v>264</v>
      </c>
      <c r="I663" t="s">
        <v>264</v>
      </c>
      <c r="J663" t="s">
        <v>627</v>
      </c>
      <c r="K663" t="e">
        <f>INDEX(PUNT_SeasonAVG!I:I,MATCH($B663,PUNT_SeasonAVG!$I:$I,0))</f>
        <v>#N/A</v>
      </c>
      <c r="L663" t="e">
        <f>INDEX(PUNT_SeasonAVG!K:K,MATCH($B663,PUNT_SeasonAVG!$I:$I,0))</f>
        <v>#N/A</v>
      </c>
      <c r="M663" s="5" t="e">
        <f>INDEX(PUNT_SeasonAVG!B:B,MATCH($B663,PUNT_SeasonAVG!$I:$I,0))</f>
        <v>#N/A</v>
      </c>
      <c r="N663" s="5" t="e">
        <f>INDEX(PUNT_L10gamesAVG!B:B,MATCH($B663,PUNT_L10gamesAVG!$I:$I,0))</f>
        <v>#N/A</v>
      </c>
      <c r="O663" s="5" t="e">
        <f>INDEX(PUNT_L5gamesAVG!B:B,MATCH($B663,PUNT_L5gamesAVG!$I:$I,0))</f>
        <v>#N/A</v>
      </c>
    </row>
    <row r="664" spans="1:15" hidden="1" x14ac:dyDescent="0.2">
      <c r="A664">
        <v>6165</v>
      </c>
      <c r="B664" t="s">
        <v>1405</v>
      </c>
      <c r="C664" t="s">
        <v>697</v>
      </c>
      <c r="D664" t="s">
        <v>1406</v>
      </c>
      <c r="E664" t="s">
        <v>325</v>
      </c>
      <c r="F664" t="s">
        <v>781</v>
      </c>
      <c r="G664">
        <v>9</v>
      </c>
      <c r="H664" t="s">
        <v>636</v>
      </c>
      <c r="I664" t="s">
        <v>263</v>
      </c>
      <c r="J664" t="s">
        <v>627</v>
      </c>
      <c r="K664" t="e">
        <f>INDEX(PUNT_SeasonAVG!I:I,MATCH($B664,PUNT_SeasonAVG!$I:$I,0))</f>
        <v>#N/A</v>
      </c>
      <c r="L664" t="e">
        <f>INDEX(PUNT_SeasonAVG!K:K,MATCH($B664,PUNT_SeasonAVG!$I:$I,0))</f>
        <v>#N/A</v>
      </c>
      <c r="M664" s="5" t="e">
        <f>INDEX(PUNT_SeasonAVG!B:B,MATCH($B664,PUNT_SeasonAVG!$I:$I,0))</f>
        <v>#N/A</v>
      </c>
      <c r="N664" s="5" t="e">
        <f>INDEX(PUNT_L10gamesAVG!B:B,MATCH($B664,PUNT_L10gamesAVG!$I:$I,0))</f>
        <v>#N/A</v>
      </c>
      <c r="O664" s="5" t="e">
        <f>INDEX(PUNT_L5gamesAVG!B:B,MATCH($B664,PUNT_L5gamesAVG!$I:$I,0))</f>
        <v>#N/A</v>
      </c>
    </row>
    <row r="665" spans="1:15" x14ac:dyDescent="0.2">
      <c r="A665">
        <v>6203</v>
      </c>
      <c r="B665" t="s">
        <v>1416</v>
      </c>
      <c r="C665" t="s">
        <v>673</v>
      </c>
      <c r="D665" t="s">
        <v>1417</v>
      </c>
      <c r="E665" t="s">
        <v>307</v>
      </c>
      <c r="F665" t="s">
        <v>652</v>
      </c>
      <c r="G665">
        <v>45</v>
      </c>
      <c r="H665" t="s">
        <v>264</v>
      </c>
      <c r="I665" t="s">
        <v>264</v>
      </c>
      <c r="J665" t="s">
        <v>637</v>
      </c>
      <c r="K665" t="e">
        <f>INDEX(PUNT_SeasonAVG!I:I,MATCH($B665,PUNT_SeasonAVG!$I:$I,0))</f>
        <v>#N/A</v>
      </c>
      <c r="L665" t="e">
        <f>INDEX(PUNT_SeasonAVG!K:K,MATCH($B665,PUNT_SeasonAVG!$I:$I,0))</f>
        <v>#N/A</v>
      </c>
      <c r="M665" s="5" t="e">
        <f>INDEX(PUNT_SeasonAVG!B:B,MATCH($B665,PUNT_SeasonAVG!$I:$I,0))</f>
        <v>#N/A</v>
      </c>
      <c r="N665" s="5" t="e">
        <f>INDEX(PUNT_L10gamesAVG!B:B,MATCH($B665,PUNT_L10gamesAVG!$I:$I,0))</f>
        <v>#N/A</v>
      </c>
      <c r="O665" s="5" t="e">
        <f>INDEX(PUNT_L5gamesAVG!B:B,MATCH($B665,PUNT_L5gamesAVG!$I:$I,0))</f>
        <v>#N/A</v>
      </c>
    </row>
    <row r="666" spans="1:15" x14ac:dyDescent="0.2">
      <c r="A666">
        <v>6204</v>
      </c>
      <c r="B666" t="s">
        <v>1418</v>
      </c>
      <c r="C666" t="s">
        <v>45</v>
      </c>
      <c r="D666" t="s">
        <v>1419</v>
      </c>
      <c r="E666" t="s">
        <v>309</v>
      </c>
      <c r="F666" t="s">
        <v>756</v>
      </c>
      <c r="G666">
        <v>3</v>
      </c>
      <c r="H666" t="s">
        <v>264</v>
      </c>
      <c r="I666" t="s">
        <v>264</v>
      </c>
      <c r="J666" t="s">
        <v>637</v>
      </c>
      <c r="K666" t="e">
        <f>INDEX(PUNT_SeasonAVG!I:I,MATCH($B666,PUNT_SeasonAVG!$I:$I,0))</f>
        <v>#N/A</v>
      </c>
      <c r="L666" t="e">
        <f>INDEX(PUNT_SeasonAVG!K:K,MATCH($B666,PUNT_SeasonAVG!$I:$I,0))</f>
        <v>#N/A</v>
      </c>
      <c r="M666" s="5" t="e">
        <f>INDEX(PUNT_SeasonAVG!B:B,MATCH($B666,PUNT_SeasonAVG!$I:$I,0))</f>
        <v>#N/A</v>
      </c>
      <c r="N666" s="5" t="e">
        <f>INDEX(PUNT_L10gamesAVG!B:B,MATCH($B666,PUNT_L10gamesAVG!$I:$I,0))</f>
        <v>#N/A</v>
      </c>
      <c r="O666" s="5" t="e">
        <f>INDEX(PUNT_L5gamesAVG!B:B,MATCH($B666,PUNT_L5gamesAVG!$I:$I,0))</f>
        <v>#N/A</v>
      </c>
    </row>
    <row r="667" spans="1:15" x14ac:dyDescent="0.2">
      <c r="A667">
        <v>6207</v>
      </c>
      <c r="B667" t="s">
        <v>1422</v>
      </c>
      <c r="C667" t="s">
        <v>656</v>
      </c>
      <c r="D667" t="s">
        <v>1423</v>
      </c>
      <c r="E667" t="s">
        <v>324</v>
      </c>
      <c r="F667" t="s">
        <v>716</v>
      </c>
      <c r="G667">
        <v>19</v>
      </c>
      <c r="H667" t="s">
        <v>264</v>
      </c>
      <c r="I667" t="s">
        <v>264</v>
      </c>
      <c r="J667" t="s">
        <v>637</v>
      </c>
      <c r="K667" t="e">
        <f>INDEX(PUNT_SeasonAVG!I:I,MATCH($B667,PUNT_SeasonAVG!$I:$I,0))</f>
        <v>#N/A</v>
      </c>
      <c r="L667" t="e">
        <f>INDEX(PUNT_SeasonAVG!K:K,MATCH($B667,PUNT_SeasonAVG!$I:$I,0))</f>
        <v>#N/A</v>
      </c>
      <c r="M667" s="5" t="e">
        <f>INDEX(PUNT_SeasonAVG!B:B,MATCH($B667,PUNT_SeasonAVG!$I:$I,0))</f>
        <v>#N/A</v>
      </c>
      <c r="N667" s="5" t="e">
        <f>INDEX(PUNT_L10gamesAVG!B:B,MATCH($B667,PUNT_L10gamesAVG!$I:$I,0))</f>
        <v>#N/A</v>
      </c>
      <c r="O667" s="5" t="e">
        <f>INDEX(PUNT_L5gamesAVG!B:B,MATCH($B667,PUNT_L5gamesAVG!$I:$I,0))</f>
        <v>#N/A</v>
      </c>
    </row>
    <row r="668" spans="1:15" x14ac:dyDescent="0.2">
      <c r="A668">
        <v>6212</v>
      </c>
      <c r="B668" t="s">
        <v>1427</v>
      </c>
      <c r="C668" t="s">
        <v>642</v>
      </c>
      <c r="D668" t="s">
        <v>1428</v>
      </c>
      <c r="E668" t="s">
        <v>330</v>
      </c>
      <c r="F668" t="s">
        <v>641</v>
      </c>
      <c r="G668">
        <v>10</v>
      </c>
      <c r="H668" t="s">
        <v>263</v>
      </c>
      <c r="I668" t="s">
        <v>263</v>
      </c>
      <c r="J668" t="s">
        <v>637</v>
      </c>
      <c r="K668" t="e">
        <f>INDEX(PUNT_SeasonAVG!I:I,MATCH($B668,PUNT_SeasonAVG!$I:$I,0))</f>
        <v>#N/A</v>
      </c>
      <c r="L668" t="e">
        <f>INDEX(PUNT_SeasonAVG!K:K,MATCH($B668,PUNT_SeasonAVG!$I:$I,0))</f>
        <v>#N/A</v>
      </c>
      <c r="M668" s="5" t="e">
        <f>INDEX(PUNT_SeasonAVG!B:B,MATCH($B668,PUNT_SeasonAVG!$I:$I,0))</f>
        <v>#N/A</v>
      </c>
      <c r="N668" s="5" t="e">
        <f>INDEX(PUNT_L10gamesAVG!B:B,MATCH($B668,PUNT_L10gamesAVG!$I:$I,0))</f>
        <v>#N/A</v>
      </c>
      <c r="O668" s="5" t="e">
        <f>INDEX(PUNT_L5gamesAVG!B:B,MATCH($B668,PUNT_L5gamesAVG!$I:$I,0))</f>
        <v>#N/A</v>
      </c>
    </row>
    <row r="669" spans="1:15" x14ac:dyDescent="0.2">
      <c r="A669">
        <v>6214</v>
      </c>
      <c r="B669" t="s">
        <v>1430</v>
      </c>
      <c r="C669" t="s">
        <v>670</v>
      </c>
      <c r="D669" t="s">
        <v>1431</v>
      </c>
      <c r="E669" t="s">
        <v>310</v>
      </c>
      <c r="F669" t="s">
        <v>687</v>
      </c>
      <c r="G669">
        <v>9</v>
      </c>
      <c r="H669" t="s">
        <v>264</v>
      </c>
      <c r="I669" t="s">
        <v>264</v>
      </c>
      <c r="J669" t="s">
        <v>637</v>
      </c>
      <c r="K669" t="e">
        <f>INDEX(PUNT_SeasonAVG!I:I,MATCH($B669,PUNT_SeasonAVG!$I:$I,0))</f>
        <v>#N/A</v>
      </c>
      <c r="L669" t="e">
        <f>INDEX(PUNT_SeasonAVG!K:K,MATCH($B669,PUNT_SeasonAVG!$I:$I,0))</f>
        <v>#N/A</v>
      </c>
      <c r="M669" s="5" t="e">
        <f>INDEX(PUNT_SeasonAVG!B:B,MATCH($B669,PUNT_SeasonAVG!$I:$I,0))</f>
        <v>#N/A</v>
      </c>
      <c r="N669" s="5" t="e">
        <f>INDEX(PUNT_L10gamesAVG!B:B,MATCH($B669,PUNT_L10gamesAVG!$I:$I,0))</f>
        <v>#N/A</v>
      </c>
      <c r="O669" s="5" t="e">
        <f>INDEX(PUNT_L5gamesAVG!B:B,MATCH($B669,PUNT_L5gamesAVG!$I:$I,0))</f>
        <v>#N/A</v>
      </c>
    </row>
    <row r="670" spans="1:15" x14ac:dyDescent="0.2">
      <c r="A670">
        <v>6217</v>
      </c>
      <c r="B670" t="s">
        <v>1434</v>
      </c>
      <c r="C670" t="s">
        <v>664</v>
      </c>
      <c r="D670" t="s">
        <v>651</v>
      </c>
      <c r="E670" t="s">
        <v>324</v>
      </c>
      <c r="F670" t="s">
        <v>716</v>
      </c>
      <c r="G670">
        <v>3</v>
      </c>
      <c r="H670" t="s">
        <v>264</v>
      </c>
      <c r="I670" t="s">
        <v>264</v>
      </c>
      <c r="J670" t="s">
        <v>637</v>
      </c>
      <c r="K670" t="e">
        <f>INDEX(PUNT_SeasonAVG!I:I,MATCH($B670,PUNT_SeasonAVG!$I:$I,0))</f>
        <v>#N/A</v>
      </c>
      <c r="L670" t="e">
        <f>INDEX(PUNT_SeasonAVG!K:K,MATCH($B670,PUNT_SeasonAVG!$I:$I,0))</f>
        <v>#N/A</v>
      </c>
      <c r="M670" s="5" t="e">
        <f>INDEX(PUNT_SeasonAVG!B:B,MATCH($B670,PUNT_SeasonAVG!$I:$I,0))</f>
        <v>#N/A</v>
      </c>
      <c r="N670" s="5" t="e">
        <f>INDEX(PUNT_L10gamesAVG!B:B,MATCH($B670,PUNT_L10gamesAVG!$I:$I,0))</f>
        <v>#N/A</v>
      </c>
      <c r="O670" s="5" t="e">
        <f>INDEX(PUNT_L5gamesAVG!B:B,MATCH($B670,PUNT_L5gamesAVG!$I:$I,0))</f>
        <v>#N/A</v>
      </c>
    </row>
    <row r="671" spans="1:15" x14ac:dyDescent="0.2">
      <c r="A671">
        <v>6218</v>
      </c>
      <c r="B671" t="s">
        <v>1435</v>
      </c>
      <c r="C671" t="s">
        <v>664</v>
      </c>
      <c r="D671" t="s">
        <v>886</v>
      </c>
      <c r="E671" t="s">
        <v>310</v>
      </c>
      <c r="F671" t="s">
        <v>687</v>
      </c>
      <c r="G671">
        <v>4</v>
      </c>
      <c r="H671" t="s">
        <v>263</v>
      </c>
      <c r="I671" t="s">
        <v>263</v>
      </c>
      <c r="J671" t="s">
        <v>637</v>
      </c>
      <c r="K671" t="e">
        <f>INDEX(PUNT_SeasonAVG!I:I,MATCH($B671,PUNT_SeasonAVG!$I:$I,0))</f>
        <v>#N/A</v>
      </c>
      <c r="L671" t="e">
        <f>INDEX(PUNT_SeasonAVG!K:K,MATCH($B671,PUNT_SeasonAVG!$I:$I,0))</f>
        <v>#N/A</v>
      </c>
      <c r="M671" s="5" t="e">
        <f>INDEX(PUNT_SeasonAVG!B:B,MATCH($B671,PUNT_SeasonAVG!$I:$I,0))</f>
        <v>#N/A</v>
      </c>
      <c r="N671" s="5" t="e">
        <f>INDEX(PUNT_L10gamesAVG!B:B,MATCH($B671,PUNT_L10gamesAVG!$I:$I,0))</f>
        <v>#N/A</v>
      </c>
      <c r="O671" s="5" t="e">
        <f>INDEX(PUNT_L5gamesAVG!B:B,MATCH($B671,PUNT_L5gamesAVG!$I:$I,0))</f>
        <v>#N/A</v>
      </c>
    </row>
    <row r="672" spans="1:15" x14ac:dyDescent="0.2">
      <c r="A672">
        <v>6223</v>
      </c>
      <c r="B672" t="s">
        <v>1439</v>
      </c>
      <c r="C672" t="s">
        <v>670</v>
      </c>
      <c r="D672" t="s">
        <v>1440</v>
      </c>
      <c r="E672" t="s">
        <v>298</v>
      </c>
      <c r="F672" t="s">
        <v>720</v>
      </c>
      <c r="G672">
        <v>53</v>
      </c>
      <c r="H672" t="s">
        <v>264</v>
      </c>
      <c r="I672" t="s">
        <v>264</v>
      </c>
      <c r="J672" t="s">
        <v>637</v>
      </c>
      <c r="K672" t="e">
        <f>INDEX(PUNT_SeasonAVG!I:I,MATCH($B672,PUNT_SeasonAVG!$I:$I,0))</f>
        <v>#N/A</v>
      </c>
      <c r="L672" t="e">
        <f>INDEX(PUNT_SeasonAVG!K:K,MATCH($B672,PUNT_SeasonAVG!$I:$I,0))</f>
        <v>#N/A</v>
      </c>
      <c r="M672" s="5" t="e">
        <f>INDEX(PUNT_SeasonAVG!B:B,MATCH($B672,PUNT_SeasonAVG!$I:$I,0))</f>
        <v>#N/A</v>
      </c>
      <c r="N672" s="5" t="e">
        <f>INDEX(PUNT_L10gamesAVG!B:B,MATCH($B672,PUNT_L10gamesAVG!$I:$I,0))</f>
        <v>#N/A</v>
      </c>
      <c r="O672" s="5" t="e">
        <f>INDEX(PUNT_L5gamesAVG!B:B,MATCH($B672,PUNT_L5gamesAVG!$I:$I,0))</f>
        <v>#N/A</v>
      </c>
    </row>
    <row r="673" spans="1:15" x14ac:dyDescent="0.2">
      <c r="A673">
        <v>6225</v>
      </c>
      <c r="B673" t="s">
        <v>1441</v>
      </c>
      <c r="C673" t="s">
        <v>670</v>
      </c>
      <c r="D673" t="s">
        <v>1442</v>
      </c>
      <c r="E673" t="s">
        <v>307</v>
      </c>
      <c r="F673" t="s">
        <v>652</v>
      </c>
      <c r="G673">
        <v>37</v>
      </c>
      <c r="H673" t="s">
        <v>264</v>
      </c>
      <c r="I673" t="s">
        <v>264</v>
      </c>
      <c r="J673" t="s">
        <v>637</v>
      </c>
      <c r="K673" t="e">
        <f>INDEX(PUNT_SeasonAVG!I:I,MATCH($B673,PUNT_SeasonAVG!$I:$I,0))</f>
        <v>#N/A</v>
      </c>
      <c r="L673" t="e">
        <f>INDEX(PUNT_SeasonAVG!K:K,MATCH($B673,PUNT_SeasonAVG!$I:$I,0))</f>
        <v>#N/A</v>
      </c>
      <c r="M673" s="5" t="e">
        <f>INDEX(PUNT_SeasonAVG!B:B,MATCH($B673,PUNT_SeasonAVG!$I:$I,0))</f>
        <v>#N/A</v>
      </c>
      <c r="N673" s="5" t="e">
        <f>INDEX(PUNT_L10gamesAVG!B:B,MATCH($B673,PUNT_L10gamesAVG!$I:$I,0))</f>
        <v>#N/A</v>
      </c>
      <c r="O673" s="5" t="e">
        <f>INDEX(PUNT_L5gamesAVG!B:B,MATCH($B673,PUNT_L5gamesAVG!$I:$I,0))</f>
        <v>#N/A</v>
      </c>
    </row>
    <row r="674" spans="1:15" x14ac:dyDescent="0.2">
      <c r="A674">
        <v>6227</v>
      </c>
      <c r="B674" t="s">
        <v>1444</v>
      </c>
      <c r="C674" t="s">
        <v>682</v>
      </c>
      <c r="D674" t="s">
        <v>1445</v>
      </c>
      <c r="E674" t="s">
        <v>341</v>
      </c>
      <c r="F674" t="s">
        <v>675</v>
      </c>
      <c r="G674">
        <v>6</v>
      </c>
      <c r="H674" t="s">
        <v>264</v>
      </c>
      <c r="I674" t="s">
        <v>264</v>
      </c>
      <c r="J674" t="s">
        <v>637</v>
      </c>
      <c r="K674" t="e">
        <f>INDEX(PUNT_SeasonAVG!I:I,MATCH($B674,PUNT_SeasonAVG!$I:$I,0))</f>
        <v>#N/A</v>
      </c>
      <c r="L674" t="e">
        <f>INDEX(PUNT_SeasonAVG!K:K,MATCH($B674,PUNT_SeasonAVG!$I:$I,0))</f>
        <v>#N/A</v>
      </c>
      <c r="M674" s="5" t="e">
        <f>INDEX(PUNT_SeasonAVG!B:B,MATCH($B674,PUNT_SeasonAVG!$I:$I,0))</f>
        <v>#N/A</v>
      </c>
      <c r="N674" s="5" t="e">
        <f>INDEX(PUNT_L10gamesAVG!B:B,MATCH($B674,PUNT_L10gamesAVG!$I:$I,0))</f>
        <v>#N/A</v>
      </c>
      <c r="O674" s="5" t="e">
        <f>INDEX(PUNT_L5gamesAVG!B:B,MATCH($B674,PUNT_L5gamesAVG!$I:$I,0))</f>
        <v>#N/A</v>
      </c>
    </row>
    <row r="675" spans="1:15" x14ac:dyDescent="0.2">
      <c r="A675">
        <v>6232</v>
      </c>
      <c r="B675" t="s">
        <v>1449</v>
      </c>
      <c r="C675" t="s">
        <v>757</v>
      </c>
      <c r="D675" t="s">
        <v>1450</v>
      </c>
      <c r="E675" t="s">
        <v>334</v>
      </c>
      <c r="F675" t="s">
        <v>727</v>
      </c>
      <c r="G675">
        <v>10</v>
      </c>
      <c r="H675" t="s">
        <v>45</v>
      </c>
      <c r="I675" t="s">
        <v>45</v>
      </c>
      <c r="J675" t="s">
        <v>637</v>
      </c>
      <c r="K675" t="e">
        <f>INDEX(PUNT_SeasonAVG!I:I,MATCH($B675,PUNT_SeasonAVG!$I:$I,0))</f>
        <v>#N/A</v>
      </c>
      <c r="L675" t="e">
        <f>INDEX(PUNT_SeasonAVG!K:K,MATCH($B675,PUNT_SeasonAVG!$I:$I,0))</f>
        <v>#N/A</v>
      </c>
      <c r="M675" s="5" t="e">
        <f>INDEX(PUNT_SeasonAVG!B:B,MATCH($B675,PUNT_SeasonAVG!$I:$I,0))</f>
        <v>#N/A</v>
      </c>
      <c r="N675" s="5" t="e">
        <f>INDEX(PUNT_L10gamesAVG!B:B,MATCH($B675,PUNT_L10gamesAVG!$I:$I,0))</f>
        <v>#N/A</v>
      </c>
      <c r="O675" s="5" t="e">
        <f>INDEX(PUNT_L5gamesAVG!B:B,MATCH($B675,PUNT_L5gamesAVG!$I:$I,0))</f>
        <v>#N/A</v>
      </c>
    </row>
    <row r="676" spans="1:15" x14ac:dyDescent="0.2">
      <c r="A676">
        <v>6233</v>
      </c>
      <c r="B676" t="s">
        <v>1451</v>
      </c>
      <c r="C676" t="s">
        <v>702</v>
      </c>
      <c r="D676" t="s">
        <v>1452</v>
      </c>
      <c r="E676" t="s">
        <v>321</v>
      </c>
      <c r="F676" t="s">
        <v>678</v>
      </c>
      <c r="G676">
        <v>9</v>
      </c>
      <c r="H676" t="s">
        <v>264</v>
      </c>
      <c r="I676" t="s">
        <v>264</v>
      </c>
      <c r="J676" t="s">
        <v>637</v>
      </c>
      <c r="K676" t="e">
        <f>INDEX(PUNT_SeasonAVG!I:I,MATCH($B676,PUNT_SeasonAVG!$I:$I,0))</f>
        <v>#N/A</v>
      </c>
      <c r="L676" t="e">
        <f>INDEX(PUNT_SeasonAVG!K:K,MATCH($B676,PUNT_SeasonAVG!$I:$I,0))</f>
        <v>#N/A</v>
      </c>
      <c r="M676" s="5" t="e">
        <f>INDEX(PUNT_SeasonAVG!B:B,MATCH($B676,PUNT_SeasonAVG!$I:$I,0))</f>
        <v>#N/A</v>
      </c>
      <c r="N676" s="5" t="e">
        <f>INDEX(PUNT_L10gamesAVG!B:B,MATCH($B676,PUNT_L10gamesAVG!$I:$I,0))</f>
        <v>#N/A</v>
      </c>
      <c r="O676" s="5" t="e">
        <f>INDEX(PUNT_L5gamesAVG!B:B,MATCH($B676,PUNT_L5gamesAVG!$I:$I,0))</f>
        <v>#N/A</v>
      </c>
    </row>
    <row r="677" spans="1:15" x14ac:dyDescent="0.2">
      <c r="A677">
        <v>6234</v>
      </c>
      <c r="B677" t="s">
        <v>1453</v>
      </c>
      <c r="C677" t="s">
        <v>642</v>
      </c>
      <c r="D677" t="s">
        <v>1454</v>
      </c>
      <c r="E677" t="s">
        <v>301</v>
      </c>
      <c r="F677" t="s">
        <v>42</v>
      </c>
      <c r="G677">
        <v>5</v>
      </c>
      <c r="H677" t="s">
        <v>264</v>
      </c>
      <c r="I677" t="s">
        <v>264</v>
      </c>
      <c r="J677" t="s">
        <v>637</v>
      </c>
      <c r="K677" t="e">
        <f>INDEX(PUNT_SeasonAVG!I:I,MATCH($B677,PUNT_SeasonAVG!$I:$I,0))</f>
        <v>#N/A</v>
      </c>
      <c r="L677" t="e">
        <f>INDEX(PUNT_SeasonAVG!K:K,MATCH($B677,PUNT_SeasonAVG!$I:$I,0))</f>
        <v>#N/A</v>
      </c>
      <c r="M677" s="5" t="e">
        <f>INDEX(PUNT_SeasonAVG!B:B,MATCH($B677,PUNT_SeasonAVG!$I:$I,0))</f>
        <v>#N/A</v>
      </c>
      <c r="N677" s="5" t="e">
        <f>INDEX(PUNT_L10gamesAVG!B:B,MATCH($B677,PUNT_L10gamesAVG!$I:$I,0))</f>
        <v>#N/A</v>
      </c>
      <c r="O677" s="5" t="e">
        <f>INDEX(PUNT_L5gamesAVG!B:B,MATCH($B677,PUNT_L5gamesAVG!$I:$I,0))</f>
        <v>#N/A</v>
      </c>
    </row>
    <row r="678" spans="1:15" x14ac:dyDescent="0.2">
      <c r="A678">
        <v>6237</v>
      </c>
      <c r="B678" t="s">
        <v>1457</v>
      </c>
      <c r="C678" t="s">
        <v>814</v>
      </c>
      <c r="D678" t="s">
        <v>1458</v>
      </c>
      <c r="E678" t="s">
        <v>324</v>
      </c>
      <c r="F678" t="s">
        <v>716</v>
      </c>
      <c r="G678">
        <v>15</v>
      </c>
      <c r="H678" t="s">
        <v>263</v>
      </c>
      <c r="I678" t="s">
        <v>263</v>
      </c>
      <c r="J678" t="s">
        <v>637</v>
      </c>
      <c r="K678" t="e">
        <f>INDEX(PUNT_SeasonAVG!I:I,MATCH($B678,PUNT_SeasonAVG!$I:$I,0))</f>
        <v>#N/A</v>
      </c>
      <c r="L678" t="e">
        <f>INDEX(PUNT_SeasonAVG!K:K,MATCH($B678,PUNT_SeasonAVG!$I:$I,0))</f>
        <v>#N/A</v>
      </c>
      <c r="M678" s="5" t="e">
        <f>INDEX(PUNT_SeasonAVG!B:B,MATCH($B678,PUNT_SeasonAVG!$I:$I,0))</f>
        <v>#N/A</v>
      </c>
      <c r="N678" s="5" t="e">
        <f>INDEX(PUNT_L10gamesAVG!B:B,MATCH($B678,PUNT_L10gamesAVG!$I:$I,0))</f>
        <v>#N/A</v>
      </c>
      <c r="O678" s="5" t="e">
        <f>INDEX(PUNT_L5gamesAVG!B:B,MATCH($B678,PUNT_L5gamesAVG!$I:$I,0))</f>
        <v>#N/A</v>
      </c>
    </row>
    <row r="679" spans="1:15" x14ac:dyDescent="0.2">
      <c r="A679">
        <v>6239</v>
      </c>
      <c r="B679" t="s">
        <v>1460</v>
      </c>
      <c r="C679" t="s">
        <v>642</v>
      </c>
      <c r="D679" t="s">
        <v>1461</v>
      </c>
      <c r="E679" t="s">
        <v>319</v>
      </c>
      <c r="F679" t="s">
        <v>804</v>
      </c>
      <c r="G679">
        <v>51</v>
      </c>
      <c r="H679" t="s">
        <v>263</v>
      </c>
      <c r="I679" t="s">
        <v>263</v>
      </c>
      <c r="J679" t="s">
        <v>637</v>
      </c>
      <c r="K679" t="e">
        <f>INDEX(PUNT_SeasonAVG!I:I,MATCH($B679,PUNT_SeasonAVG!$I:$I,0))</f>
        <v>#N/A</v>
      </c>
      <c r="L679" t="e">
        <f>INDEX(PUNT_SeasonAVG!K:K,MATCH($B679,PUNT_SeasonAVG!$I:$I,0))</f>
        <v>#N/A</v>
      </c>
      <c r="M679" s="5" t="e">
        <f>INDEX(PUNT_SeasonAVG!B:B,MATCH($B679,PUNT_SeasonAVG!$I:$I,0))</f>
        <v>#N/A</v>
      </c>
      <c r="N679" s="5" t="e">
        <f>INDEX(PUNT_L10gamesAVG!B:B,MATCH($B679,PUNT_L10gamesAVG!$I:$I,0))</f>
        <v>#N/A</v>
      </c>
      <c r="O679" s="5" t="e">
        <f>INDEX(PUNT_L5gamesAVG!B:B,MATCH($B679,PUNT_L5gamesAVG!$I:$I,0))</f>
        <v>#N/A</v>
      </c>
    </row>
    <row r="680" spans="1:15" x14ac:dyDescent="0.2">
      <c r="A680">
        <v>6241</v>
      </c>
      <c r="B680" t="s">
        <v>1463</v>
      </c>
      <c r="C680" t="s">
        <v>639</v>
      </c>
      <c r="D680" t="s">
        <v>1464</v>
      </c>
      <c r="E680" t="s">
        <v>327</v>
      </c>
      <c r="F680" t="s">
        <v>734</v>
      </c>
      <c r="G680">
        <v>3</v>
      </c>
      <c r="H680" t="s">
        <v>263</v>
      </c>
      <c r="I680" t="s">
        <v>263</v>
      </c>
      <c r="J680" t="s">
        <v>637</v>
      </c>
      <c r="K680" t="e">
        <f>INDEX(PUNT_SeasonAVG!I:I,MATCH($B680,PUNT_SeasonAVG!$I:$I,0))</f>
        <v>#N/A</v>
      </c>
      <c r="L680" t="e">
        <f>INDEX(PUNT_SeasonAVG!K:K,MATCH($B680,PUNT_SeasonAVG!$I:$I,0))</f>
        <v>#N/A</v>
      </c>
      <c r="M680" s="5" t="e">
        <f>INDEX(PUNT_SeasonAVG!B:B,MATCH($B680,PUNT_SeasonAVG!$I:$I,0))</f>
        <v>#N/A</v>
      </c>
      <c r="N680" s="5" t="e">
        <f>INDEX(PUNT_L10gamesAVG!B:B,MATCH($B680,PUNT_L10gamesAVG!$I:$I,0))</f>
        <v>#N/A</v>
      </c>
      <c r="O680" s="5" t="e">
        <f>INDEX(PUNT_L5gamesAVG!B:B,MATCH($B680,PUNT_L5gamesAVG!$I:$I,0))</f>
        <v>#N/A</v>
      </c>
    </row>
    <row r="681" spans="1:15" x14ac:dyDescent="0.2">
      <c r="A681">
        <v>6242</v>
      </c>
      <c r="B681" t="s">
        <v>1465</v>
      </c>
      <c r="C681" t="s">
        <v>692</v>
      </c>
      <c r="D681" t="s">
        <v>1466</v>
      </c>
      <c r="E681" t="s">
        <v>318</v>
      </c>
      <c r="F681" t="s">
        <v>710</v>
      </c>
      <c r="G681">
        <v>35</v>
      </c>
      <c r="H681" t="s">
        <v>264</v>
      </c>
      <c r="I681" t="s">
        <v>264</v>
      </c>
      <c r="J681" t="s">
        <v>637</v>
      </c>
      <c r="K681" t="e">
        <f>INDEX(PUNT_SeasonAVG!I:I,MATCH($B681,PUNT_SeasonAVG!$I:$I,0))</f>
        <v>#N/A</v>
      </c>
      <c r="L681" t="e">
        <f>INDEX(PUNT_SeasonAVG!K:K,MATCH($B681,PUNT_SeasonAVG!$I:$I,0))</f>
        <v>#N/A</v>
      </c>
      <c r="M681" s="5" t="e">
        <f>INDEX(PUNT_SeasonAVG!B:B,MATCH($B681,PUNT_SeasonAVG!$I:$I,0))</f>
        <v>#N/A</v>
      </c>
      <c r="N681" s="5" t="e">
        <f>INDEX(PUNT_L10gamesAVG!B:B,MATCH($B681,PUNT_L10gamesAVG!$I:$I,0))</f>
        <v>#N/A</v>
      </c>
      <c r="O681" s="5" t="e">
        <f>INDEX(PUNT_L5gamesAVG!B:B,MATCH($B681,PUNT_L5gamesAVG!$I:$I,0))</f>
        <v>#N/A</v>
      </c>
    </row>
    <row r="682" spans="1:15" x14ac:dyDescent="0.2">
      <c r="A682">
        <v>6243</v>
      </c>
      <c r="B682" t="s">
        <v>1467</v>
      </c>
      <c r="C682" t="s">
        <v>664</v>
      </c>
      <c r="D682" t="s">
        <v>1468</v>
      </c>
      <c r="E682" t="s">
        <v>331</v>
      </c>
      <c r="F682" t="s">
        <v>689</v>
      </c>
      <c r="G682">
        <v>7</v>
      </c>
      <c r="H682" t="s">
        <v>263</v>
      </c>
      <c r="I682" t="s">
        <v>263</v>
      </c>
      <c r="J682" t="s">
        <v>637</v>
      </c>
      <c r="K682" t="e">
        <f>INDEX(PUNT_SeasonAVG!I:I,MATCH($B682,PUNT_SeasonAVG!$I:$I,0))</f>
        <v>#N/A</v>
      </c>
      <c r="L682" t="e">
        <f>INDEX(PUNT_SeasonAVG!K:K,MATCH($B682,PUNT_SeasonAVG!$I:$I,0))</f>
        <v>#N/A</v>
      </c>
      <c r="M682" s="5" t="e">
        <f>INDEX(PUNT_SeasonAVG!B:B,MATCH($B682,PUNT_SeasonAVG!$I:$I,0))</f>
        <v>#N/A</v>
      </c>
      <c r="N682" s="5" t="e">
        <f>INDEX(PUNT_L10gamesAVG!B:B,MATCH($B682,PUNT_L10gamesAVG!$I:$I,0))</f>
        <v>#N/A</v>
      </c>
      <c r="O682" s="5" t="e">
        <f>INDEX(PUNT_L5gamesAVG!B:B,MATCH($B682,PUNT_L5gamesAVG!$I:$I,0))</f>
        <v>#N/A</v>
      </c>
    </row>
    <row r="683" spans="1:15" x14ac:dyDescent="0.2">
      <c r="A683">
        <v>6244</v>
      </c>
      <c r="B683" t="s">
        <v>1469</v>
      </c>
      <c r="C683" t="s">
        <v>639</v>
      </c>
      <c r="D683" t="s">
        <v>1470</v>
      </c>
      <c r="E683" t="s">
        <v>312</v>
      </c>
      <c r="F683" t="s">
        <v>731</v>
      </c>
      <c r="G683">
        <v>4</v>
      </c>
      <c r="H683" t="s">
        <v>263</v>
      </c>
      <c r="I683" t="s">
        <v>263</v>
      </c>
      <c r="J683" t="s">
        <v>637</v>
      </c>
      <c r="K683" t="e">
        <f>INDEX(PUNT_SeasonAVG!I:I,MATCH($B683,PUNT_SeasonAVG!$I:$I,0))</f>
        <v>#N/A</v>
      </c>
      <c r="L683" t="e">
        <f>INDEX(PUNT_SeasonAVG!K:K,MATCH($B683,PUNT_SeasonAVG!$I:$I,0))</f>
        <v>#N/A</v>
      </c>
      <c r="M683" s="5" t="e">
        <f>INDEX(PUNT_SeasonAVG!B:B,MATCH($B683,PUNT_SeasonAVG!$I:$I,0))</f>
        <v>#N/A</v>
      </c>
      <c r="N683" s="5" t="e">
        <f>INDEX(PUNT_L10gamesAVG!B:B,MATCH($B683,PUNT_L10gamesAVG!$I:$I,0))</f>
        <v>#N/A</v>
      </c>
      <c r="O683" s="5" t="e">
        <f>INDEX(PUNT_L5gamesAVG!B:B,MATCH($B683,PUNT_L5gamesAVG!$I:$I,0))</f>
        <v>#N/A</v>
      </c>
    </row>
    <row r="684" spans="1:15" x14ac:dyDescent="0.2">
      <c r="A684">
        <v>6248</v>
      </c>
      <c r="B684" t="s">
        <v>1475</v>
      </c>
      <c r="C684" t="s">
        <v>633</v>
      </c>
      <c r="D684" t="s">
        <v>1476</v>
      </c>
      <c r="E684" t="s">
        <v>331</v>
      </c>
      <c r="F684" t="s">
        <v>689</v>
      </c>
      <c r="G684">
        <v>4</v>
      </c>
      <c r="H684" t="s">
        <v>263</v>
      </c>
      <c r="I684" t="s">
        <v>263</v>
      </c>
      <c r="J684" t="s">
        <v>637</v>
      </c>
      <c r="K684" t="e">
        <f>INDEX(PUNT_SeasonAVG!I:I,MATCH($B684,PUNT_SeasonAVG!$I:$I,0))</f>
        <v>#N/A</v>
      </c>
      <c r="L684" t="e">
        <f>INDEX(PUNT_SeasonAVG!K:K,MATCH($B684,PUNT_SeasonAVG!$I:$I,0))</f>
        <v>#N/A</v>
      </c>
      <c r="M684" s="5" t="e">
        <f>INDEX(PUNT_SeasonAVG!B:B,MATCH($B684,PUNT_SeasonAVG!$I:$I,0))</f>
        <v>#N/A</v>
      </c>
      <c r="N684" s="5" t="e">
        <f>INDEX(PUNT_L10gamesAVG!B:B,MATCH($B684,PUNT_L10gamesAVG!$I:$I,0))</f>
        <v>#N/A</v>
      </c>
      <c r="O684" s="5" t="e">
        <f>INDEX(PUNT_L5gamesAVG!B:B,MATCH($B684,PUNT_L5gamesAVG!$I:$I,0))</f>
        <v>#N/A</v>
      </c>
    </row>
    <row r="685" spans="1:15" x14ac:dyDescent="0.2">
      <c r="A685">
        <v>6251</v>
      </c>
      <c r="B685" t="s">
        <v>1479</v>
      </c>
      <c r="C685" t="s">
        <v>639</v>
      </c>
      <c r="D685" t="s">
        <v>1480</v>
      </c>
      <c r="E685" t="s">
        <v>330</v>
      </c>
      <c r="F685" t="s">
        <v>641</v>
      </c>
      <c r="G685">
        <v>0</v>
      </c>
      <c r="H685" t="s">
        <v>263</v>
      </c>
      <c r="I685" t="s">
        <v>263</v>
      </c>
      <c r="J685" t="s">
        <v>637</v>
      </c>
      <c r="K685" t="e">
        <f>INDEX(PUNT_SeasonAVG!I:I,MATCH($B685,PUNT_SeasonAVG!$I:$I,0))</f>
        <v>#N/A</v>
      </c>
      <c r="L685" t="e">
        <f>INDEX(PUNT_SeasonAVG!K:K,MATCH($B685,PUNT_SeasonAVG!$I:$I,0))</f>
        <v>#N/A</v>
      </c>
      <c r="M685" s="5" t="e">
        <f>INDEX(PUNT_SeasonAVG!B:B,MATCH($B685,PUNT_SeasonAVG!$I:$I,0))</f>
        <v>#N/A</v>
      </c>
      <c r="N685" s="5" t="e">
        <f>INDEX(PUNT_L10gamesAVG!B:B,MATCH($B685,PUNT_L10gamesAVG!$I:$I,0))</f>
        <v>#N/A</v>
      </c>
      <c r="O685" s="5" t="e">
        <f>INDEX(PUNT_L5gamesAVG!B:B,MATCH($B685,PUNT_L5gamesAVG!$I:$I,0))</f>
        <v>#N/A</v>
      </c>
    </row>
    <row r="686" spans="1:15" x14ac:dyDescent="0.2">
      <c r="A686">
        <v>6252</v>
      </c>
      <c r="B686" t="s">
        <v>1481</v>
      </c>
      <c r="C686" t="s">
        <v>682</v>
      </c>
      <c r="D686" t="s">
        <v>1482</v>
      </c>
      <c r="E686" t="s">
        <v>304</v>
      </c>
      <c r="F686" t="s">
        <v>660</v>
      </c>
      <c r="G686">
        <v>20</v>
      </c>
      <c r="H686" t="s">
        <v>263</v>
      </c>
      <c r="I686" t="s">
        <v>263</v>
      </c>
      <c r="J686" t="s">
        <v>637</v>
      </c>
      <c r="K686" t="e">
        <f>INDEX(PUNT_SeasonAVG!I:I,MATCH($B686,PUNT_SeasonAVG!$I:$I,0))</f>
        <v>#N/A</v>
      </c>
      <c r="L686" t="e">
        <f>INDEX(PUNT_SeasonAVG!K:K,MATCH($B686,PUNT_SeasonAVG!$I:$I,0))</f>
        <v>#N/A</v>
      </c>
      <c r="M686" s="5" t="e">
        <f>INDEX(PUNT_SeasonAVG!B:B,MATCH($B686,PUNT_SeasonAVG!$I:$I,0))</f>
        <v>#N/A</v>
      </c>
      <c r="N686" s="5" t="e">
        <f>INDEX(PUNT_L10gamesAVG!B:B,MATCH($B686,PUNT_L10gamesAVG!$I:$I,0))</f>
        <v>#N/A</v>
      </c>
      <c r="O686" s="5" t="e">
        <f>INDEX(PUNT_L5gamesAVG!B:B,MATCH($B686,PUNT_L5gamesAVG!$I:$I,0))</f>
        <v>#N/A</v>
      </c>
    </row>
    <row r="687" spans="1:15" x14ac:dyDescent="0.2">
      <c r="A687">
        <v>6253</v>
      </c>
      <c r="B687" t="s">
        <v>1483</v>
      </c>
      <c r="C687" t="s">
        <v>654</v>
      </c>
      <c r="D687" t="s">
        <v>1484</v>
      </c>
      <c r="E687" t="s">
        <v>313</v>
      </c>
      <c r="F687" t="s">
        <v>761</v>
      </c>
      <c r="G687">
        <v>11</v>
      </c>
      <c r="H687" t="s">
        <v>45</v>
      </c>
      <c r="I687" t="s">
        <v>45</v>
      </c>
      <c r="J687" t="s">
        <v>637</v>
      </c>
      <c r="K687" t="e">
        <f>INDEX(PUNT_SeasonAVG!I:I,MATCH($B687,PUNT_SeasonAVG!$I:$I,0))</f>
        <v>#N/A</v>
      </c>
      <c r="L687" t="e">
        <f>INDEX(PUNT_SeasonAVG!K:K,MATCH($B687,PUNT_SeasonAVG!$I:$I,0))</f>
        <v>#N/A</v>
      </c>
      <c r="M687" s="5" t="e">
        <f>INDEX(PUNT_SeasonAVG!B:B,MATCH($B687,PUNT_SeasonAVG!$I:$I,0))</f>
        <v>#N/A</v>
      </c>
      <c r="N687" s="5" t="e">
        <f>INDEX(PUNT_L10gamesAVG!B:B,MATCH($B687,PUNT_L10gamesAVG!$I:$I,0))</f>
        <v>#N/A</v>
      </c>
      <c r="O687" s="5" t="e">
        <f>INDEX(PUNT_L5gamesAVG!B:B,MATCH($B687,PUNT_L5gamesAVG!$I:$I,0))</f>
        <v>#N/A</v>
      </c>
    </row>
    <row r="688" spans="1:15" x14ac:dyDescent="0.2">
      <c r="A688">
        <v>6254</v>
      </c>
      <c r="B688" t="s">
        <v>1485</v>
      </c>
      <c r="C688" t="s">
        <v>656</v>
      </c>
      <c r="D688" t="s">
        <v>1486</v>
      </c>
      <c r="E688" t="s">
        <v>328</v>
      </c>
      <c r="F688" t="s">
        <v>95</v>
      </c>
      <c r="G688">
        <v>5</v>
      </c>
      <c r="H688" t="s">
        <v>263</v>
      </c>
      <c r="I688" t="s">
        <v>263</v>
      </c>
      <c r="J688" t="s">
        <v>637</v>
      </c>
      <c r="K688" t="e">
        <f>INDEX(PUNT_SeasonAVG!I:I,MATCH($B688,PUNT_SeasonAVG!$I:$I,0))</f>
        <v>#N/A</v>
      </c>
      <c r="L688" t="e">
        <f>INDEX(PUNT_SeasonAVG!K:K,MATCH($B688,PUNT_SeasonAVG!$I:$I,0))</f>
        <v>#N/A</v>
      </c>
      <c r="M688" s="5" t="e">
        <f>INDEX(PUNT_SeasonAVG!B:B,MATCH($B688,PUNT_SeasonAVG!$I:$I,0))</f>
        <v>#N/A</v>
      </c>
      <c r="N688" s="5" t="e">
        <f>INDEX(PUNT_L10gamesAVG!B:B,MATCH($B688,PUNT_L10gamesAVG!$I:$I,0))</f>
        <v>#N/A</v>
      </c>
      <c r="O688" s="5" t="e">
        <f>INDEX(PUNT_L5gamesAVG!B:B,MATCH($B688,PUNT_L5gamesAVG!$I:$I,0))</f>
        <v>#N/A</v>
      </c>
    </row>
    <row r="689" spans="1:15" x14ac:dyDescent="0.2">
      <c r="A689">
        <v>6257</v>
      </c>
      <c r="B689" t="s">
        <v>1490</v>
      </c>
      <c r="C689" t="s">
        <v>639</v>
      </c>
      <c r="D689" t="s">
        <v>988</v>
      </c>
      <c r="E689" t="s">
        <v>315</v>
      </c>
      <c r="F689" t="s">
        <v>669</v>
      </c>
      <c r="G689">
        <v>8</v>
      </c>
      <c r="H689" t="s">
        <v>263</v>
      </c>
      <c r="I689" t="s">
        <v>263</v>
      </c>
      <c r="J689" t="s">
        <v>637</v>
      </c>
      <c r="K689" t="e">
        <f>INDEX(PUNT_SeasonAVG!I:I,MATCH($B689,PUNT_SeasonAVG!$I:$I,0))</f>
        <v>#N/A</v>
      </c>
      <c r="L689" t="e">
        <f>INDEX(PUNT_SeasonAVG!K:K,MATCH($B689,PUNT_SeasonAVG!$I:$I,0))</f>
        <v>#N/A</v>
      </c>
      <c r="M689" s="5" t="e">
        <f>INDEX(PUNT_SeasonAVG!B:B,MATCH($B689,PUNT_SeasonAVG!$I:$I,0))</f>
        <v>#N/A</v>
      </c>
      <c r="N689" s="5" t="e">
        <f>INDEX(PUNT_L10gamesAVG!B:B,MATCH($B689,PUNT_L10gamesAVG!$I:$I,0))</f>
        <v>#N/A</v>
      </c>
      <c r="O689" s="5" t="e">
        <f>INDEX(PUNT_L5gamesAVG!B:B,MATCH($B689,PUNT_L5gamesAVG!$I:$I,0))</f>
        <v>#N/A</v>
      </c>
    </row>
    <row r="690" spans="1:15" x14ac:dyDescent="0.2">
      <c r="A690">
        <v>6261</v>
      </c>
      <c r="B690" t="s">
        <v>1494</v>
      </c>
      <c r="C690" t="s">
        <v>664</v>
      </c>
      <c r="D690" t="s">
        <v>1495</v>
      </c>
      <c r="E690" t="s">
        <v>315</v>
      </c>
      <c r="F690" t="s">
        <v>669</v>
      </c>
      <c r="G690">
        <v>17</v>
      </c>
      <c r="H690" t="s">
        <v>264</v>
      </c>
      <c r="I690" t="s">
        <v>264</v>
      </c>
      <c r="J690" t="s">
        <v>637</v>
      </c>
      <c r="K690" t="e">
        <f>INDEX(PUNT_SeasonAVG!I:I,MATCH($B690,PUNT_SeasonAVG!$I:$I,0))</f>
        <v>#N/A</v>
      </c>
      <c r="L690" t="e">
        <f>INDEX(PUNT_SeasonAVG!K:K,MATCH($B690,PUNT_SeasonAVG!$I:$I,0))</f>
        <v>#N/A</v>
      </c>
      <c r="M690" s="5" t="e">
        <f>INDEX(PUNT_SeasonAVG!B:B,MATCH($B690,PUNT_SeasonAVG!$I:$I,0))</f>
        <v>#N/A</v>
      </c>
      <c r="N690" s="5" t="e">
        <f>INDEX(PUNT_L10gamesAVG!B:B,MATCH($B690,PUNT_L10gamesAVG!$I:$I,0))</f>
        <v>#N/A</v>
      </c>
      <c r="O690" s="5" t="e">
        <f>INDEX(PUNT_L5gamesAVG!B:B,MATCH($B690,PUNT_L5gamesAVG!$I:$I,0))</f>
        <v>#N/A</v>
      </c>
    </row>
    <row r="691" spans="1:15" x14ac:dyDescent="0.2">
      <c r="A691">
        <v>6262</v>
      </c>
      <c r="B691" t="s">
        <v>1496</v>
      </c>
      <c r="C691" t="s">
        <v>745</v>
      </c>
      <c r="D691" t="s">
        <v>671</v>
      </c>
      <c r="E691" t="s">
        <v>327</v>
      </c>
      <c r="F691" t="s">
        <v>734</v>
      </c>
      <c r="G691">
        <v>42</v>
      </c>
      <c r="H691" t="s">
        <v>264</v>
      </c>
      <c r="I691" t="s">
        <v>264</v>
      </c>
      <c r="J691" t="s">
        <v>637</v>
      </c>
      <c r="K691" t="e">
        <f>INDEX(PUNT_SeasonAVG!I:I,MATCH($B691,PUNT_SeasonAVG!$I:$I,0))</f>
        <v>#N/A</v>
      </c>
      <c r="L691" t="e">
        <f>INDEX(PUNT_SeasonAVG!K:K,MATCH($B691,PUNT_SeasonAVG!$I:$I,0))</f>
        <v>#N/A</v>
      </c>
      <c r="M691" s="5" t="e">
        <f>INDEX(PUNT_SeasonAVG!B:B,MATCH($B691,PUNT_SeasonAVG!$I:$I,0))</f>
        <v>#N/A</v>
      </c>
      <c r="N691" s="5" t="e">
        <f>INDEX(PUNT_L10gamesAVG!B:B,MATCH($B691,PUNT_L10gamesAVG!$I:$I,0))</f>
        <v>#N/A</v>
      </c>
      <c r="O691" s="5" t="e">
        <f>INDEX(PUNT_L5gamesAVG!B:B,MATCH($B691,PUNT_L5gamesAVG!$I:$I,0))</f>
        <v>#N/A</v>
      </c>
    </row>
    <row r="692" spans="1:15" x14ac:dyDescent="0.2">
      <c r="A692">
        <v>6265</v>
      </c>
      <c r="B692" t="s">
        <v>1498</v>
      </c>
      <c r="C692" t="s">
        <v>639</v>
      </c>
      <c r="D692" t="s">
        <v>1499</v>
      </c>
      <c r="E692" t="s">
        <v>301</v>
      </c>
      <c r="F692" t="s">
        <v>42</v>
      </c>
      <c r="G692">
        <v>17</v>
      </c>
      <c r="H692" t="s">
        <v>264</v>
      </c>
      <c r="I692" t="s">
        <v>264</v>
      </c>
      <c r="J692" t="s">
        <v>637</v>
      </c>
      <c r="K692" t="e">
        <f>INDEX(PUNT_SeasonAVG!I:I,MATCH($B692,PUNT_SeasonAVG!$I:$I,0))</f>
        <v>#N/A</v>
      </c>
      <c r="L692" t="e">
        <f>INDEX(PUNT_SeasonAVG!K:K,MATCH($B692,PUNT_SeasonAVG!$I:$I,0))</f>
        <v>#N/A</v>
      </c>
      <c r="M692" s="5" t="e">
        <f>INDEX(PUNT_SeasonAVG!B:B,MATCH($B692,PUNT_SeasonAVG!$I:$I,0))</f>
        <v>#N/A</v>
      </c>
      <c r="N692" s="5" t="e">
        <f>INDEX(PUNT_L10gamesAVG!B:B,MATCH($B692,PUNT_L10gamesAVG!$I:$I,0))</f>
        <v>#N/A</v>
      </c>
      <c r="O692" s="5" t="e">
        <f>INDEX(PUNT_L5gamesAVG!B:B,MATCH($B692,PUNT_L5gamesAVG!$I:$I,0))</f>
        <v>#N/A</v>
      </c>
    </row>
    <row r="693" spans="1:15" x14ac:dyDescent="0.2">
      <c r="A693">
        <v>6267</v>
      </c>
      <c r="B693" t="s">
        <v>1501</v>
      </c>
      <c r="C693" t="s">
        <v>692</v>
      </c>
      <c r="D693" t="s">
        <v>1502</v>
      </c>
      <c r="E693" t="s">
        <v>304</v>
      </c>
      <c r="F693" t="s">
        <v>660</v>
      </c>
      <c r="G693">
        <v>28</v>
      </c>
      <c r="H693" t="s">
        <v>263</v>
      </c>
      <c r="I693" t="s">
        <v>263</v>
      </c>
      <c r="J693" t="s">
        <v>637</v>
      </c>
      <c r="K693" t="e">
        <f>INDEX(PUNT_SeasonAVG!I:I,MATCH($B693,PUNT_SeasonAVG!$I:$I,0))</f>
        <v>#N/A</v>
      </c>
      <c r="L693" t="e">
        <f>INDEX(PUNT_SeasonAVG!K:K,MATCH($B693,PUNT_SeasonAVG!$I:$I,0))</f>
        <v>#N/A</v>
      </c>
      <c r="M693" s="5" t="e">
        <f>INDEX(PUNT_SeasonAVG!B:B,MATCH($B693,PUNT_SeasonAVG!$I:$I,0))</f>
        <v>#N/A</v>
      </c>
      <c r="N693" s="5" t="e">
        <f>INDEX(PUNT_L10gamesAVG!B:B,MATCH($B693,PUNT_L10gamesAVG!$I:$I,0))</f>
        <v>#N/A</v>
      </c>
      <c r="O693" s="5" t="e">
        <f>INDEX(PUNT_L5gamesAVG!B:B,MATCH($B693,PUNT_L5gamesAVG!$I:$I,0))</f>
        <v>#N/A</v>
      </c>
    </row>
    <row r="694" spans="1:15" x14ac:dyDescent="0.2">
      <c r="A694">
        <v>6271</v>
      </c>
      <c r="B694" t="s">
        <v>1505</v>
      </c>
      <c r="C694" t="s">
        <v>670</v>
      </c>
      <c r="D694" t="s">
        <v>1506</v>
      </c>
      <c r="E694" t="s">
        <v>321</v>
      </c>
      <c r="F694" t="s">
        <v>678</v>
      </c>
      <c r="G694">
        <v>33</v>
      </c>
      <c r="H694" t="s">
        <v>263</v>
      </c>
      <c r="I694" t="s">
        <v>263</v>
      </c>
      <c r="J694" t="s">
        <v>637</v>
      </c>
      <c r="K694" t="e">
        <f>INDEX(PUNT_SeasonAVG!I:I,MATCH($B694,PUNT_SeasonAVG!$I:$I,0))</f>
        <v>#N/A</v>
      </c>
      <c r="L694" t="e">
        <f>INDEX(PUNT_SeasonAVG!K:K,MATCH($B694,PUNT_SeasonAVG!$I:$I,0))</f>
        <v>#N/A</v>
      </c>
      <c r="M694" s="5" t="e">
        <f>INDEX(PUNT_SeasonAVG!B:B,MATCH($B694,PUNT_SeasonAVG!$I:$I,0))</f>
        <v>#N/A</v>
      </c>
      <c r="N694" s="5" t="e">
        <f>INDEX(PUNT_L10gamesAVG!B:B,MATCH($B694,PUNT_L10gamesAVG!$I:$I,0))</f>
        <v>#N/A</v>
      </c>
      <c r="O694" s="5" t="e">
        <f>INDEX(PUNT_L5gamesAVG!B:B,MATCH($B694,PUNT_L5gamesAVG!$I:$I,0))</f>
        <v>#N/A</v>
      </c>
    </row>
    <row r="695" spans="1:15" x14ac:dyDescent="0.2">
      <c r="A695">
        <v>6272</v>
      </c>
      <c r="B695" t="s">
        <v>1507</v>
      </c>
      <c r="C695" t="s">
        <v>656</v>
      </c>
      <c r="D695" t="s">
        <v>1508</v>
      </c>
      <c r="E695" t="s">
        <v>339</v>
      </c>
      <c r="F695" t="s">
        <v>666</v>
      </c>
      <c r="G695">
        <v>31</v>
      </c>
      <c r="H695" t="s">
        <v>264</v>
      </c>
      <c r="I695" t="s">
        <v>264</v>
      </c>
      <c r="J695" t="s">
        <v>637</v>
      </c>
      <c r="K695" t="e">
        <f>INDEX(PUNT_SeasonAVG!I:I,MATCH($B695,PUNT_SeasonAVG!$I:$I,0))</f>
        <v>#N/A</v>
      </c>
      <c r="L695" t="e">
        <f>INDEX(PUNT_SeasonAVG!K:K,MATCH($B695,PUNT_SeasonAVG!$I:$I,0))</f>
        <v>#N/A</v>
      </c>
      <c r="M695" s="5" t="e">
        <f>INDEX(PUNT_SeasonAVG!B:B,MATCH($B695,PUNT_SeasonAVG!$I:$I,0))</f>
        <v>#N/A</v>
      </c>
      <c r="N695" s="5" t="e">
        <f>INDEX(PUNT_L10gamesAVG!B:B,MATCH($B695,PUNT_L10gamesAVG!$I:$I,0))</f>
        <v>#N/A</v>
      </c>
      <c r="O695" s="5" t="e">
        <f>INDEX(PUNT_L5gamesAVG!B:B,MATCH($B695,PUNT_L5gamesAVG!$I:$I,0))</f>
        <v>#N/A</v>
      </c>
    </row>
    <row r="696" spans="1:15" x14ac:dyDescent="0.2">
      <c r="A696">
        <v>6273</v>
      </c>
      <c r="B696" t="s">
        <v>1509</v>
      </c>
      <c r="C696" t="s">
        <v>639</v>
      </c>
      <c r="D696" t="s">
        <v>1510</v>
      </c>
      <c r="E696" t="s">
        <v>321</v>
      </c>
      <c r="F696" t="s">
        <v>678</v>
      </c>
      <c r="G696">
        <v>23</v>
      </c>
      <c r="H696" t="s">
        <v>263</v>
      </c>
      <c r="I696" t="s">
        <v>263</v>
      </c>
      <c r="J696" t="s">
        <v>637</v>
      </c>
      <c r="K696" t="e">
        <f>INDEX(PUNT_SeasonAVG!I:I,MATCH($B696,PUNT_SeasonAVG!$I:$I,0))</f>
        <v>#N/A</v>
      </c>
      <c r="L696" t="e">
        <f>INDEX(PUNT_SeasonAVG!K:K,MATCH($B696,PUNT_SeasonAVG!$I:$I,0))</f>
        <v>#N/A</v>
      </c>
      <c r="M696" s="5" t="e">
        <f>INDEX(PUNT_SeasonAVG!B:B,MATCH($B696,PUNT_SeasonAVG!$I:$I,0))</f>
        <v>#N/A</v>
      </c>
      <c r="N696" s="5" t="e">
        <f>INDEX(PUNT_L10gamesAVG!B:B,MATCH($B696,PUNT_L10gamesAVG!$I:$I,0))</f>
        <v>#N/A</v>
      </c>
      <c r="O696" s="5" t="e">
        <f>INDEX(PUNT_L5gamesAVG!B:B,MATCH($B696,PUNT_L5gamesAVG!$I:$I,0))</f>
        <v>#N/A</v>
      </c>
    </row>
    <row r="697" spans="1:15" x14ac:dyDescent="0.2">
      <c r="A697">
        <v>6274</v>
      </c>
      <c r="B697" t="s">
        <v>1511</v>
      </c>
      <c r="C697" t="s">
        <v>702</v>
      </c>
      <c r="D697" t="s">
        <v>1512</v>
      </c>
      <c r="E697" t="s">
        <v>331</v>
      </c>
      <c r="F697" t="s">
        <v>689</v>
      </c>
      <c r="G697">
        <v>45</v>
      </c>
      <c r="H697" t="s">
        <v>263</v>
      </c>
      <c r="I697" t="s">
        <v>263</v>
      </c>
      <c r="J697" t="s">
        <v>637</v>
      </c>
      <c r="K697" t="e">
        <f>INDEX(PUNT_SeasonAVG!I:I,MATCH($B697,PUNT_SeasonAVG!$I:$I,0))</f>
        <v>#N/A</v>
      </c>
      <c r="L697" t="e">
        <f>INDEX(PUNT_SeasonAVG!K:K,MATCH($B697,PUNT_SeasonAVG!$I:$I,0))</f>
        <v>#N/A</v>
      </c>
      <c r="M697" s="5" t="e">
        <f>INDEX(PUNT_SeasonAVG!B:B,MATCH($B697,PUNT_SeasonAVG!$I:$I,0))</f>
        <v>#N/A</v>
      </c>
      <c r="N697" s="5" t="e">
        <f>INDEX(PUNT_L10gamesAVG!B:B,MATCH($B697,PUNT_L10gamesAVG!$I:$I,0))</f>
        <v>#N/A</v>
      </c>
      <c r="O697" s="5" t="e">
        <f>INDEX(PUNT_L5gamesAVG!B:B,MATCH($B697,PUNT_L5gamesAVG!$I:$I,0))</f>
        <v>#N/A</v>
      </c>
    </row>
    <row r="698" spans="1:15" x14ac:dyDescent="0.2">
      <c r="A698">
        <v>6277</v>
      </c>
      <c r="B698" t="s">
        <v>1514</v>
      </c>
      <c r="C698" t="s">
        <v>633</v>
      </c>
      <c r="D698" t="s">
        <v>1515</v>
      </c>
      <c r="E698" t="s">
        <v>309</v>
      </c>
      <c r="F698" t="s">
        <v>756</v>
      </c>
      <c r="G698">
        <v>23</v>
      </c>
      <c r="H698" t="s">
        <v>263</v>
      </c>
      <c r="I698" t="s">
        <v>263</v>
      </c>
      <c r="J698" t="s">
        <v>637</v>
      </c>
      <c r="K698" t="e">
        <f>INDEX(PUNT_SeasonAVG!I:I,MATCH($B698,PUNT_SeasonAVG!$I:$I,0))</f>
        <v>#N/A</v>
      </c>
      <c r="L698" t="e">
        <f>INDEX(PUNT_SeasonAVG!K:K,MATCH($B698,PUNT_SeasonAVG!$I:$I,0))</f>
        <v>#N/A</v>
      </c>
      <c r="M698" s="5" t="e">
        <f>INDEX(PUNT_SeasonAVG!B:B,MATCH($B698,PUNT_SeasonAVG!$I:$I,0))</f>
        <v>#N/A</v>
      </c>
      <c r="N698" s="5" t="e">
        <f>INDEX(PUNT_L10gamesAVG!B:B,MATCH($B698,PUNT_L10gamesAVG!$I:$I,0))</f>
        <v>#N/A</v>
      </c>
      <c r="O698" s="5" t="e">
        <f>INDEX(PUNT_L5gamesAVG!B:B,MATCH($B698,PUNT_L5gamesAVG!$I:$I,0))</f>
        <v>#N/A</v>
      </c>
    </row>
    <row r="699" spans="1:15" x14ac:dyDescent="0.2">
      <c r="A699">
        <v>6283</v>
      </c>
      <c r="B699" t="s">
        <v>1517</v>
      </c>
      <c r="C699" t="s">
        <v>816</v>
      </c>
      <c r="D699" t="s">
        <v>1518</v>
      </c>
      <c r="E699" t="s">
        <v>309</v>
      </c>
      <c r="F699" t="s">
        <v>756</v>
      </c>
      <c r="G699">
        <v>12</v>
      </c>
      <c r="H699" t="s">
        <v>263</v>
      </c>
      <c r="I699" t="s">
        <v>263</v>
      </c>
      <c r="J699" t="s">
        <v>637</v>
      </c>
      <c r="K699" t="e">
        <f>INDEX(PUNT_SeasonAVG!I:I,MATCH($B699,PUNT_SeasonAVG!$I:$I,0))</f>
        <v>#N/A</v>
      </c>
      <c r="L699" t="e">
        <f>INDEX(PUNT_SeasonAVG!K:K,MATCH($B699,PUNT_SeasonAVG!$I:$I,0))</f>
        <v>#N/A</v>
      </c>
      <c r="M699" s="5" t="e">
        <f>INDEX(PUNT_SeasonAVG!B:B,MATCH($B699,PUNT_SeasonAVG!$I:$I,0))</f>
        <v>#N/A</v>
      </c>
      <c r="N699" s="5" t="e">
        <f>INDEX(PUNT_L10gamesAVG!B:B,MATCH($B699,PUNT_L10gamesAVG!$I:$I,0))</f>
        <v>#N/A</v>
      </c>
      <c r="O699" s="5" t="e">
        <f>INDEX(PUNT_L5gamesAVG!B:B,MATCH($B699,PUNT_L5gamesAVG!$I:$I,0))</f>
        <v>#N/A</v>
      </c>
    </row>
    <row r="700" spans="1:15" x14ac:dyDescent="0.2">
      <c r="A700">
        <v>6284</v>
      </c>
      <c r="B700" t="s">
        <v>1519</v>
      </c>
      <c r="C700" t="s">
        <v>639</v>
      </c>
      <c r="D700" t="s">
        <v>1520</v>
      </c>
      <c r="E700" t="s">
        <v>327</v>
      </c>
      <c r="F700" t="s">
        <v>734</v>
      </c>
      <c r="G700">
        <v>16</v>
      </c>
      <c r="H700" t="s">
        <v>264</v>
      </c>
      <c r="I700" t="s">
        <v>264</v>
      </c>
      <c r="J700" t="s">
        <v>637</v>
      </c>
      <c r="K700" t="e">
        <f>INDEX(PUNT_SeasonAVG!I:I,MATCH($B700,PUNT_SeasonAVG!$I:$I,0))</f>
        <v>#N/A</v>
      </c>
      <c r="L700" t="e">
        <f>INDEX(PUNT_SeasonAVG!K:K,MATCH($B700,PUNT_SeasonAVG!$I:$I,0))</f>
        <v>#N/A</v>
      </c>
      <c r="M700" s="5" t="e">
        <f>INDEX(PUNT_SeasonAVG!B:B,MATCH($B700,PUNT_SeasonAVG!$I:$I,0))</f>
        <v>#N/A</v>
      </c>
      <c r="N700" s="5" t="e">
        <f>INDEX(PUNT_L10gamesAVG!B:B,MATCH($B700,PUNT_L10gamesAVG!$I:$I,0))</f>
        <v>#N/A</v>
      </c>
      <c r="O700" s="5" t="e">
        <f>INDEX(PUNT_L5gamesAVG!B:B,MATCH($B700,PUNT_L5gamesAVG!$I:$I,0))</f>
        <v>#N/A</v>
      </c>
    </row>
    <row r="701" spans="1:15" x14ac:dyDescent="0.2">
      <c r="A701">
        <v>6285</v>
      </c>
      <c r="B701" t="s">
        <v>1521</v>
      </c>
      <c r="C701" t="s">
        <v>682</v>
      </c>
      <c r="D701" t="s">
        <v>1149</v>
      </c>
      <c r="E701" t="s">
        <v>336</v>
      </c>
      <c r="F701" t="s">
        <v>635</v>
      </c>
      <c r="G701">
        <v>2</v>
      </c>
      <c r="H701" t="s">
        <v>263</v>
      </c>
      <c r="I701" t="s">
        <v>263</v>
      </c>
      <c r="J701" t="s">
        <v>637</v>
      </c>
      <c r="K701" t="e">
        <f>INDEX(PUNT_SeasonAVG!I:I,MATCH($B701,PUNT_SeasonAVG!$I:$I,0))</f>
        <v>#N/A</v>
      </c>
      <c r="L701" t="e">
        <f>INDEX(PUNT_SeasonAVG!K:K,MATCH($B701,PUNT_SeasonAVG!$I:$I,0))</f>
        <v>#N/A</v>
      </c>
      <c r="M701" s="5" t="e">
        <f>INDEX(PUNT_SeasonAVG!B:B,MATCH($B701,PUNT_SeasonAVG!$I:$I,0))</f>
        <v>#N/A</v>
      </c>
      <c r="N701" s="5" t="e">
        <f>INDEX(PUNT_L10gamesAVG!B:B,MATCH($B701,PUNT_L10gamesAVG!$I:$I,0))</f>
        <v>#N/A</v>
      </c>
      <c r="O701" s="5" t="e">
        <f>INDEX(PUNT_L5gamesAVG!B:B,MATCH($B701,PUNT_L5gamesAVG!$I:$I,0))</f>
        <v>#N/A</v>
      </c>
    </row>
    <row r="702" spans="1:15" x14ac:dyDescent="0.2">
      <c r="A702">
        <v>6286</v>
      </c>
      <c r="B702" t="s">
        <v>1522</v>
      </c>
      <c r="C702" t="s">
        <v>682</v>
      </c>
      <c r="D702" t="s">
        <v>1523</v>
      </c>
      <c r="E702" t="s">
        <v>321</v>
      </c>
      <c r="F702" t="s">
        <v>678</v>
      </c>
      <c r="G702">
        <v>35</v>
      </c>
      <c r="H702" t="s">
        <v>264</v>
      </c>
      <c r="I702" t="s">
        <v>264</v>
      </c>
      <c r="J702" t="s">
        <v>637</v>
      </c>
      <c r="K702" t="e">
        <f>INDEX(PUNT_SeasonAVG!I:I,MATCH($B702,PUNT_SeasonAVG!$I:$I,0))</f>
        <v>#N/A</v>
      </c>
      <c r="L702" t="e">
        <f>INDEX(PUNT_SeasonAVG!K:K,MATCH($B702,PUNT_SeasonAVG!$I:$I,0))</f>
        <v>#N/A</v>
      </c>
      <c r="M702" s="5" t="e">
        <f>INDEX(PUNT_SeasonAVG!B:B,MATCH($B702,PUNT_SeasonAVG!$I:$I,0))</f>
        <v>#N/A</v>
      </c>
      <c r="N702" s="5" t="e">
        <f>INDEX(PUNT_L10gamesAVG!B:B,MATCH($B702,PUNT_L10gamesAVG!$I:$I,0))</f>
        <v>#N/A</v>
      </c>
      <c r="O702" s="5" t="e">
        <f>INDEX(PUNT_L5gamesAVG!B:B,MATCH($B702,PUNT_L5gamesAVG!$I:$I,0))</f>
        <v>#N/A</v>
      </c>
    </row>
    <row r="703" spans="1:15" x14ac:dyDescent="0.2">
      <c r="A703">
        <v>6287</v>
      </c>
      <c r="B703" t="s">
        <v>1524</v>
      </c>
      <c r="C703" t="s">
        <v>656</v>
      </c>
      <c r="D703" t="s">
        <v>1525</v>
      </c>
      <c r="E703" t="s">
        <v>313</v>
      </c>
      <c r="F703" t="s">
        <v>761</v>
      </c>
      <c r="G703">
        <v>26</v>
      </c>
      <c r="H703" t="s">
        <v>263</v>
      </c>
      <c r="I703" t="s">
        <v>263</v>
      </c>
      <c r="J703" t="s">
        <v>637</v>
      </c>
      <c r="K703" t="e">
        <f>INDEX(PUNT_SeasonAVG!I:I,MATCH($B703,PUNT_SeasonAVG!$I:$I,0))</f>
        <v>#N/A</v>
      </c>
      <c r="L703" t="e">
        <f>INDEX(PUNT_SeasonAVG!K:K,MATCH($B703,PUNT_SeasonAVG!$I:$I,0))</f>
        <v>#N/A</v>
      </c>
      <c r="M703" s="5" t="e">
        <f>INDEX(PUNT_SeasonAVG!B:B,MATCH($B703,PUNT_SeasonAVG!$I:$I,0))</f>
        <v>#N/A</v>
      </c>
      <c r="N703" s="5" t="e">
        <f>INDEX(PUNT_L10gamesAVG!B:B,MATCH($B703,PUNT_L10gamesAVG!$I:$I,0))</f>
        <v>#N/A</v>
      </c>
      <c r="O703" s="5" t="e">
        <f>INDEX(PUNT_L5gamesAVG!B:B,MATCH($B703,PUNT_L5gamesAVG!$I:$I,0))</f>
        <v>#N/A</v>
      </c>
    </row>
    <row r="704" spans="1:15" x14ac:dyDescent="0.2">
      <c r="A704">
        <v>6288</v>
      </c>
      <c r="B704" t="s">
        <v>1526</v>
      </c>
      <c r="C704" t="s">
        <v>692</v>
      </c>
      <c r="D704" t="s">
        <v>1527</v>
      </c>
      <c r="E704" t="s">
        <v>316</v>
      </c>
      <c r="F704" t="s">
        <v>684</v>
      </c>
      <c r="G704">
        <v>31</v>
      </c>
      <c r="H704" t="s">
        <v>263</v>
      </c>
      <c r="I704" t="s">
        <v>263</v>
      </c>
      <c r="J704" t="s">
        <v>637</v>
      </c>
      <c r="K704" t="e">
        <f>INDEX(PUNT_SeasonAVG!I:I,MATCH($B704,PUNT_SeasonAVG!$I:$I,0))</f>
        <v>#N/A</v>
      </c>
      <c r="L704" t="e">
        <f>INDEX(PUNT_SeasonAVG!K:K,MATCH($B704,PUNT_SeasonAVG!$I:$I,0))</f>
        <v>#N/A</v>
      </c>
      <c r="M704" s="5" t="e">
        <f>INDEX(PUNT_SeasonAVG!B:B,MATCH($B704,PUNT_SeasonAVG!$I:$I,0))</f>
        <v>#N/A</v>
      </c>
      <c r="N704" s="5" t="e">
        <f>INDEX(PUNT_L10gamesAVG!B:B,MATCH($B704,PUNT_L10gamesAVG!$I:$I,0))</f>
        <v>#N/A</v>
      </c>
      <c r="O704" s="5" t="e">
        <f>INDEX(PUNT_L5gamesAVG!B:B,MATCH($B704,PUNT_L5gamesAVG!$I:$I,0))</f>
        <v>#N/A</v>
      </c>
    </row>
    <row r="705" spans="1:15" x14ac:dyDescent="0.2">
      <c r="A705">
        <v>6291</v>
      </c>
      <c r="B705" t="s">
        <v>1530</v>
      </c>
      <c r="C705" t="s">
        <v>673</v>
      </c>
      <c r="D705" t="s">
        <v>1531</v>
      </c>
      <c r="E705" t="s">
        <v>297</v>
      </c>
      <c r="F705" t="s">
        <v>724</v>
      </c>
      <c r="G705">
        <v>50</v>
      </c>
      <c r="H705" t="s">
        <v>264</v>
      </c>
      <c r="I705" t="s">
        <v>264</v>
      </c>
      <c r="J705" t="s">
        <v>637</v>
      </c>
      <c r="K705" t="e">
        <f>INDEX(PUNT_SeasonAVG!I:I,MATCH($B705,PUNT_SeasonAVG!$I:$I,0))</f>
        <v>#N/A</v>
      </c>
      <c r="L705" t="e">
        <f>INDEX(PUNT_SeasonAVG!K:K,MATCH($B705,PUNT_SeasonAVG!$I:$I,0))</f>
        <v>#N/A</v>
      </c>
      <c r="M705" s="5" t="e">
        <f>INDEX(PUNT_SeasonAVG!B:B,MATCH($B705,PUNT_SeasonAVG!$I:$I,0))</f>
        <v>#N/A</v>
      </c>
      <c r="N705" s="5" t="e">
        <f>INDEX(PUNT_L10gamesAVG!B:B,MATCH($B705,PUNT_L10gamesAVG!$I:$I,0))</f>
        <v>#N/A</v>
      </c>
      <c r="O705" s="5" t="e">
        <f>INDEX(PUNT_L5gamesAVG!B:B,MATCH($B705,PUNT_L5gamesAVG!$I:$I,0))</f>
        <v>#N/A</v>
      </c>
    </row>
    <row r="706" spans="1:15" x14ac:dyDescent="0.2">
      <c r="A706">
        <v>6292</v>
      </c>
      <c r="B706" t="s">
        <v>1532</v>
      </c>
      <c r="C706" t="s">
        <v>670</v>
      </c>
      <c r="D706" t="s">
        <v>1533</v>
      </c>
      <c r="E706" t="s">
        <v>301</v>
      </c>
      <c r="F706" t="s">
        <v>42</v>
      </c>
      <c r="G706">
        <v>12</v>
      </c>
      <c r="H706" t="s">
        <v>264</v>
      </c>
      <c r="I706" t="s">
        <v>264</v>
      </c>
      <c r="J706" t="s">
        <v>637</v>
      </c>
      <c r="K706" t="e">
        <f>INDEX(PUNT_SeasonAVG!I:I,MATCH($B706,PUNT_SeasonAVG!$I:$I,0))</f>
        <v>#N/A</v>
      </c>
      <c r="L706" t="e">
        <f>INDEX(PUNT_SeasonAVG!K:K,MATCH($B706,PUNT_SeasonAVG!$I:$I,0))</f>
        <v>#N/A</v>
      </c>
      <c r="M706" s="5" t="e">
        <f>INDEX(PUNT_SeasonAVG!B:B,MATCH($B706,PUNT_SeasonAVG!$I:$I,0))</f>
        <v>#N/A</v>
      </c>
      <c r="N706" s="5" t="e">
        <f>INDEX(PUNT_L10gamesAVG!B:B,MATCH($B706,PUNT_L10gamesAVG!$I:$I,0))</f>
        <v>#N/A</v>
      </c>
      <c r="O706" s="5" t="e">
        <f>INDEX(PUNT_L5gamesAVG!B:B,MATCH($B706,PUNT_L5gamesAVG!$I:$I,0))</f>
        <v>#N/A</v>
      </c>
    </row>
    <row r="707" spans="1:15" x14ac:dyDescent="0.2">
      <c r="A707">
        <v>6295</v>
      </c>
      <c r="B707" t="s">
        <v>1535</v>
      </c>
      <c r="C707" t="s">
        <v>639</v>
      </c>
      <c r="D707" t="s">
        <v>1536</v>
      </c>
      <c r="E707" t="s">
        <v>306</v>
      </c>
      <c r="F707" t="s">
        <v>812</v>
      </c>
      <c r="G707">
        <v>23</v>
      </c>
      <c r="H707" t="s">
        <v>263</v>
      </c>
      <c r="I707" t="s">
        <v>263</v>
      </c>
      <c r="J707" t="s">
        <v>637</v>
      </c>
      <c r="K707" t="e">
        <f>INDEX(PUNT_SeasonAVG!I:I,MATCH($B707,PUNT_SeasonAVG!$I:$I,0))</f>
        <v>#N/A</v>
      </c>
      <c r="L707" t="e">
        <f>INDEX(PUNT_SeasonAVG!K:K,MATCH($B707,PUNT_SeasonAVG!$I:$I,0))</f>
        <v>#N/A</v>
      </c>
      <c r="M707" s="5" t="e">
        <f>INDEX(PUNT_SeasonAVG!B:B,MATCH($B707,PUNT_SeasonAVG!$I:$I,0))</f>
        <v>#N/A</v>
      </c>
      <c r="N707" s="5" t="e">
        <f>INDEX(PUNT_L10gamesAVG!B:B,MATCH($B707,PUNT_L10gamesAVG!$I:$I,0))</f>
        <v>#N/A</v>
      </c>
      <c r="O707" s="5" t="e">
        <f>INDEX(PUNT_L5gamesAVG!B:B,MATCH($B707,PUNT_L5gamesAVG!$I:$I,0))</f>
        <v>#N/A</v>
      </c>
    </row>
    <row r="708" spans="1:15" x14ac:dyDescent="0.2">
      <c r="A708">
        <v>6296</v>
      </c>
      <c r="B708" t="s">
        <v>1537</v>
      </c>
      <c r="C708" t="s">
        <v>706</v>
      </c>
      <c r="D708" t="s">
        <v>1538</v>
      </c>
      <c r="E708" t="s">
        <v>331</v>
      </c>
      <c r="F708" t="s">
        <v>689</v>
      </c>
      <c r="G708">
        <v>42</v>
      </c>
      <c r="H708" t="s">
        <v>45</v>
      </c>
      <c r="I708" t="s">
        <v>45</v>
      </c>
      <c r="J708" t="s">
        <v>637</v>
      </c>
      <c r="K708" t="e">
        <f>INDEX(PUNT_SeasonAVG!I:I,MATCH($B708,PUNT_SeasonAVG!$I:$I,0))</f>
        <v>#N/A</v>
      </c>
      <c r="L708" t="e">
        <f>INDEX(PUNT_SeasonAVG!K:K,MATCH($B708,PUNT_SeasonAVG!$I:$I,0))</f>
        <v>#N/A</v>
      </c>
      <c r="M708" s="5" t="e">
        <f>INDEX(PUNT_SeasonAVG!B:B,MATCH($B708,PUNT_SeasonAVG!$I:$I,0))</f>
        <v>#N/A</v>
      </c>
      <c r="N708" s="5" t="e">
        <f>INDEX(PUNT_L10gamesAVG!B:B,MATCH($B708,PUNT_L10gamesAVG!$I:$I,0))</f>
        <v>#N/A</v>
      </c>
      <c r="O708" s="5" t="e">
        <f>INDEX(PUNT_L5gamesAVG!B:B,MATCH($B708,PUNT_L5gamesAVG!$I:$I,0))</f>
        <v>#N/A</v>
      </c>
    </row>
    <row r="709" spans="1:15" x14ac:dyDescent="0.2">
      <c r="A709">
        <v>6297</v>
      </c>
      <c r="B709" t="s">
        <v>1539</v>
      </c>
      <c r="C709" t="s">
        <v>639</v>
      </c>
      <c r="D709" t="s">
        <v>895</v>
      </c>
      <c r="E709" t="s">
        <v>298</v>
      </c>
      <c r="F709" t="s">
        <v>720</v>
      </c>
      <c r="G709">
        <v>6</v>
      </c>
      <c r="H709" t="s">
        <v>263</v>
      </c>
      <c r="I709" t="s">
        <v>263</v>
      </c>
      <c r="J709" t="s">
        <v>637</v>
      </c>
      <c r="K709" t="e">
        <f>INDEX(PUNT_SeasonAVG!I:I,MATCH($B709,PUNT_SeasonAVG!$I:$I,0))</f>
        <v>#N/A</v>
      </c>
      <c r="L709" t="e">
        <f>INDEX(PUNT_SeasonAVG!K:K,MATCH($B709,PUNT_SeasonAVG!$I:$I,0))</f>
        <v>#N/A</v>
      </c>
      <c r="M709" s="5" t="e">
        <f>INDEX(PUNT_SeasonAVG!B:B,MATCH($B709,PUNT_SeasonAVG!$I:$I,0))</f>
        <v>#N/A</v>
      </c>
      <c r="N709" s="5" t="e">
        <f>INDEX(PUNT_L10gamesAVG!B:B,MATCH($B709,PUNT_L10gamesAVG!$I:$I,0))</f>
        <v>#N/A</v>
      </c>
      <c r="O709" s="5" t="e">
        <f>INDEX(PUNT_L5gamesAVG!B:B,MATCH($B709,PUNT_L5gamesAVG!$I:$I,0))</f>
        <v>#N/A</v>
      </c>
    </row>
    <row r="710" spans="1:15" x14ac:dyDescent="0.2">
      <c r="A710">
        <v>6298</v>
      </c>
      <c r="B710" t="s">
        <v>1540</v>
      </c>
      <c r="C710" t="s">
        <v>664</v>
      </c>
      <c r="D710" t="s">
        <v>1541</v>
      </c>
      <c r="E710" t="s">
        <v>298</v>
      </c>
      <c r="F710" t="s">
        <v>720</v>
      </c>
      <c r="G710">
        <v>13</v>
      </c>
      <c r="H710" t="s">
        <v>45</v>
      </c>
      <c r="I710" t="s">
        <v>45</v>
      </c>
      <c r="J710" t="s">
        <v>637</v>
      </c>
      <c r="K710" t="e">
        <f>INDEX(PUNT_SeasonAVG!I:I,MATCH($B710,PUNT_SeasonAVG!$I:$I,0))</f>
        <v>#N/A</v>
      </c>
      <c r="L710" t="e">
        <f>INDEX(PUNT_SeasonAVG!K:K,MATCH($B710,PUNT_SeasonAVG!$I:$I,0))</f>
        <v>#N/A</v>
      </c>
      <c r="M710" s="5" t="e">
        <f>INDEX(PUNT_SeasonAVG!B:B,MATCH($B710,PUNT_SeasonAVG!$I:$I,0))</f>
        <v>#N/A</v>
      </c>
      <c r="N710" s="5" t="e">
        <f>INDEX(PUNT_L10gamesAVG!B:B,MATCH($B710,PUNT_L10gamesAVG!$I:$I,0))</f>
        <v>#N/A</v>
      </c>
      <c r="O710" s="5" t="e">
        <f>INDEX(PUNT_L5gamesAVG!B:B,MATCH($B710,PUNT_L5gamesAVG!$I:$I,0))</f>
        <v>#N/A</v>
      </c>
    </row>
    <row r="711" spans="1:15" x14ac:dyDescent="0.2">
      <c r="A711">
        <v>6299</v>
      </c>
      <c r="B711" t="s">
        <v>1542</v>
      </c>
      <c r="C711" t="s">
        <v>682</v>
      </c>
      <c r="D711" t="s">
        <v>1543</v>
      </c>
      <c r="E711" t="s">
        <v>298</v>
      </c>
      <c r="F711" t="s">
        <v>720</v>
      </c>
      <c r="G711">
        <v>24</v>
      </c>
      <c r="H711" t="s">
        <v>263</v>
      </c>
      <c r="I711" t="s">
        <v>263</v>
      </c>
      <c r="J711" t="s">
        <v>637</v>
      </c>
      <c r="K711" t="e">
        <f>INDEX(PUNT_SeasonAVG!I:I,MATCH($B711,PUNT_SeasonAVG!$I:$I,0))</f>
        <v>#N/A</v>
      </c>
      <c r="L711" t="e">
        <f>INDEX(PUNT_SeasonAVG!K:K,MATCH($B711,PUNT_SeasonAVG!$I:$I,0))</f>
        <v>#N/A</v>
      </c>
      <c r="M711" s="5" t="e">
        <f>INDEX(PUNT_SeasonAVG!B:B,MATCH($B711,PUNT_SeasonAVG!$I:$I,0))</f>
        <v>#N/A</v>
      </c>
      <c r="N711" s="5" t="e">
        <f>INDEX(PUNT_L10gamesAVG!B:B,MATCH($B711,PUNT_L10gamesAVG!$I:$I,0))</f>
        <v>#N/A</v>
      </c>
      <c r="O711" s="5" t="e">
        <f>INDEX(PUNT_L5gamesAVG!B:B,MATCH($B711,PUNT_L5gamesAVG!$I:$I,0))</f>
        <v>#N/A</v>
      </c>
    </row>
    <row r="712" spans="1:15" x14ac:dyDescent="0.2">
      <c r="A712">
        <v>6300</v>
      </c>
      <c r="B712" t="s">
        <v>1544</v>
      </c>
      <c r="C712" t="s">
        <v>682</v>
      </c>
      <c r="D712" t="s">
        <v>1545</v>
      </c>
      <c r="E712" t="s">
        <v>325</v>
      </c>
      <c r="F712" t="s">
        <v>781</v>
      </c>
      <c r="G712">
        <v>18</v>
      </c>
      <c r="H712" t="s">
        <v>263</v>
      </c>
      <c r="I712" t="s">
        <v>263</v>
      </c>
      <c r="J712" t="s">
        <v>637</v>
      </c>
      <c r="K712" t="e">
        <f>INDEX(PUNT_SeasonAVG!I:I,MATCH($B712,PUNT_SeasonAVG!$I:$I,0))</f>
        <v>#N/A</v>
      </c>
      <c r="L712" t="e">
        <f>INDEX(PUNT_SeasonAVG!K:K,MATCH($B712,PUNT_SeasonAVG!$I:$I,0))</f>
        <v>#N/A</v>
      </c>
      <c r="M712" s="5" t="e">
        <f>INDEX(PUNT_SeasonAVG!B:B,MATCH($B712,PUNT_SeasonAVG!$I:$I,0))</f>
        <v>#N/A</v>
      </c>
      <c r="N712" s="5" t="e">
        <f>INDEX(PUNT_L10gamesAVG!B:B,MATCH($B712,PUNT_L10gamesAVG!$I:$I,0))</f>
        <v>#N/A</v>
      </c>
      <c r="O712" s="5" t="e">
        <f>INDEX(PUNT_L5gamesAVG!B:B,MATCH($B712,PUNT_L5gamesAVG!$I:$I,0))</f>
        <v>#N/A</v>
      </c>
    </row>
    <row r="713" spans="1:15" x14ac:dyDescent="0.2">
      <c r="A713">
        <v>6301</v>
      </c>
      <c r="B713" t="s">
        <v>1546</v>
      </c>
      <c r="C713" t="s">
        <v>633</v>
      </c>
      <c r="D713" t="s">
        <v>1260</v>
      </c>
      <c r="E713" t="s">
        <v>325</v>
      </c>
      <c r="F713" t="s">
        <v>781</v>
      </c>
      <c r="G713">
        <v>8</v>
      </c>
      <c r="H713" t="s">
        <v>263</v>
      </c>
      <c r="I713" t="s">
        <v>263</v>
      </c>
      <c r="J713" t="s">
        <v>637</v>
      </c>
      <c r="K713" t="e">
        <f>INDEX(PUNT_SeasonAVG!I:I,MATCH($B713,PUNT_SeasonAVG!$I:$I,0))</f>
        <v>#N/A</v>
      </c>
      <c r="L713" t="e">
        <f>INDEX(PUNT_SeasonAVG!K:K,MATCH($B713,PUNT_SeasonAVG!$I:$I,0))</f>
        <v>#N/A</v>
      </c>
      <c r="M713" s="5" t="e">
        <f>INDEX(PUNT_SeasonAVG!B:B,MATCH($B713,PUNT_SeasonAVG!$I:$I,0))</f>
        <v>#N/A</v>
      </c>
      <c r="N713" s="5" t="e">
        <f>INDEX(PUNT_L10gamesAVG!B:B,MATCH($B713,PUNT_L10gamesAVG!$I:$I,0))</f>
        <v>#N/A</v>
      </c>
      <c r="O713" s="5" t="e">
        <f>INDEX(PUNT_L5gamesAVG!B:B,MATCH($B713,PUNT_L5gamesAVG!$I:$I,0))</f>
        <v>#N/A</v>
      </c>
    </row>
    <row r="714" spans="1:15" x14ac:dyDescent="0.2">
      <c r="A714">
        <v>6302</v>
      </c>
      <c r="B714" t="s">
        <v>1547</v>
      </c>
      <c r="C714" t="s">
        <v>656</v>
      </c>
      <c r="D714" t="s">
        <v>1548</v>
      </c>
      <c r="E714" t="s">
        <v>325</v>
      </c>
      <c r="F714" t="s">
        <v>781</v>
      </c>
      <c r="G714">
        <v>3</v>
      </c>
      <c r="H714" t="s">
        <v>263</v>
      </c>
      <c r="I714" t="s">
        <v>263</v>
      </c>
      <c r="J714" t="s">
        <v>637</v>
      </c>
      <c r="K714" t="e">
        <f>INDEX(PUNT_SeasonAVG!I:I,MATCH($B714,PUNT_SeasonAVG!$I:$I,0))</f>
        <v>#N/A</v>
      </c>
      <c r="L714" t="e">
        <f>INDEX(PUNT_SeasonAVG!K:K,MATCH($B714,PUNT_SeasonAVG!$I:$I,0))</f>
        <v>#N/A</v>
      </c>
      <c r="M714" s="5" t="e">
        <f>INDEX(PUNT_SeasonAVG!B:B,MATCH($B714,PUNT_SeasonAVG!$I:$I,0))</f>
        <v>#N/A</v>
      </c>
      <c r="N714" s="5" t="e">
        <f>INDEX(PUNT_L10gamesAVG!B:B,MATCH($B714,PUNT_L10gamesAVG!$I:$I,0))</f>
        <v>#N/A</v>
      </c>
      <c r="O714" s="5" t="e">
        <f>INDEX(PUNT_L5gamesAVG!B:B,MATCH($B714,PUNT_L5gamesAVG!$I:$I,0))</f>
        <v>#N/A</v>
      </c>
    </row>
    <row r="715" spans="1:15" x14ac:dyDescent="0.2">
      <c r="A715">
        <v>6303</v>
      </c>
      <c r="B715" t="s">
        <v>1549</v>
      </c>
      <c r="C715" t="s">
        <v>664</v>
      </c>
      <c r="D715" t="s">
        <v>1550</v>
      </c>
      <c r="E715" t="s">
        <v>325</v>
      </c>
      <c r="F715" t="s">
        <v>781</v>
      </c>
      <c r="G715">
        <v>45</v>
      </c>
      <c r="H715" t="s">
        <v>264</v>
      </c>
      <c r="I715" t="s">
        <v>264</v>
      </c>
      <c r="J715" t="s">
        <v>637</v>
      </c>
      <c r="K715" t="e">
        <f>INDEX(PUNT_SeasonAVG!I:I,MATCH($B715,PUNT_SeasonAVG!$I:$I,0))</f>
        <v>#N/A</v>
      </c>
      <c r="L715" t="e">
        <f>INDEX(PUNT_SeasonAVG!K:K,MATCH($B715,PUNT_SeasonAVG!$I:$I,0))</f>
        <v>#N/A</v>
      </c>
      <c r="M715" s="5" t="e">
        <f>INDEX(PUNT_SeasonAVG!B:B,MATCH($B715,PUNT_SeasonAVG!$I:$I,0))</f>
        <v>#N/A</v>
      </c>
      <c r="N715" s="5" t="e">
        <f>INDEX(PUNT_L10gamesAVG!B:B,MATCH($B715,PUNT_L10gamesAVG!$I:$I,0))</f>
        <v>#N/A</v>
      </c>
      <c r="O715" s="5" t="e">
        <f>INDEX(PUNT_L5gamesAVG!B:B,MATCH($B715,PUNT_L5gamesAVG!$I:$I,0))</f>
        <v>#N/A</v>
      </c>
    </row>
    <row r="716" spans="1:15" x14ac:dyDescent="0.2">
      <c r="A716">
        <v>6304</v>
      </c>
      <c r="B716" t="s">
        <v>1551</v>
      </c>
      <c r="C716" t="s">
        <v>639</v>
      </c>
      <c r="D716" t="s">
        <v>1552</v>
      </c>
      <c r="E716" t="s">
        <v>313</v>
      </c>
      <c r="F716" t="s">
        <v>761</v>
      </c>
      <c r="G716">
        <v>14</v>
      </c>
      <c r="H716" t="s">
        <v>263</v>
      </c>
      <c r="I716" t="s">
        <v>263</v>
      </c>
      <c r="J716" t="s">
        <v>637</v>
      </c>
      <c r="K716" t="e">
        <f>INDEX(PUNT_SeasonAVG!I:I,MATCH($B716,PUNT_SeasonAVG!$I:$I,0))</f>
        <v>#N/A</v>
      </c>
      <c r="L716" t="e">
        <f>INDEX(PUNT_SeasonAVG!K:K,MATCH($B716,PUNT_SeasonAVG!$I:$I,0))</f>
        <v>#N/A</v>
      </c>
      <c r="M716" s="5" t="e">
        <f>INDEX(PUNT_SeasonAVG!B:B,MATCH($B716,PUNT_SeasonAVG!$I:$I,0))</f>
        <v>#N/A</v>
      </c>
      <c r="N716" s="5" t="e">
        <f>INDEX(PUNT_L10gamesAVG!B:B,MATCH($B716,PUNT_L10gamesAVG!$I:$I,0))</f>
        <v>#N/A</v>
      </c>
      <c r="O716" s="5" t="e">
        <f>INDEX(PUNT_L5gamesAVG!B:B,MATCH($B716,PUNT_L5gamesAVG!$I:$I,0))</f>
        <v>#N/A</v>
      </c>
    </row>
    <row r="717" spans="1:15" x14ac:dyDescent="0.2">
      <c r="A717">
        <v>6305</v>
      </c>
      <c r="B717" t="s">
        <v>1553</v>
      </c>
      <c r="C717" t="s">
        <v>1080</v>
      </c>
      <c r="D717" t="s">
        <v>1554</v>
      </c>
      <c r="E717" t="s">
        <v>321</v>
      </c>
      <c r="F717" t="s">
        <v>678</v>
      </c>
      <c r="G717">
        <v>18</v>
      </c>
      <c r="H717" t="s">
        <v>264</v>
      </c>
      <c r="I717" t="s">
        <v>264</v>
      </c>
      <c r="J717" t="s">
        <v>637</v>
      </c>
      <c r="K717" t="e">
        <f>INDEX(PUNT_SeasonAVG!I:I,MATCH($B717,PUNT_SeasonAVG!$I:$I,0))</f>
        <v>#N/A</v>
      </c>
      <c r="L717" t="e">
        <f>INDEX(PUNT_SeasonAVG!K:K,MATCH($B717,PUNT_SeasonAVG!$I:$I,0))</f>
        <v>#N/A</v>
      </c>
      <c r="M717" s="5" t="e">
        <f>INDEX(PUNT_SeasonAVG!B:B,MATCH($B717,PUNT_SeasonAVG!$I:$I,0))</f>
        <v>#N/A</v>
      </c>
      <c r="N717" s="5" t="e">
        <f>INDEX(PUNT_L10gamesAVG!B:B,MATCH($B717,PUNT_L10gamesAVG!$I:$I,0))</f>
        <v>#N/A</v>
      </c>
      <c r="O717" s="5" t="e">
        <f>INDEX(PUNT_L5gamesAVG!B:B,MATCH($B717,PUNT_L5gamesAVG!$I:$I,0))</f>
        <v>#N/A</v>
      </c>
    </row>
    <row r="718" spans="1:15" x14ac:dyDescent="0.2">
      <c r="A718">
        <v>6306</v>
      </c>
      <c r="B718" t="s">
        <v>1555</v>
      </c>
      <c r="C718" t="s">
        <v>639</v>
      </c>
      <c r="D718" t="s">
        <v>1556</v>
      </c>
      <c r="E718" t="s">
        <v>298</v>
      </c>
      <c r="F718" t="s">
        <v>720</v>
      </c>
      <c r="G718">
        <v>9</v>
      </c>
      <c r="H718" t="s">
        <v>263</v>
      </c>
      <c r="I718" t="s">
        <v>263</v>
      </c>
      <c r="J718" t="s">
        <v>637</v>
      </c>
      <c r="K718" t="e">
        <f>INDEX(PUNT_SeasonAVG!I:I,MATCH($B718,PUNT_SeasonAVG!$I:$I,0))</f>
        <v>#N/A</v>
      </c>
      <c r="L718" t="e">
        <f>INDEX(PUNT_SeasonAVG!K:K,MATCH($B718,PUNT_SeasonAVG!$I:$I,0))</f>
        <v>#N/A</v>
      </c>
      <c r="M718" s="5" t="e">
        <f>INDEX(PUNT_SeasonAVG!B:B,MATCH($B718,PUNT_SeasonAVG!$I:$I,0))</f>
        <v>#N/A</v>
      </c>
      <c r="N718" s="5" t="e">
        <f>INDEX(PUNT_L10gamesAVG!B:B,MATCH($B718,PUNT_L10gamesAVG!$I:$I,0))</f>
        <v>#N/A</v>
      </c>
      <c r="O718" s="5" t="e">
        <f>INDEX(PUNT_L5gamesAVG!B:B,MATCH($B718,PUNT_L5gamesAVG!$I:$I,0))</f>
        <v>#N/A</v>
      </c>
    </row>
    <row r="719" spans="1:15" x14ac:dyDescent="0.2">
      <c r="A719">
        <v>6307</v>
      </c>
      <c r="B719" t="s">
        <v>1557</v>
      </c>
      <c r="C719" t="s">
        <v>692</v>
      </c>
      <c r="D719" t="s">
        <v>1558</v>
      </c>
      <c r="E719" t="s">
        <v>315</v>
      </c>
      <c r="F719" t="s">
        <v>669</v>
      </c>
      <c r="G719">
        <v>12</v>
      </c>
      <c r="H719" t="s">
        <v>263</v>
      </c>
      <c r="I719" t="s">
        <v>263</v>
      </c>
      <c r="J719" t="s">
        <v>637</v>
      </c>
      <c r="K719" t="e">
        <f>INDEX(PUNT_SeasonAVG!I:I,MATCH($B719,PUNT_SeasonAVG!$I:$I,0))</f>
        <v>#N/A</v>
      </c>
      <c r="L719" t="e">
        <f>INDEX(PUNT_SeasonAVG!K:K,MATCH($B719,PUNT_SeasonAVG!$I:$I,0))</f>
        <v>#N/A</v>
      </c>
      <c r="M719" s="5" t="e">
        <f>INDEX(PUNT_SeasonAVG!B:B,MATCH($B719,PUNT_SeasonAVG!$I:$I,0))</f>
        <v>#N/A</v>
      </c>
      <c r="N719" s="5" t="e">
        <f>INDEX(PUNT_L10gamesAVG!B:B,MATCH($B719,PUNT_L10gamesAVG!$I:$I,0))</f>
        <v>#N/A</v>
      </c>
      <c r="O719" s="5" t="e">
        <f>INDEX(PUNT_L5gamesAVG!B:B,MATCH($B719,PUNT_L5gamesAVG!$I:$I,0))</f>
        <v>#N/A</v>
      </c>
    </row>
    <row r="720" spans="1:15" x14ac:dyDescent="0.2">
      <c r="A720">
        <v>6308</v>
      </c>
      <c r="B720" t="s">
        <v>1559</v>
      </c>
      <c r="C720" t="s">
        <v>697</v>
      </c>
      <c r="D720" t="s">
        <v>1560</v>
      </c>
      <c r="E720" t="s">
        <v>303</v>
      </c>
      <c r="F720" t="s">
        <v>694</v>
      </c>
      <c r="G720">
        <v>22</v>
      </c>
      <c r="H720" t="s">
        <v>264</v>
      </c>
      <c r="I720" t="s">
        <v>264</v>
      </c>
      <c r="J720" t="s">
        <v>637</v>
      </c>
      <c r="K720" t="e">
        <f>INDEX(PUNT_SeasonAVG!I:I,MATCH($B720,PUNT_SeasonAVG!$I:$I,0))</f>
        <v>#N/A</v>
      </c>
      <c r="L720" t="e">
        <f>INDEX(PUNT_SeasonAVG!K:K,MATCH($B720,PUNT_SeasonAVG!$I:$I,0))</f>
        <v>#N/A</v>
      </c>
      <c r="M720" s="5" t="e">
        <f>INDEX(PUNT_SeasonAVG!B:B,MATCH($B720,PUNT_SeasonAVG!$I:$I,0))</f>
        <v>#N/A</v>
      </c>
      <c r="N720" s="5" t="e">
        <f>INDEX(PUNT_L10gamesAVG!B:B,MATCH($B720,PUNT_L10gamesAVG!$I:$I,0))</f>
        <v>#N/A</v>
      </c>
      <c r="O720" s="5" t="e">
        <f>INDEX(PUNT_L5gamesAVG!B:B,MATCH($B720,PUNT_L5gamesAVG!$I:$I,0))</f>
        <v>#N/A</v>
      </c>
    </row>
    <row r="721" spans="1:15" x14ac:dyDescent="0.2">
      <c r="A721">
        <v>6309</v>
      </c>
      <c r="B721" t="s">
        <v>1561</v>
      </c>
      <c r="C721" t="s">
        <v>682</v>
      </c>
      <c r="D721" t="s">
        <v>767</v>
      </c>
      <c r="E721" t="s">
        <v>303</v>
      </c>
      <c r="F721" t="s">
        <v>694</v>
      </c>
      <c r="G721">
        <v>20</v>
      </c>
      <c r="H721" t="s">
        <v>263</v>
      </c>
      <c r="I721" t="s">
        <v>263</v>
      </c>
      <c r="J721" t="s">
        <v>637</v>
      </c>
      <c r="K721" t="e">
        <f>INDEX(PUNT_SeasonAVG!I:I,MATCH($B721,PUNT_SeasonAVG!$I:$I,0))</f>
        <v>#N/A</v>
      </c>
      <c r="L721" t="e">
        <f>INDEX(PUNT_SeasonAVG!K:K,MATCH($B721,PUNT_SeasonAVG!$I:$I,0))</f>
        <v>#N/A</v>
      </c>
      <c r="M721" s="5" t="e">
        <f>INDEX(PUNT_SeasonAVG!B:B,MATCH($B721,PUNT_SeasonAVG!$I:$I,0))</f>
        <v>#N/A</v>
      </c>
      <c r="N721" s="5" t="e">
        <f>INDEX(PUNT_L10gamesAVG!B:B,MATCH($B721,PUNT_L10gamesAVG!$I:$I,0))</f>
        <v>#N/A</v>
      </c>
      <c r="O721" s="5" t="e">
        <f>INDEX(PUNT_L5gamesAVG!B:B,MATCH($B721,PUNT_L5gamesAVG!$I:$I,0))</f>
        <v>#N/A</v>
      </c>
    </row>
    <row r="722" spans="1:15" x14ac:dyDescent="0.2">
      <c r="A722">
        <v>6310</v>
      </c>
      <c r="B722" t="s">
        <v>1562</v>
      </c>
      <c r="C722" t="s">
        <v>639</v>
      </c>
      <c r="D722" t="s">
        <v>1563</v>
      </c>
      <c r="E722" t="s">
        <v>303</v>
      </c>
      <c r="F722" t="s">
        <v>694</v>
      </c>
      <c r="G722">
        <v>55</v>
      </c>
      <c r="H722" t="s">
        <v>263</v>
      </c>
      <c r="I722" t="s">
        <v>263</v>
      </c>
      <c r="J722" t="s">
        <v>637</v>
      </c>
      <c r="K722" t="e">
        <f>INDEX(PUNT_SeasonAVG!I:I,MATCH($B722,PUNT_SeasonAVG!$I:$I,0))</f>
        <v>#N/A</v>
      </c>
      <c r="L722" t="e">
        <f>INDEX(PUNT_SeasonAVG!K:K,MATCH($B722,PUNT_SeasonAVG!$I:$I,0))</f>
        <v>#N/A</v>
      </c>
      <c r="M722" s="5" t="e">
        <f>INDEX(PUNT_SeasonAVG!B:B,MATCH($B722,PUNT_SeasonAVG!$I:$I,0))</f>
        <v>#N/A</v>
      </c>
      <c r="N722" s="5" t="e">
        <f>INDEX(PUNT_L10gamesAVG!B:B,MATCH($B722,PUNT_L10gamesAVG!$I:$I,0))</f>
        <v>#N/A</v>
      </c>
      <c r="O722" s="5" t="e">
        <f>INDEX(PUNT_L5gamesAVG!B:B,MATCH($B722,PUNT_L5gamesAVG!$I:$I,0))</f>
        <v>#N/A</v>
      </c>
    </row>
    <row r="723" spans="1:15" x14ac:dyDescent="0.2">
      <c r="A723">
        <v>6313</v>
      </c>
      <c r="B723" t="s">
        <v>1566</v>
      </c>
      <c r="C723" t="s">
        <v>745</v>
      </c>
      <c r="D723" t="s">
        <v>1567</v>
      </c>
      <c r="E723" t="s">
        <v>338</v>
      </c>
      <c r="F723" t="s">
        <v>644</v>
      </c>
      <c r="G723">
        <v>77</v>
      </c>
      <c r="H723" t="s">
        <v>263</v>
      </c>
      <c r="I723" t="s">
        <v>263</v>
      </c>
      <c r="J723" t="s">
        <v>637</v>
      </c>
      <c r="K723" t="e">
        <f>INDEX(PUNT_SeasonAVG!I:I,MATCH($B723,PUNT_SeasonAVG!$I:$I,0))</f>
        <v>#N/A</v>
      </c>
      <c r="L723" t="e">
        <f>INDEX(PUNT_SeasonAVG!K:K,MATCH($B723,PUNT_SeasonAVG!$I:$I,0))</f>
        <v>#N/A</v>
      </c>
      <c r="M723" s="5" t="e">
        <f>INDEX(PUNT_SeasonAVG!B:B,MATCH($B723,PUNT_SeasonAVG!$I:$I,0))</f>
        <v>#N/A</v>
      </c>
      <c r="N723" s="5" t="e">
        <f>INDEX(PUNT_L10gamesAVG!B:B,MATCH($B723,PUNT_L10gamesAVG!$I:$I,0))</f>
        <v>#N/A</v>
      </c>
      <c r="O723" s="5" t="e">
        <f>INDEX(PUNT_L5gamesAVG!B:B,MATCH($B723,PUNT_L5gamesAVG!$I:$I,0))</f>
        <v>#N/A</v>
      </c>
    </row>
    <row r="724" spans="1:15" x14ac:dyDescent="0.2">
      <c r="A724">
        <v>6314</v>
      </c>
      <c r="B724" t="s">
        <v>1568</v>
      </c>
      <c r="C724" t="s">
        <v>673</v>
      </c>
      <c r="D724" t="s">
        <v>1569</v>
      </c>
      <c r="E724" t="s">
        <v>297</v>
      </c>
      <c r="F724" t="s">
        <v>724</v>
      </c>
      <c r="G724">
        <v>2</v>
      </c>
      <c r="H724" t="s">
        <v>263</v>
      </c>
      <c r="I724" t="s">
        <v>263</v>
      </c>
      <c r="J724" t="s">
        <v>637</v>
      </c>
      <c r="K724" t="e">
        <f>INDEX(PUNT_SeasonAVG!I:I,MATCH($B724,PUNT_SeasonAVG!$I:$I,0))</f>
        <v>#N/A</v>
      </c>
      <c r="L724" t="e">
        <f>INDEX(PUNT_SeasonAVG!K:K,MATCH($B724,PUNT_SeasonAVG!$I:$I,0))</f>
        <v>#N/A</v>
      </c>
      <c r="M724" s="5" t="e">
        <f>INDEX(PUNT_SeasonAVG!B:B,MATCH($B724,PUNT_SeasonAVG!$I:$I,0))</f>
        <v>#N/A</v>
      </c>
      <c r="N724" s="5" t="e">
        <f>INDEX(PUNT_L10gamesAVG!B:B,MATCH($B724,PUNT_L10gamesAVG!$I:$I,0))</f>
        <v>#N/A</v>
      </c>
      <c r="O724" s="5" t="e">
        <f>INDEX(PUNT_L5gamesAVG!B:B,MATCH($B724,PUNT_L5gamesAVG!$I:$I,0))</f>
        <v>#N/A</v>
      </c>
    </row>
    <row r="725" spans="1:15" x14ac:dyDescent="0.2">
      <c r="A725">
        <v>6315</v>
      </c>
      <c r="B725" t="s">
        <v>1570</v>
      </c>
      <c r="C725" t="s">
        <v>682</v>
      </c>
      <c r="D725" t="s">
        <v>1571</v>
      </c>
      <c r="E725" t="s">
        <v>708</v>
      </c>
      <c r="F725" t="s">
        <v>35</v>
      </c>
      <c r="G725">
        <v>7</v>
      </c>
      <c r="H725" t="s">
        <v>264</v>
      </c>
      <c r="I725" t="s">
        <v>264</v>
      </c>
      <c r="J725" t="s">
        <v>637</v>
      </c>
      <c r="K725" t="e">
        <f>INDEX(PUNT_SeasonAVG!I:I,MATCH($B725,PUNT_SeasonAVG!$I:$I,0))</f>
        <v>#N/A</v>
      </c>
      <c r="L725" t="e">
        <f>INDEX(PUNT_SeasonAVG!K:K,MATCH($B725,PUNT_SeasonAVG!$I:$I,0))</f>
        <v>#N/A</v>
      </c>
      <c r="M725" s="5" t="e">
        <f>INDEX(PUNT_SeasonAVG!B:B,MATCH($B725,PUNT_SeasonAVG!$I:$I,0))</f>
        <v>#N/A</v>
      </c>
      <c r="N725" s="5" t="e">
        <f>INDEX(PUNT_L10gamesAVG!B:B,MATCH($B725,PUNT_L10gamesAVG!$I:$I,0))</f>
        <v>#N/A</v>
      </c>
      <c r="O725" s="5" t="e">
        <f>INDEX(PUNT_L5gamesAVG!B:B,MATCH($B725,PUNT_L5gamesAVG!$I:$I,0))</f>
        <v>#N/A</v>
      </c>
    </row>
    <row r="726" spans="1:15" x14ac:dyDescent="0.2">
      <c r="A726">
        <v>6316</v>
      </c>
      <c r="B726" t="s">
        <v>1572</v>
      </c>
      <c r="C726" t="s">
        <v>45</v>
      </c>
      <c r="D726" t="s">
        <v>1573</v>
      </c>
      <c r="E726" t="s">
        <v>318</v>
      </c>
      <c r="F726" t="s">
        <v>710</v>
      </c>
      <c r="G726">
        <v>20</v>
      </c>
      <c r="H726" t="s">
        <v>45</v>
      </c>
      <c r="I726" t="s">
        <v>45</v>
      </c>
      <c r="J726" t="s">
        <v>637</v>
      </c>
      <c r="K726" t="e">
        <f>INDEX(PUNT_SeasonAVG!I:I,MATCH($B726,PUNT_SeasonAVG!$I:$I,0))</f>
        <v>#N/A</v>
      </c>
      <c r="L726" t="e">
        <f>INDEX(PUNT_SeasonAVG!K:K,MATCH($B726,PUNT_SeasonAVG!$I:$I,0))</f>
        <v>#N/A</v>
      </c>
      <c r="M726" s="5" t="e">
        <f>INDEX(PUNT_SeasonAVG!B:B,MATCH($B726,PUNT_SeasonAVG!$I:$I,0))</f>
        <v>#N/A</v>
      </c>
      <c r="N726" s="5" t="e">
        <f>INDEX(PUNT_L10gamesAVG!B:B,MATCH($B726,PUNT_L10gamesAVG!$I:$I,0))</f>
        <v>#N/A</v>
      </c>
      <c r="O726" s="5" t="e">
        <f>INDEX(PUNT_L5gamesAVG!B:B,MATCH($B726,PUNT_L5gamesAVG!$I:$I,0))</f>
        <v>#N/A</v>
      </c>
    </row>
    <row r="727" spans="1:15" x14ac:dyDescent="0.2">
      <c r="A727">
        <v>6317</v>
      </c>
      <c r="B727" t="s">
        <v>1574</v>
      </c>
      <c r="C727" t="s">
        <v>702</v>
      </c>
      <c r="D727" t="s">
        <v>705</v>
      </c>
      <c r="E727" t="s">
        <v>318</v>
      </c>
      <c r="F727" t="s">
        <v>710</v>
      </c>
      <c r="G727">
        <v>41</v>
      </c>
      <c r="H727" t="s">
        <v>264</v>
      </c>
      <c r="I727" t="s">
        <v>264</v>
      </c>
      <c r="J727" t="s">
        <v>637</v>
      </c>
      <c r="K727" t="e">
        <f>INDEX(PUNT_SeasonAVG!I:I,MATCH($B727,PUNT_SeasonAVG!$I:$I,0))</f>
        <v>#N/A</v>
      </c>
      <c r="L727" t="e">
        <f>INDEX(PUNT_SeasonAVG!K:K,MATCH($B727,PUNT_SeasonAVG!$I:$I,0))</f>
        <v>#N/A</v>
      </c>
      <c r="M727" s="5" t="e">
        <f>INDEX(PUNT_SeasonAVG!B:B,MATCH($B727,PUNT_SeasonAVG!$I:$I,0))</f>
        <v>#N/A</v>
      </c>
      <c r="N727" s="5" t="e">
        <f>INDEX(PUNT_L10gamesAVG!B:B,MATCH($B727,PUNT_L10gamesAVG!$I:$I,0))</f>
        <v>#N/A</v>
      </c>
      <c r="O727" s="5" t="e">
        <f>INDEX(PUNT_L5gamesAVG!B:B,MATCH($B727,PUNT_L5gamesAVG!$I:$I,0))</f>
        <v>#N/A</v>
      </c>
    </row>
    <row r="728" spans="1:15" x14ac:dyDescent="0.2">
      <c r="A728">
        <v>6318</v>
      </c>
      <c r="B728" t="s">
        <v>1575</v>
      </c>
      <c r="C728" t="s">
        <v>757</v>
      </c>
      <c r="D728" t="s">
        <v>949</v>
      </c>
      <c r="E728" t="s">
        <v>319</v>
      </c>
      <c r="F728" t="s">
        <v>804</v>
      </c>
      <c r="G728">
        <v>73</v>
      </c>
      <c r="H728" t="s">
        <v>263</v>
      </c>
      <c r="I728" t="s">
        <v>263</v>
      </c>
      <c r="J728" t="s">
        <v>637</v>
      </c>
      <c r="K728" t="e">
        <f>INDEX(PUNT_SeasonAVG!I:I,MATCH($B728,PUNT_SeasonAVG!$I:$I,0))</f>
        <v>#N/A</v>
      </c>
      <c r="L728" t="e">
        <f>INDEX(PUNT_SeasonAVG!K:K,MATCH($B728,PUNT_SeasonAVG!$I:$I,0))</f>
        <v>#N/A</v>
      </c>
      <c r="M728" s="5" t="e">
        <f>INDEX(PUNT_SeasonAVG!B:B,MATCH($B728,PUNT_SeasonAVG!$I:$I,0))</f>
        <v>#N/A</v>
      </c>
      <c r="N728" s="5" t="e">
        <f>INDEX(PUNT_L10gamesAVG!B:B,MATCH($B728,PUNT_L10gamesAVG!$I:$I,0))</f>
        <v>#N/A</v>
      </c>
      <c r="O728" s="5" t="e">
        <f>INDEX(PUNT_L5gamesAVG!B:B,MATCH($B728,PUNT_L5gamesAVG!$I:$I,0))</f>
        <v>#N/A</v>
      </c>
    </row>
    <row r="729" spans="1:15" x14ac:dyDescent="0.2">
      <c r="A729">
        <v>6319</v>
      </c>
      <c r="B729" t="s">
        <v>1576</v>
      </c>
      <c r="C729" t="s">
        <v>673</v>
      </c>
      <c r="D729" t="s">
        <v>1577</v>
      </c>
      <c r="E729" t="s">
        <v>304</v>
      </c>
      <c r="F729" t="s">
        <v>660</v>
      </c>
      <c r="G729">
        <v>71</v>
      </c>
      <c r="H729" t="s">
        <v>45</v>
      </c>
      <c r="I729" t="s">
        <v>45</v>
      </c>
      <c r="J729" t="s">
        <v>637</v>
      </c>
      <c r="K729" t="e">
        <f>INDEX(PUNT_SeasonAVG!I:I,MATCH($B729,PUNT_SeasonAVG!$I:$I,0))</f>
        <v>#N/A</v>
      </c>
      <c r="L729" t="e">
        <f>INDEX(PUNT_SeasonAVG!K:K,MATCH($B729,PUNT_SeasonAVG!$I:$I,0))</f>
        <v>#N/A</v>
      </c>
      <c r="M729" s="5" t="e">
        <f>INDEX(PUNT_SeasonAVG!B:B,MATCH($B729,PUNT_SeasonAVG!$I:$I,0))</f>
        <v>#N/A</v>
      </c>
      <c r="N729" s="5" t="e">
        <f>INDEX(PUNT_L10gamesAVG!B:B,MATCH($B729,PUNT_L10gamesAVG!$I:$I,0))</f>
        <v>#N/A</v>
      </c>
      <c r="O729" s="5" t="e">
        <f>INDEX(PUNT_L5gamesAVG!B:B,MATCH($B729,PUNT_L5gamesAVG!$I:$I,0))</f>
        <v>#N/A</v>
      </c>
    </row>
    <row r="730" spans="1:15" x14ac:dyDescent="0.2">
      <c r="A730">
        <v>6320</v>
      </c>
      <c r="B730" t="s">
        <v>1578</v>
      </c>
      <c r="C730" t="s">
        <v>639</v>
      </c>
      <c r="D730" t="s">
        <v>1579</v>
      </c>
      <c r="E730" t="s">
        <v>312</v>
      </c>
      <c r="F730" t="s">
        <v>731</v>
      </c>
      <c r="G730">
        <v>15</v>
      </c>
      <c r="H730" t="s">
        <v>45</v>
      </c>
      <c r="I730" t="s">
        <v>45</v>
      </c>
      <c r="J730" t="s">
        <v>637</v>
      </c>
      <c r="K730" t="e">
        <f>INDEX(PUNT_SeasonAVG!I:I,MATCH($B730,PUNT_SeasonAVG!$I:$I,0))</f>
        <v>#N/A</v>
      </c>
      <c r="L730" t="e">
        <f>INDEX(PUNT_SeasonAVG!K:K,MATCH($B730,PUNT_SeasonAVG!$I:$I,0))</f>
        <v>#N/A</v>
      </c>
      <c r="M730" s="5" t="e">
        <f>INDEX(PUNT_SeasonAVG!B:B,MATCH($B730,PUNT_SeasonAVG!$I:$I,0))</f>
        <v>#N/A</v>
      </c>
      <c r="N730" s="5" t="e">
        <f>INDEX(PUNT_L10gamesAVG!B:B,MATCH($B730,PUNT_L10gamesAVG!$I:$I,0))</f>
        <v>#N/A</v>
      </c>
      <c r="O730" s="5" t="e">
        <f>INDEX(PUNT_L5gamesAVG!B:B,MATCH($B730,PUNT_L5gamesAVG!$I:$I,0))</f>
        <v>#N/A</v>
      </c>
    </row>
    <row r="731" spans="1:15" x14ac:dyDescent="0.2">
      <c r="A731">
        <v>6321</v>
      </c>
      <c r="B731" t="s">
        <v>1580</v>
      </c>
      <c r="C731" t="s">
        <v>646</v>
      </c>
      <c r="D731" t="s">
        <v>1581</v>
      </c>
      <c r="E731" t="s">
        <v>322</v>
      </c>
      <c r="F731" t="s">
        <v>704</v>
      </c>
      <c r="G731">
        <v>15</v>
      </c>
      <c r="H731" t="s">
        <v>263</v>
      </c>
      <c r="I731" t="s">
        <v>263</v>
      </c>
      <c r="J731" t="s">
        <v>637</v>
      </c>
      <c r="K731" t="e">
        <f>INDEX(PUNT_SeasonAVG!I:I,MATCH($B731,PUNT_SeasonAVG!$I:$I,0))</f>
        <v>#N/A</v>
      </c>
      <c r="L731" t="e">
        <f>INDEX(PUNT_SeasonAVG!K:K,MATCH($B731,PUNT_SeasonAVG!$I:$I,0))</f>
        <v>#N/A</v>
      </c>
      <c r="M731" s="5" t="e">
        <f>INDEX(PUNT_SeasonAVG!B:B,MATCH($B731,PUNT_SeasonAVG!$I:$I,0))</f>
        <v>#N/A</v>
      </c>
      <c r="N731" s="5" t="e">
        <f>INDEX(PUNT_L10gamesAVG!B:B,MATCH($B731,PUNT_L10gamesAVG!$I:$I,0))</f>
        <v>#N/A</v>
      </c>
      <c r="O731" s="5" t="e">
        <f>INDEX(PUNT_L5gamesAVG!B:B,MATCH($B731,PUNT_L5gamesAVG!$I:$I,0))</f>
        <v>#N/A</v>
      </c>
    </row>
    <row r="732" spans="1:15" x14ac:dyDescent="0.2">
      <c r="A732">
        <v>6323</v>
      </c>
      <c r="B732" t="s">
        <v>1583</v>
      </c>
      <c r="C732" t="s">
        <v>670</v>
      </c>
      <c r="D732" t="s">
        <v>1584</v>
      </c>
      <c r="E732" t="s">
        <v>330</v>
      </c>
      <c r="F732" t="s">
        <v>641</v>
      </c>
      <c r="G732">
        <v>15</v>
      </c>
      <c r="H732" t="s">
        <v>263</v>
      </c>
      <c r="I732" t="s">
        <v>263</v>
      </c>
      <c r="J732" t="s">
        <v>637</v>
      </c>
      <c r="K732" t="e">
        <f>INDEX(PUNT_SeasonAVG!I:I,MATCH($B732,PUNT_SeasonAVG!$I:$I,0))</f>
        <v>#N/A</v>
      </c>
      <c r="L732" t="e">
        <f>INDEX(PUNT_SeasonAVG!K:K,MATCH($B732,PUNT_SeasonAVG!$I:$I,0))</f>
        <v>#N/A</v>
      </c>
      <c r="M732" s="5" t="e">
        <f>INDEX(PUNT_SeasonAVG!B:B,MATCH($B732,PUNT_SeasonAVG!$I:$I,0))</f>
        <v>#N/A</v>
      </c>
      <c r="N732" s="5" t="e">
        <f>INDEX(PUNT_L10gamesAVG!B:B,MATCH($B732,PUNT_L10gamesAVG!$I:$I,0))</f>
        <v>#N/A</v>
      </c>
      <c r="O732" s="5" t="e">
        <f>INDEX(PUNT_L5gamesAVG!B:B,MATCH($B732,PUNT_L5gamesAVG!$I:$I,0))</f>
        <v>#N/A</v>
      </c>
    </row>
    <row r="733" spans="1:15" x14ac:dyDescent="0.2">
      <c r="A733">
        <v>6324</v>
      </c>
      <c r="B733" t="s">
        <v>1585</v>
      </c>
      <c r="C733" t="s">
        <v>654</v>
      </c>
      <c r="D733" t="s">
        <v>1586</v>
      </c>
      <c r="E733" t="s">
        <v>330</v>
      </c>
      <c r="F733" t="s">
        <v>641</v>
      </c>
      <c r="G733">
        <v>35</v>
      </c>
      <c r="H733" t="s">
        <v>45</v>
      </c>
      <c r="I733" t="s">
        <v>45</v>
      </c>
      <c r="J733" t="s">
        <v>637</v>
      </c>
      <c r="K733" t="e">
        <f>INDEX(PUNT_SeasonAVG!I:I,MATCH($B733,PUNT_SeasonAVG!$I:$I,0))</f>
        <v>#N/A</v>
      </c>
      <c r="L733" t="e">
        <f>INDEX(PUNT_SeasonAVG!K:K,MATCH($B733,PUNT_SeasonAVG!$I:$I,0))</f>
        <v>#N/A</v>
      </c>
      <c r="M733" s="5" t="e">
        <f>INDEX(PUNT_SeasonAVG!B:B,MATCH($B733,PUNT_SeasonAVG!$I:$I,0))</f>
        <v>#N/A</v>
      </c>
      <c r="N733" s="5" t="e">
        <f>INDEX(PUNT_L10gamesAVG!B:B,MATCH($B733,PUNT_L10gamesAVG!$I:$I,0))</f>
        <v>#N/A</v>
      </c>
      <c r="O733" s="5" t="e">
        <f>INDEX(PUNT_L5gamesAVG!B:B,MATCH($B733,PUNT_L5gamesAVG!$I:$I,0))</f>
        <v>#N/A</v>
      </c>
    </row>
    <row r="734" spans="1:15" x14ac:dyDescent="0.2">
      <c r="A734">
        <v>6325</v>
      </c>
      <c r="B734" t="s">
        <v>1587</v>
      </c>
      <c r="C734" t="s">
        <v>642</v>
      </c>
      <c r="D734" t="s">
        <v>1588</v>
      </c>
      <c r="E734" t="s">
        <v>330</v>
      </c>
      <c r="F734" t="s">
        <v>641</v>
      </c>
      <c r="G734">
        <v>41</v>
      </c>
      <c r="H734" t="s">
        <v>264</v>
      </c>
      <c r="I734" t="s">
        <v>264</v>
      </c>
      <c r="J734" t="s">
        <v>637</v>
      </c>
      <c r="K734" t="e">
        <f>INDEX(PUNT_SeasonAVG!I:I,MATCH($B734,PUNT_SeasonAVG!$I:$I,0))</f>
        <v>#N/A</v>
      </c>
      <c r="L734" t="e">
        <f>INDEX(PUNT_SeasonAVG!K:K,MATCH($B734,PUNT_SeasonAVG!$I:$I,0))</f>
        <v>#N/A</v>
      </c>
      <c r="M734" s="5" t="e">
        <f>INDEX(PUNT_SeasonAVG!B:B,MATCH($B734,PUNT_SeasonAVG!$I:$I,0))</f>
        <v>#N/A</v>
      </c>
      <c r="N734" s="5" t="e">
        <f>INDEX(PUNT_L10gamesAVG!B:B,MATCH($B734,PUNT_L10gamesAVG!$I:$I,0))</f>
        <v>#N/A</v>
      </c>
      <c r="O734" s="5" t="e">
        <f>INDEX(PUNT_L5gamesAVG!B:B,MATCH($B734,PUNT_L5gamesAVG!$I:$I,0))</f>
        <v>#N/A</v>
      </c>
    </row>
    <row r="735" spans="1:15" x14ac:dyDescent="0.2">
      <c r="A735">
        <v>6326</v>
      </c>
      <c r="B735" t="s">
        <v>1589</v>
      </c>
      <c r="C735" t="s">
        <v>692</v>
      </c>
      <c r="D735" t="s">
        <v>1138</v>
      </c>
      <c r="E735" t="s">
        <v>310</v>
      </c>
      <c r="F735" t="s">
        <v>687</v>
      </c>
      <c r="G735">
        <v>1</v>
      </c>
      <c r="H735" t="s">
        <v>45</v>
      </c>
      <c r="I735" t="s">
        <v>45</v>
      </c>
      <c r="J735" t="s">
        <v>637</v>
      </c>
      <c r="K735" t="e">
        <f>INDEX(PUNT_SeasonAVG!I:I,MATCH($B735,PUNT_SeasonAVG!$I:$I,0))</f>
        <v>#N/A</v>
      </c>
      <c r="L735" t="e">
        <f>INDEX(PUNT_SeasonAVG!K:K,MATCH($B735,PUNT_SeasonAVG!$I:$I,0))</f>
        <v>#N/A</v>
      </c>
      <c r="M735" s="5" t="e">
        <f>INDEX(PUNT_SeasonAVG!B:B,MATCH($B735,PUNT_SeasonAVG!$I:$I,0))</f>
        <v>#N/A</v>
      </c>
      <c r="N735" s="5" t="e">
        <f>INDEX(PUNT_L10gamesAVG!B:B,MATCH($B735,PUNT_L10gamesAVG!$I:$I,0))</f>
        <v>#N/A</v>
      </c>
      <c r="O735" s="5" t="e">
        <f>INDEX(PUNT_L5gamesAVG!B:B,MATCH($B735,PUNT_L5gamesAVG!$I:$I,0))</f>
        <v>#N/A</v>
      </c>
    </row>
    <row r="736" spans="1:15" x14ac:dyDescent="0.2">
      <c r="A736">
        <v>6327</v>
      </c>
      <c r="B736" t="s">
        <v>1590</v>
      </c>
      <c r="C736" t="s">
        <v>670</v>
      </c>
      <c r="D736" t="s">
        <v>1591</v>
      </c>
      <c r="E736" t="s">
        <v>324</v>
      </c>
      <c r="F736" t="s">
        <v>716</v>
      </c>
      <c r="G736">
        <v>34</v>
      </c>
      <c r="H736" t="s">
        <v>264</v>
      </c>
      <c r="I736" t="s">
        <v>264</v>
      </c>
      <c r="J736" t="s">
        <v>637</v>
      </c>
      <c r="K736" t="e">
        <f>INDEX(PUNT_SeasonAVG!I:I,MATCH($B736,PUNT_SeasonAVG!$I:$I,0))</f>
        <v>#N/A</v>
      </c>
      <c r="L736" t="e">
        <f>INDEX(PUNT_SeasonAVG!K:K,MATCH($B736,PUNT_SeasonAVG!$I:$I,0))</f>
        <v>#N/A</v>
      </c>
      <c r="M736" s="5" t="e">
        <f>INDEX(PUNT_SeasonAVG!B:B,MATCH($B736,PUNT_SeasonAVG!$I:$I,0))</f>
        <v>#N/A</v>
      </c>
      <c r="N736" s="5" t="e">
        <f>INDEX(PUNT_L10gamesAVG!B:B,MATCH($B736,PUNT_L10gamesAVG!$I:$I,0))</f>
        <v>#N/A</v>
      </c>
      <c r="O736" s="5" t="e">
        <f>INDEX(PUNT_L5gamesAVG!B:B,MATCH($B736,PUNT_L5gamesAVG!$I:$I,0))</f>
        <v>#N/A</v>
      </c>
    </row>
    <row r="737" spans="1:15" x14ac:dyDescent="0.2">
      <c r="A737">
        <v>6328</v>
      </c>
      <c r="B737" t="s">
        <v>1592</v>
      </c>
      <c r="C737" t="s">
        <v>670</v>
      </c>
      <c r="D737" t="s">
        <v>1593</v>
      </c>
      <c r="E737" t="s">
        <v>324</v>
      </c>
      <c r="F737" t="s">
        <v>716</v>
      </c>
      <c r="G737">
        <v>17</v>
      </c>
      <c r="H737" t="s">
        <v>264</v>
      </c>
      <c r="I737" t="s">
        <v>264</v>
      </c>
      <c r="J737" t="s">
        <v>637</v>
      </c>
      <c r="K737" t="e">
        <f>INDEX(PUNT_SeasonAVG!I:I,MATCH($B737,PUNT_SeasonAVG!$I:$I,0))</f>
        <v>#N/A</v>
      </c>
      <c r="L737" t="e">
        <f>INDEX(PUNT_SeasonAVG!K:K,MATCH($B737,PUNT_SeasonAVG!$I:$I,0))</f>
        <v>#N/A</v>
      </c>
      <c r="M737" s="5" t="e">
        <f>INDEX(PUNT_SeasonAVG!B:B,MATCH($B737,PUNT_SeasonAVG!$I:$I,0))</f>
        <v>#N/A</v>
      </c>
      <c r="N737" s="5" t="e">
        <f>INDEX(PUNT_L10gamesAVG!B:B,MATCH($B737,PUNT_L10gamesAVG!$I:$I,0))</f>
        <v>#N/A</v>
      </c>
      <c r="O737" s="5" t="e">
        <f>INDEX(PUNT_L5gamesAVG!B:B,MATCH($B737,PUNT_L5gamesAVG!$I:$I,0))</f>
        <v>#N/A</v>
      </c>
    </row>
    <row r="738" spans="1:15" x14ac:dyDescent="0.2">
      <c r="A738">
        <v>6329</v>
      </c>
      <c r="B738" t="s">
        <v>1594</v>
      </c>
      <c r="C738" t="s">
        <v>639</v>
      </c>
      <c r="D738" t="s">
        <v>1595</v>
      </c>
      <c r="E738" t="s">
        <v>341</v>
      </c>
      <c r="F738" t="s">
        <v>675</v>
      </c>
      <c r="G738">
        <v>95</v>
      </c>
      <c r="H738" t="s">
        <v>264</v>
      </c>
      <c r="I738" t="s">
        <v>264</v>
      </c>
      <c r="J738" t="s">
        <v>637</v>
      </c>
      <c r="K738" t="e">
        <f>INDEX(PUNT_SeasonAVG!I:I,MATCH($B738,PUNT_SeasonAVG!$I:$I,0))</f>
        <v>#N/A</v>
      </c>
      <c r="L738" t="e">
        <f>INDEX(PUNT_SeasonAVG!K:K,MATCH($B738,PUNT_SeasonAVG!$I:$I,0))</f>
        <v>#N/A</v>
      </c>
      <c r="M738" s="5" t="e">
        <f>INDEX(PUNT_SeasonAVG!B:B,MATCH($B738,PUNT_SeasonAVG!$I:$I,0))</f>
        <v>#N/A</v>
      </c>
      <c r="N738" s="5" t="e">
        <f>INDEX(PUNT_L10gamesAVG!B:B,MATCH($B738,PUNT_L10gamesAVG!$I:$I,0))</f>
        <v>#N/A</v>
      </c>
      <c r="O738" s="5" t="e">
        <f>INDEX(PUNT_L5gamesAVG!B:B,MATCH($B738,PUNT_L5gamesAVG!$I:$I,0))</f>
        <v>#N/A</v>
      </c>
    </row>
    <row r="739" spans="1:15" x14ac:dyDescent="0.2">
      <c r="A739">
        <v>6330</v>
      </c>
      <c r="B739" t="s">
        <v>1596</v>
      </c>
      <c r="C739" t="s">
        <v>664</v>
      </c>
      <c r="D739" t="s">
        <v>1597</v>
      </c>
      <c r="E739" t="s">
        <v>333</v>
      </c>
      <c r="F739" t="s">
        <v>648</v>
      </c>
      <c r="G739">
        <v>74</v>
      </c>
      <c r="H739" t="s">
        <v>263</v>
      </c>
      <c r="I739" t="s">
        <v>263</v>
      </c>
      <c r="J739" t="s">
        <v>637</v>
      </c>
      <c r="K739" t="e">
        <f>INDEX(PUNT_SeasonAVG!I:I,MATCH($B739,PUNT_SeasonAVG!$I:$I,0))</f>
        <v>#N/A</v>
      </c>
      <c r="L739" t="e">
        <f>INDEX(PUNT_SeasonAVG!K:K,MATCH($B739,PUNT_SeasonAVG!$I:$I,0))</f>
        <v>#N/A</v>
      </c>
      <c r="M739" s="5" t="e">
        <f>INDEX(PUNT_SeasonAVG!B:B,MATCH($B739,PUNT_SeasonAVG!$I:$I,0))</f>
        <v>#N/A</v>
      </c>
      <c r="N739" s="5" t="e">
        <f>INDEX(PUNT_L10gamesAVG!B:B,MATCH($B739,PUNT_L10gamesAVG!$I:$I,0))</f>
        <v>#N/A</v>
      </c>
      <c r="O739" s="5" t="e">
        <f>INDEX(PUNT_L5gamesAVG!B:B,MATCH($B739,PUNT_L5gamesAVG!$I:$I,0))</f>
        <v>#N/A</v>
      </c>
    </row>
    <row r="740" spans="1:15" x14ac:dyDescent="0.2">
      <c r="A740">
        <v>6331</v>
      </c>
      <c r="B740" t="s">
        <v>1598</v>
      </c>
      <c r="C740" t="s">
        <v>639</v>
      </c>
      <c r="D740" t="s">
        <v>1599</v>
      </c>
      <c r="E740" t="s">
        <v>304</v>
      </c>
      <c r="F740" t="s">
        <v>660</v>
      </c>
      <c r="G740">
        <v>5</v>
      </c>
      <c r="H740" t="s">
        <v>263</v>
      </c>
      <c r="I740" t="s">
        <v>263</v>
      </c>
      <c r="J740" t="s">
        <v>637</v>
      </c>
      <c r="K740" t="e">
        <f>INDEX(PUNT_SeasonAVG!I:I,MATCH($B740,PUNT_SeasonAVG!$I:$I,0))</f>
        <v>#N/A</v>
      </c>
      <c r="L740" t="e">
        <f>INDEX(PUNT_SeasonAVG!K:K,MATCH($B740,PUNT_SeasonAVG!$I:$I,0))</f>
        <v>#N/A</v>
      </c>
      <c r="M740" s="5" t="e">
        <f>INDEX(PUNT_SeasonAVG!B:B,MATCH($B740,PUNT_SeasonAVG!$I:$I,0))</f>
        <v>#N/A</v>
      </c>
      <c r="N740" s="5" t="e">
        <f>INDEX(PUNT_L10gamesAVG!B:B,MATCH($B740,PUNT_L10gamesAVG!$I:$I,0))</f>
        <v>#N/A</v>
      </c>
      <c r="O740" s="5" t="e">
        <f>INDEX(PUNT_L5gamesAVG!B:B,MATCH($B740,PUNT_L5gamesAVG!$I:$I,0))</f>
        <v>#N/A</v>
      </c>
    </row>
    <row r="741" spans="1:15" x14ac:dyDescent="0.2">
      <c r="A741">
        <v>6332</v>
      </c>
      <c r="B741" t="s">
        <v>1600</v>
      </c>
      <c r="C741" t="s">
        <v>646</v>
      </c>
      <c r="D741" t="s">
        <v>1601</v>
      </c>
      <c r="E741" t="s">
        <v>304</v>
      </c>
      <c r="F741" t="s">
        <v>660</v>
      </c>
      <c r="G741">
        <v>11</v>
      </c>
      <c r="H741" t="s">
        <v>263</v>
      </c>
      <c r="I741" t="s">
        <v>263</v>
      </c>
      <c r="J741" t="s">
        <v>637</v>
      </c>
      <c r="K741" t="e">
        <f>INDEX(PUNT_SeasonAVG!I:I,MATCH($B741,PUNT_SeasonAVG!$I:$I,0))</f>
        <v>#N/A</v>
      </c>
      <c r="L741" t="e">
        <f>INDEX(PUNT_SeasonAVG!K:K,MATCH($B741,PUNT_SeasonAVG!$I:$I,0))</f>
        <v>#N/A</v>
      </c>
      <c r="M741" s="5" t="e">
        <f>INDEX(PUNT_SeasonAVG!B:B,MATCH($B741,PUNT_SeasonAVG!$I:$I,0))</f>
        <v>#N/A</v>
      </c>
      <c r="N741" s="5" t="e">
        <f>INDEX(PUNT_L10gamesAVG!B:B,MATCH($B741,PUNT_L10gamesAVG!$I:$I,0))</f>
        <v>#N/A</v>
      </c>
      <c r="O741" s="5" t="e">
        <f>INDEX(PUNT_L5gamesAVG!B:B,MATCH($B741,PUNT_L5gamesAVG!$I:$I,0))</f>
        <v>#N/A</v>
      </c>
    </row>
    <row r="742" spans="1:15" x14ac:dyDescent="0.2">
      <c r="A742">
        <v>6333</v>
      </c>
      <c r="B742" t="s">
        <v>1602</v>
      </c>
      <c r="C742" t="s">
        <v>639</v>
      </c>
      <c r="D742" t="s">
        <v>1603</v>
      </c>
      <c r="E742" t="s">
        <v>708</v>
      </c>
      <c r="F742" t="s">
        <v>35</v>
      </c>
      <c r="G742">
        <v>12</v>
      </c>
      <c r="H742" t="s">
        <v>263</v>
      </c>
      <c r="I742" t="s">
        <v>263</v>
      </c>
      <c r="J742" t="s">
        <v>637</v>
      </c>
      <c r="K742" t="e">
        <f>INDEX(PUNT_SeasonAVG!I:I,MATCH($B742,PUNT_SeasonAVG!$I:$I,0))</f>
        <v>#N/A</v>
      </c>
      <c r="L742" t="e">
        <f>INDEX(PUNT_SeasonAVG!K:K,MATCH($B742,PUNT_SeasonAVG!$I:$I,0))</f>
        <v>#N/A</v>
      </c>
      <c r="M742" s="5" t="e">
        <f>INDEX(PUNT_SeasonAVG!B:B,MATCH($B742,PUNT_SeasonAVG!$I:$I,0))</f>
        <v>#N/A</v>
      </c>
      <c r="N742" s="5" t="e">
        <f>INDEX(PUNT_L10gamesAVG!B:B,MATCH($B742,PUNT_L10gamesAVG!$I:$I,0))</f>
        <v>#N/A</v>
      </c>
      <c r="O742" s="5" t="e">
        <f>INDEX(PUNT_L5gamesAVG!B:B,MATCH($B742,PUNT_L5gamesAVG!$I:$I,0))</f>
        <v>#N/A</v>
      </c>
    </row>
    <row r="743" spans="1:15" x14ac:dyDescent="0.2">
      <c r="A743">
        <v>6334</v>
      </c>
      <c r="B743" t="s">
        <v>1604</v>
      </c>
      <c r="C743" t="s">
        <v>670</v>
      </c>
      <c r="D743" t="s">
        <v>1249</v>
      </c>
      <c r="E743" t="s">
        <v>307</v>
      </c>
      <c r="F743" t="s">
        <v>652</v>
      </c>
      <c r="G743">
        <v>99</v>
      </c>
      <c r="H743" t="s">
        <v>264</v>
      </c>
      <c r="I743" t="s">
        <v>264</v>
      </c>
      <c r="J743" t="s">
        <v>637</v>
      </c>
      <c r="K743" t="e">
        <f>INDEX(PUNT_SeasonAVG!I:I,MATCH($B743,PUNT_SeasonAVG!$I:$I,0))</f>
        <v>#N/A</v>
      </c>
      <c r="L743" t="e">
        <f>INDEX(PUNT_SeasonAVG!K:K,MATCH($B743,PUNT_SeasonAVG!$I:$I,0))</f>
        <v>#N/A</v>
      </c>
      <c r="M743" s="5" t="e">
        <f>INDEX(PUNT_SeasonAVG!B:B,MATCH($B743,PUNT_SeasonAVG!$I:$I,0))</f>
        <v>#N/A</v>
      </c>
      <c r="N743" s="5" t="e">
        <f>INDEX(PUNT_L10gamesAVG!B:B,MATCH($B743,PUNT_L10gamesAVG!$I:$I,0))</f>
        <v>#N/A</v>
      </c>
      <c r="O743" s="5" t="e">
        <f>INDEX(PUNT_L5gamesAVG!B:B,MATCH($B743,PUNT_L5gamesAVG!$I:$I,0))</f>
        <v>#N/A</v>
      </c>
    </row>
    <row r="744" spans="1:15" x14ac:dyDescent="0.2">
      <c r="A744">
        <v>6335</v>
      </c>
      <c r="B744" t="s">
        <v>1605</v>
      </c>
      <c r="C744" t="s">
        <v>656</v>
      </c>
      <c r="D744" t="s">
        <v>1260</v>
      </c>
      <c r="E744" t="s">
        <v>307</v>
      </c>
      <c r="F744" t="s">
        <v>652</v>
      </c>
      <c r="G744">
        <v>14</v>
      </c>
      <c r="H744" t="s">
        <v>264</v>
      </c>
      <c r="I744" t="s">
        <v>264</v>
      </c>
      <c r="J744" t="s">
        <v>637</v>
      </c>
      <c r="K744" t="e">
        <f>INDEX(PUNT_SeasonAVG!I:I,MATCH($B744,PUNT_SeasonAVG!$I:$I,0))</f>
        <v>#N/A</v>
      </c>
      <c r="L744" t="e">
        <f>INDEX(PUNT_SeasonAVG!K:K,MATCH($B744,PUNT_SeasonAVG!$I:$I,0))</f>
        <v>#N/A</v>
      </c>
      <c r="M744" s="5" t="e">
        <f>INDEX(PUNT_SeasonAVG!B:B,MATCH($B744,PUNT_SeasonAVG!$I:$I,0))</f>
        <v>#N/A</v>
      </c>
      <c r="N744" s="5" t="e">
        <f>INDEX(PUNT_L10gamesAVG!B:B,MATCH($B744,PUNT_L10gamesAVG!$I:$I,0))</f>
        <v>#N/A</v>
      </c>
      <c r="O744" s="5" t="e">
        <f>INDEX(PUNT_L5gamesAVG!B:B,MATCH($B744,PUNT_L5gamesAVG!$I:$I,0))</f>
        <v>#N/A</v>
      </c>
    </row>
    <row r="745" spans="1:15" x14ac:dyDescent="0.2">
      <c r="A745">
        <v>6336</v>
      </c>
      <c r="B745" t="s">
        <v>1606</v>
      </c>
      <c r="C745" t="s">
        <v>642</v>
      </c>
      <c r="D745" t="s">
        <v>1607</v>
      </c>
      <c r="E745" t="s">
        <v>307</v>
      </c>
      <c r="F745" t="s">
        <v>652</v>
      </c>
      <c r="G745">
        <v>33</v>
      </c>
      <c r="H745" t="s">
        <v>264</v>
      </c>
      <c r="I745" t="s">
        <v>264</v>
      </c>
      <c r="J745" t="s">
        <v>637</v>
      </c>
      <c r="K745" t="e">
        <f>INDEX(PUNT_SeasonAVG!I:I,MATCH($B745,PUNT_SeasonAVG!$I:$I,0))</f>
        <v>#N/A</v>
      </c>
      <c r="L745" t="e">
        <f>INDEX(PUNT_SeasonAVG!K:K,MATCH($B745,PUNT_SeasonAVG!$I:$I,0))</f>
        <v>#N/A</v>
      </c>
      <c r="M745" s="5" t="e">
        <f>INDEX(PUNT_SeasonAVG!B:B,MATCH($B745,PUNT_SeasonAVG!$I:$I,0))</f>
        <v>#N/A</v>
      </c>
      <c r="N745" s="5" t="e">
        <f>INDEX(PUNT_L10gamesAVG!B:B,MATCH($B745,PUNT_L10gamesAVG!$I:$I,0))</f>
        <v>#N/A</v>
      </c>
      <c r="O745" s="5" t="e">
        <f>INDEX(PUNT_L5gamesAVG!B:B,MATCH($B745,PUNT_L5gamesAVG!$I:$I,0))</f>
        <v>#N/A</v>
      </c>
    </row>
    <row r="746" spans="1:15" x14ac:dyDescent="0.2">
      <c r="A746">
        <v>6337</v>
      </c>
      <c r="B746" t="s">
        <v>1608</v>
      </c>
      <c r="C746" t="s">
        <v>697</v>
      </c>
      <c r="D746" t="s">
        <v>725</v>
      </c>
      <c r="E746" t="s">
        <v>339</v>
      </c>
      <c r="F746" t="s">
        <v>666</v>
      </c>
      <c r="G746">
        <v>12</v>
      </c>
      <c r="H746" t="s">
        <v>264</v>
      </c>
      <c r="I746" t="s">
        <v>264</v>
      </c>
      <c r="J746" t="s">
        <v>637</v>
      </c>
      <c r="K746" t="e">
        <f>INDEX(PUNT_SeasonAVG!I:I,MATCH($B746,PUNT_SeasonAVG!$I:$I,0))</f>
        <v>#N/A</v>
      </c>
      <c r="L746" t="e">
        <f>INDEX(PUNT_SeasonAVG!K:K,MATCH($B746,PUNT_SeasonAVG!$I:$I,0))</f>
        <v>#N/A</v>
      </c>
      <c r="M746" s="5" t="e">
        <f>INDEX(PUNT_SeasonAVG!B:B,MATCH($B746,PUNT_SeasonAVG!$I:$I,0))</f>
        <v>#N/A</v>
      </c>
      <c r="N746" s="5" t="e">
        <f>INDEX(PUNT_L10gamesAVG!B:B,MATCH($B746,PUNT_L10gamesAVG!$I:$I,0))</f>
        <v>#N/A</v>
      </c>
      <c r="O746" s="5" t="e">
        <f>INDEX(PUNT_L5gamesAVG!B:B,MATCH($B746,PUNT_L5gamesAVG!$I:$I,0))</f>
        <v>#N/A</v>
      </c>
    </row>
    <row r="747" spans="1:15" x14ac:dyDescent="0.2">
      <c r="A747">
        <v>6338</v>
      </c>
      <c r="B747" t="s">
        <v>1609</v>
      </c>
      <c r="C747" t="s">
        <v>639</v>
      </c>
      <c r="D747" t="s">
        <v>806</v>
      </c>
      <c r="E747" t="s">
        <v>309</v>
      </c>
      <c r="F747" t="s">
        <v>756</v>
      </c>
      <c r="G747">
        <v>73</v>
      </c>
      <c r="H747" t="s">
        <v>263</v>
      </c>
      <c r="I747" t="s">
        <v>263</v>
      </c>
      <c r="J747" t="s">
        <v>637</v>
      </c>
      <c r="K747" t="e">
        <f>INDEX(PUNT_SeasonAVG!I:I,MATCH($B747,PUNT_SeasonAVG!$I:$I,0))</f>
        <v>#N/A</v>
      </c>
      <c r="L747" t="e">
        <f>INDEX(PUNT_SeasonAVG!K:K,MATCH($B747,PUNT_SeasonAVG!$I:$I,0))</f>
        <v>#N/A</v>
      </c>
      <c r="M747" s="5" t="e">
        <f>INDEX(PUNT_SeasonAVG!B:B,MATCH($B747,PUNT_SeasonAVG!$I:$I,0))</f>
        <v>#N/A</v>
      </c>
      <c r="N747" s="5" t="e">
        <f>INDEX(PUNT_L10gamesAVG!B:B,MATCH($B747,PUNT_L10gamesAVG!$I:$I,0))</f>
        <v>#N/A</v>
      </c>
      <c r="O747" s="5" t="e">
        <f>INDEX(PUNT_L5gamesAVG!B:B,MATCH($B747,PUNT_L5gamesAVG!$I:$I,0))</f>
        <v>#N/A</v>
      </c>
    </row>
    <row r="748" spans="1:15" x14ac:dyDescent="0.2">
      <c r="A748">
        <v>6339</v>
      </c>
      <c r="B748" t="s">
        <v>1610</v>
      </c>
      <c r="C748" t="s">
        <v>664</v>
      </c>
      <c r="D748" t="s">
        <v>1611</v>
      </c>
      <c r="E748" t="s">
        <v>341</v>
      </c>
      <c r="F748" t="s">
        <v>675</v>
      </c>
      <c r="G748">
        <v>31</v>
      </c>
      <c r="H748" t="s">
        <v>45</v>
      </c>
      <c r="I748" t="s">
        <v>45</v>
      </c>
      <c r="J748" t="s">
        <v>637</v>
      </c>
      <c r="K748" t="e">
        <f>INDEX(PUNT_SeasonAVG!I:I,MATCH($B748,PUNT_SeasonAVG!$I:$I,0))</f>
        <v>#N/A</v>
      </c>
      <c r="L748" t="e">
        <f>INDEX(PUNT_SeasonAVG!K:K,MATCH($B748,PUNT_SeasonAVG!$I:$I,0))</f>
        <v>#N/A</v>
      </c>
      <c r="M748" s="5" t="e">
        <f>INDEX(PUNT_SeasonAVG!B:B,MATCH($B748,PUNT_SeasonAVG!$I:$I,0))</f>
        <v>#N/A</v>
      </c>
      <c r="N748" s="5" t="e">
        <f>INDEX(PUNT_L10gamesAVG!B:B,MATCH($B748,PUNT_L10gamesAVG!$I:$I,0))</f>
        <v>#N/A</v>
      </c>
      <c r="O748" s="5" t="e">
        <f>INDEX(PUNT_L5gamesAVG!B:B,MATCH($B748,PUNT_L5gamesAVG!$I:$I,0))</f>
        <v>#N/A</v>
      </c>
    </row>
    <row r="749" spans="1:15" x14ac:dyDescent="0.2">
      <c r="A749">
        <v>6340</v>
      </c>
      <c r="B749" t="s">
        <v>1612</v>
      </c>
      <c r="C749" t="s">
        <v>642</v>
      </c>
      <c r="D749" t="s">
        <v>1613</v>
      </c>
      <c r="E749" t="s">
        <v>313</v>
      </c>
      <c r="F749" t="s">
        <v>761</v>
      </c>
      <c r="G749">
        <v>63</v>
      </c>
      <c r="H749" t="s">
        <v>263</v>
      </c>
      <c r="I749" t="s">
        <v>263</v>
      </c>
      <c r="J749" t="s">
        <v>637</v>
      </c>
      <c r="K749" t="e">
        <f>INDEX(PUNT_SeasonAVG!I:I,MATCH($B749,PUNT_SeasonAVG!$I:$I,0))</f>
        <v>#N/A</v>
      </c>
      <c r="L749" t="e">
        <f>INDEX(PUNT_SeasonAVG!K:K,MATCH($B749,PUNT_SeasonAVG!$I:$I,0))</f>
        <v>#N/A</v>
      </c>
      <c r="M749" s="5" t="e">
        <f>INDEX(PUNT_SeasonAVG!B:B,MATCH($B749,PUNT_SeasonAVG!$I:$I,0))</f>
        <v>#N/A</v>
      </c>
      <c r="N749" s="5" t="e">
        <f>INDEX(PUNT_L10gamesAVG!B:B,MATCH($B749,PUNT_L10gamesAVG!$I:$I,0))</f>
        <v>#N/A</v>
      </c>
      <c r="O749" s="5" t="e">
        <f>INDEX(PUNT_L5gamesAVG!B:B,MATCH($B749,PUNT_L5gamesAVG!$I:$I,0))</f>
        <v>#N/A</v>
      </c>
    </row>
    <row r="750" spans="1:15" x14ac:dyDescent="0.2">
      <c r="A750">
        <v>6341</v>
      </c>
      <c r="B750" t="s">
        <v>1614</v>
      </c>
      <c r="C750" t="s">
        <v>757</v>
      </c>
      <c r="D750" t="s">
        <v>1237</v>
      </c>
      <c r="E750" t="s">
        <v>313</v>
      </c>
      <c r="F750" t="s">
        <v>761</v>
      </c>
      <c r="G750">
        <v>74</v>
      </c>
      <c r="H750" t="s">
        <v>263</v>
      </c>
      <c r="I750" t="s">
        <v>263</v>
      </c>
      <c r="J750" t="s">
        <v>637</v>
      </c>
      <c r="K750" t="e">
        <f>INDEX(PUNT_SeasonAVG!I:I,MATCH($B750,PUNT_SeasonAVG!$I:$I,0))</f>
        <v>#N/A</v>
      </c>
      <c r="L750" t="e">
        <f>INDEX(PUNT_SeasonAVG!K:K,MATCH($B750,PUNT_SeasonAVG!$I:$I,0))</f>
        <v>#N/A</v>
      </c>
      <c r="M750" s="5" t="e">
        <f>INDEX(PUNT_SeasonAVG!B:B,MATCH($B750,PUNT_SeasonAVG!$I:$I,0))</f>
        <v>#N/A</v>
      </c>
      <c r="N750" s="5" t="e">
        <f>INDEX(PUNT_L10gamesAVG!B:B,MATCH($B750,PUNT_L10gamesAVG!$I:$I,0))</f>
        <v>#N/A</v>
      </c>
      <c r="O750" s="5" t="e">
        <f>INDEX(PUNT_L5gamesAVG!B:B,MATCH($B750,PUNT_L5gamesAVG!$I:$I,0))</f>
        <v>#N/A</v>
      </c>
    </row>
    <row r="751" spans="1:15" x14ac:dyDescent="0.2">
      <c r="A751">
        <v>6342</v>
      </c>
      <c r="B751" t="s">
        <v>1615</v>
      </c>
      <c r="C751" t="s">
        <v>670</v>
      </c>
      <c r="D751" t="s">
        <v>1616</v>
      </c>
      <c r="E751" t="s">
        <v>312</v>
      </c>
      <c r="F751" t="s">
        <v>731</v>
      </c>
      <c r="G751">
        <v>90</v>
      </c>
      <c r="H751" t="s">
        <v>263</v>
      </c>
      <c r="I751" t="s">
        <v>263</v>
      </c>
      <c r="J751" t="s">
        <v>637</v>
      </c>
      <c r="K751" t="e">
        <f>INDEX(PUNT_SeasonAVG!I:I,MATCH($B751,PUNT_SeasonAVG!$I:$I,0))</f>
        <v>#N/A</v>
      </c>
      <c r="L751" t="e">
        <f>INDEX(PUNT_SeasonAVG!K:K,MATCH($B751,PUNT_SeasonAVG!$I:$I,0))</f>
        <v>#N/A</v>
      </c>
      <c r="M751" s="5" t="e">
        <f>INDEX(PUNT_SeasonAVG!B:B,MATCH($B751,PUNT_SeasonAVG!$I:$I,0))</f>
        <v>#N/A</v>
      </c>
      <c r="N751" s="5" t="e">
        <f>INDEX(PUNT_L10gamesAVG!B:B,MATCH($B751,PUNT_L10gamesAVG!$I:$I,0))</f>
        <v>#N/A</v>
      </c>
      <c r="O751" s="5" t="e">
        <f>INDEX(PUNT_L5gamesAVG!B:B,MATCH($B751,PUNT_L5gamesAVG!$I:$I,0))</f>
        <v>#N/A</v>
      </c>
    </row>
    <row r="752" spans="1:15" x14ac:dyDescent="0.2">
      <c r="A752">
        <v>6343</v>
      </c>
      <c r="B752" t="s">
        <v>1617</v>
      </c>
      <c r="C752" t="s">
        <v>45</v>
      </c>
      <c r="D752" t="s">
        <v>1618</v>
      </c>
      <c r="E752" t="s">
        <v>312</v>
      </c>
      <c r="F752" t="s">
        <v>731</v>
      </c>
      <c r="G752">
        <v>93</v>
      </c>
      <c r="H752" t="s">
        <v>263</v>
      </c>
      <c r="I752" t="s">
        <v>263</v>
      </c>
      <c r="J752" t="s">
        <v>637</v>
      </c>
      <c r="K752" t="e">
        <f>INDEX(PUNT_SeasonAVG!I:I,MATCH($B752,PUNT_SeasonAVG!$I:$I,0))</f>
        <v>#N/A</v>
      </c>
      <c r="L752" t="e">
        <f>INDEX(PUNT_SeasonAVG!K:K,MATCH($B752,PUNT_SeasonAVG!$I:$I,0))</f>
        <v>#N/A</v>
      </c>
      <c r="M752" s="5" t="e">
        <f>INDEX(PUNT_SeasonAVG!B:B,MATCH($B752,PUNT_SeasonAVG!$I:$I,0))</f>
        <v>#N/A</v>
      </c>
      <c r="N752" s="5" t="e">
        <f>INDEX(PUNT_L10gamesAVG!B:B,MATCH($B752,PUNT_L10gamesAVG!$I:$I,0))</f>
        <v>#N/A</v>
      </c>
      <c r="O752" s="5" t="e">
        <f>INDEX(PUNT_L5gamesAVG!B:B,MATCH($B752,PUNT_L5gamesAVG!$I:$I,0))</f>
        <v>#N/A</v>
      </c>
    </row>
    <row r="753" spans="1:15" x14ac:dyDescent="0.2">
      <c r="A753">
        <v>6344</v>
      </c>
      <c r="B753" t="s">
        <v>1619</v>
      </c>
      <c r="C753" t="s">
        <v>757</v>
      </c>
      <c r="D753" t="s">
        <v>1091</v>
      </c>
      <c r="E753" t="s">
        <v>708</v>
      </c>
      <c r="F753" t="s">
        <v>35</v>
      </c>
      <c r="G753">
        <v>73</v>
      </c>
      <c r="H753" t="s">
        <v>263</v>
      </c>
      <c r="I753" t="s">
        <v>263</v>
      </c>
      <c r="J753" t="s">
        <v>637</v>
      </c>
      <c r="K753" t="e">
        <f>INDEX(PUNT_SeasonAVG!I:I,MATCH($B753,PUNT_SeasonAVG!$I:$I,0))</f>
        <v>#N/A</v>
      </c>
      <c r="L753" t="e">
        <f>INDEX(PUNT_SeasonAVG!K:K,MATCH($B753,PUNT_SeasonAVG!$I:$I,0))</f>
        <v>#N/A</v>
      </c>
      <c r="M753" s="5" t="e">
        <f>INDEX(PUNT_SeasonAVG!B:B,MATCH($B753,PUNT_SeasonAVG!$I:$I,0))</f>
        <v>#N/A</v>
      </c>
      <c r="N753" s="5" t="e">
        <f>INDEX(PUNT_L10gamesAVG!B:B,MATCH($B753,PUNT_L10gamesAVG!$I:$I,0))</f>
        <v>#N/A</v>
      </c>
      <c r="O753" s="5" t="e">
        <f>INDEX(PUNT_L5gamesAVG!B:B,MATCH($B753,PUNT_L5gamesAVG!$I:$I,0))</f>
        <v>#N/A</v>
      </c>
    </row>
    <row r="754" spans="1:15" x14ac:dyDescent="0.2">
      <c r="A754">
        <v>6345</v>
      </c>
      <c r="B754" t="s">
        <v>1620</v>
      </c>
      <c r="C754" t="s">
        <v>673</v>
      </c>
      <c r="D754" t="s">
        <v>1621</v>
      </c>
      <c r="E754" t="s">
        <v>315</v>
      </c>
      <c r="F754" t="s">
        <v>669</v>
      </c>
      <c r="G754">
        <v>76</v>
      </c>
      <c r="H754" t="s">
        <v>263</v>
      </c>
      <c r="I754" t="s">
        <v>263</v>
      </c>
      <c r="J754" t="s">
        <v>637</v>
      </c>
      <c r="K754" t="e">
        <f>INDEX(PUNT_SeasonAVG!I:I,MATCH($B754,PUNT_SeasonAVG!$I:$I,0))</f>
        <v>#N/A</v>
      </c>
      <c r="L754" t="e">
        <f>INDEX(PUNT_SeasonAVG!K:K,MATCH($B754,PUNT_SeasonAVG!$I:$I,0))</f>
        <v>#N/A</v>
      </c>
      <c r="M754" s="5" t="e">
        <f>INDEX(PUNT_SeasonAVG!B:B,MATCH($B754,PUNT_SeasonAVG!$I:$I,0))</f>
        <v>#N/A</v>
      </c>
      <c r="N754" s="5" t="e">
        <f>INDEX(PUNT_L10gamesAVG!B:B,MATCH($B754,PUNT_L10gamesAVG!$I:$I,0))</f>
        <v>#N/A</v>
      </c>
      <c r="O754" s="5" t="e">
        <f>INDEX(PUNT_L5gamesAVG!B:B,MATCH($B754,PUNT_L5gamesAVG!$I:$I,0))</f>
        <v>#N/A</v>
      </c>
    </row>
    <row r="755" spans="1:15" x14ac:dyDescent="0.2">
      <c r="A755">
        <v>6346</v>
      </c>
      <c r="B755" t="s">
        <v>1622</v>
      </c>
      <c r="C755" t="s">
        <v>757</v>
      </c>
      <c r="D755" t="s">
        <v>1623</v>
      </c>
      <c r="E755" t="s">
        <v>315</v>
      </c>
      <c r="F755" t="s">
        <v>669</v>
      </c>
      <c r="G755">
        <v>69</v>
      </c>
      <c r="H755" t="s">
        <v>263</v>
      </c>
      <c r="I755" t="s">
        <v>263</v>
      </c>
      <c r="J755" t="s">
        <v>637</v>
      </c>
      <c r="K755" t="e">
        <f>INDEX(PUNT_SeasonAVG!I:I,MATCH($B755,PUNT_SeasonAVG!$I:$I,0))</f>
        <v>#N/A</v>
      </c>
      <c r="L755" t="e">
        <f>INDEX(PUNT_SeasonAVG!K:K,MATCH($B755,PUNT_SeasonAVG!$I:$I,0))</f>
        <v>#N/A</v>
      </c>
      <c r="M755" s="5" t="e">
        <f>INDEX(PUNT_SeasonAVG!B:B,MATCH($B755,PUNT_SeasonAVG!$I:$I,0))</f>
        <v>#N/A</v>
      </c>
      <c r="N755" s="5" t="e">
        <f>INDEX(PUNT_L10gamesAVG!B:B,MATCH($B755,PUNT_L10gamesAVG!$I:$I,0))</f>
        <v>#N/A</v>
      </c>
      <c r="O755" s="5" t="e">
        <f>INDEX(PUNT_L5gamesAVG!B:B,MATCH($B755,PUNT_L5gamesAVG!$I:$I,0))</f>
        <v>#N/A</v>
      </c>
    </row>
    <row r="756" spans="1:15" x14ac:dyDescent="0.2">
      <c r="A756">
        <v>6348</v>
      </c>
      <c r="B756" t="s">
        <v>1624</v>
      </c>
      <c r="C756" t="s">
        <v>757</v>
      </c>
      <c r="D756" t="s">
        <v>1625</v>
      </c>
      <c r="E756" t="s">
        <v>316</v>
      </c>
      <c r="F756" t="s">
        <v>684</v>
      </c>
      <c r="G756">
        <v>22</v>
      </c>
      <c r="H756" t="s">
        <v>264</v>
      </c>
      <c r="I756" t="s">
        <v>264</v>
      </c>
      <c r="J756" t="s">
        <v>637</v>
      </c>
      <c r="K756" t="e">
        <f>INDEX(PUNT_SeasonAVG!I:I,MATCH($B756,PUNT_SeasonAVG!$I:$I,0))</f>
        <v>#N/A</v>
      </c>
      <c r="L756" t="e">
        <f>INDEX(PUNT_SeasonAVG!K:K,MATCH($B756,PUNT_SeasonAVG!$I:$I,0))</f>
        <v>#N/A</v>
      </c>
      <c r="M756" s="5" t="e">
        <f>INDEX(PUNT_SeasonAVG!B:B,MATCH($B756,PUNT_SeasonAVG!$I:$I,0))</f>
        <v>#N/A</v>
      </c>
      <c r="N756" s="5" t="e">
        <f>INDEX(PUNT_L10gamesAVG!B:B,MATCH($B756,PUNT_L10gamesAVG!$I:$I,0))</f>
        <v>#N/A</v>
      </c>
      <c r="O756" s="5" t="e">
        <f>INDEX(PUNT_L5gamesAVG!B:B,MATCH($B756,PUNT_L5gamesAVG!$I:$I,0))</f>
        <v>#N/A</v>
      </c>
    </row>
    <row r="757" spans="1:15" x14ac:dyDescent="0.2">
      <c r="A757">
        <v>6349</v>
      </c>
      <c r="B757" t="s">
        <v>1626</v>
      </c>
      <c r="C757" t="s">
        <v>642</v>
      </c>
      <c r="D757" t="s">
        <v>1627</v>
      </c>
      <c r="E757" t="s">
        <v>339</v>
      </c>
      <c r="F757" t="s">
        <v>666</v>
      </c>
      <c r="G757">
        <v>97</v>
      </c>
      <c r="H757" t="s">
        <v>263</v>
      </c>
      <c r="I757" t="s">
        <v>263</v>
      </c>
      <c r="J757" t="s">
        <v>637</v>
      </c>
      <c r="K757" t="e">
        <f>INDEX(PUNT_SeasonAVG!I:I,MATCH($B757,PUNT_SeasonAVG!$I:$I,0))</f>
        <v>#N/A</v>
      </c>
      <c r="L757" t="e">
        <f>INDEX(PUNT_SeasonAVG!K:K,MATCH($B757,PUNT_SeasonAVG!$I:$I,0))</f>
        <v>#N/A</v>
      </c>
      <c r="M757" s="5" t="e">
        <f>INDEX(PUNT_SeasonAVG!B:B,MATCH($B757,PUNT_SeasonAVG!$I:$I,0))</f>
        <v>#N/A</v>
      </c>
      <c r="N757" s="5" t="e">
        <f>INDEX(PUNT_L10gamesAVG!B:B,MATCH($B757,PUNT_L10gamesAVG!$I:$I,0))</f>
        <v>#N/A</v>
      </c>
      <c r="O757" s="5" t="e">
        <f>INDEX(PUNT_L5gamesAVG!B:B,MATCH($B757,PUNT_L5gamesAVG!$I:$I,0))</f>
        <v>#N/A</v>
      </c>
    </row>
    <row r="758" spans="1:15" x14ac:dyDescent="0.2">
      <c r="A758">
        <v>6350</v>
      </c>
      <c r="B758" t="s">
        <v>1628</v>
      </c>
      <c r="C758" t="s">
        <v>692</v>
      </c>
      <c r="D758" t="s">
        <v>1025</v>
      </c>
      <c r="E758" t="s">
        <v>338</v>
      </c>
      <c r="F758" t="s">
        <v>644</v>
      </c>
      <c r="G758">
        <v>5</v>
      </c>
      <c r="H758" t="s">
        <v>45</v>
      </c>
      <c r="I758" t="s">
        <v>45</v>
      </c>
      <c r="J758" t="s">
        <v>637</v>
      </c>
      <c r="K758" t="e">
        <f>INDEX(PUNT_SeasonAVG!I:I,MATCH($B758,PUNT_SeasonAVG!$I:$I,0))</f>
        <v>#N/A</v>
      </c>
      <c r="L758" t="e">
        <f>INDEX(PUNT_SeasonAVG!K:K,MATCH($B758,PUNT_SeasonAVG!$I:$I,0))</f>
        <v>#N/A</v>
      </c>
      <c r="M758" s="5" t="e">
        <f>INDEX(PUNT_SeasonAVG!B:B,MATCH($B758,PUNT_SeasonAVG!$I:$I,0))</f>
        <v>#N/A</v>
      </c>
      <c r="N758" s="5" t="e">
        <f>INDEX(PUNT_L10gamesAVG!B:B,MATCH($B758,PUNT_L10gamesAVG!$I:$I,0))</f>
        <v>#N/A</v>
      </c>
      <c r="O758" s="5" t="e">
        <f>INDEX(PUNT_L5gamesAVG!B:B,MATCH($B758,PUNT_L5gamesAVG!$I:$I,0))</f>
        <v>#N/A</v>
      </c>
    </row>
    <row r="759" spans="1:15" x14ac:dyDescent="0.2">
      <c r="A759">
        <v>6351</v>
      </c>
      <c r="B759" t="s">
        <v>1629</v>
      </c>
      <c r="C759" t="s">
        <v>664</v>
      </c>
      <c r="D759" t="s">
        <v>1290</v>
      </c>
      <c r="E759" t="s">
        <v>336</v>
      </c>
      <c r="F759" t="s">
        <v>635</v>
      </c>
      <c r="G759">
        <v>77</v>
      </c>
      <c r="H759" t="s">
        <v>264</v>
      </c>
      <c r="I759" t="s">
        <v>264</v>
      </c>
      <c r="J759" t="s">
        <v>637</v>
      </c>
      <c r="K759" t="e">
        <f>INDEX(PUNT_SeasonAVG!I:I,MATCH($B759,PUNT_SeasonAVG!$I:$I,0))</f>
        <v>#N/A</v>
      </c>
      <c r="L759" t="e">
        <f>INDEX(PUNT_SeasonAVG!K:K,MATCH($B759,PUNT_SeasonAVG!$I:$I,0))</f>
        <v>#N/A</v>
      </c>
      <c r="M759" s="5" t="e">
        <f>INDEX(PUNT_SeasonAVG!B:B,MATCH($B759,PUNT_SeasonAVG!$I:$I,0))</f>
        <v>#N/A</v>
      </c>
      <c r="N759" s="5" t="e">
        <f>INDEX(PUNT_L10gamesAVG!B:B,MATCH($B759,PUNT_L10gamesAVG!$I:$I,0))</f>
        <v>#N/A</v>
      </c>
      <c r="O759" s="5" t="e">
        <f>INDEX(PUNT_L5gamesAVG!B:B,MATCH($B759,PUNT_L5gamesAVG!$I:$I,0))</f>
        <v>#N/A</v>
      </c>
    </row>
    <row r="760" spans="1:15" x14ac:dyDescent="0.2">
      <c r="A760">
        <v>6352</v>
      </c>
      <c r="B760" t="s">
        <v>1630</v>
      </c>
      <c r="C760" t="s">
        <v>692</v>
      </c>
      <c r="D760" t="s">
        <v>1120</v>
      </c>
      <c r="E760" t="s">
        <v>301</v>
      </c>
      <c r="F760" t="s">
        <v>42</v>
      </c>
      <c r="G760">
        <v>28</v>
      </c>
      <c r="H760" t="s">
        <v>263</v>
      </c>
      <c r="I760" t="s">
        <v>263</v>
      </c>
      <c r="J760" t="s">
        <v>637</v>
      </c>
      <c r="K760" t="e">
        <f>INDEX(PUNT_SeasonAVG!I:I,MATCH($B760,PUNT_SeasonAVG!$I:$I,0))</f>
        <v>#N/A</v>
      </c>
      <c r="L760" t="e">
        <f>INDEX(PUNT_SeasonAVG!K:K,MATCH($B760,PUNT_SeasonAVG!$I:$I,0))</f>
        <v>#N/A</v>
      </c>
      <c r="M760" s="5" t="e">
        <f>INDEX(PUNT_SeasonAVG!B:B,MATCH($B760,PUNT_SeasonAVG!$I:$I,0))</f>
        <v>#N/A</v>
      </c>
      <c r="N760" s="5" t="e">
        <f>INDEX(PUNT_L10gamesAVG!B:B,MATCH($B760,PUNT_L10gamesAVG!$I:$I,0))</f>
        <v>#N/A</v>
      </c>
      <c r="O760" s="5" t="e">
        <f>INDEX(PUNT_L5gamesAVG!B:B,MATCH($B760,PUNT_L5gamesAVG!$I:$I,0))</f>
        <v>#N/A</v>
      </c>
    </row>
  </sheetData>
  <autoFilter ref="A1:O760" xr:uid="{00000000-0009-0000-0000-000001000000}">
    <filterColumn colId="9">
      <filters>
        <filter val="freeagents"/>
        <filter val="waivers"/>
      </filters>
    </filterColumn>
    <sortState xmlns:xlrd2="http://schemas.microsoft.com/office/spreadsheetml/2017/richdata2" ref="A88:O760">
      <sortCondition ref="N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7.1640625" bestFit="1" customWidth="1"/>
    <col min="3" max="3" width="15.83203125" bestFit="1" customWidth="1"/>
    <col min="4" max="4" width="6" bestFit="1" customWidth="1"/>
    <col min="5" max="5" width="5.5" bestFit="1" customWidth="1"/>
    <col min="6" max="6" width="12.33203125" style="7" bestFit="1" customWidth="1"/>
  </cols>
  <sheetData>
    <row r="1" spans="1:7" x14ac:dyDescent="0.2">
      <c r="A1" t="s">
        <v>361</v>
      </c>
      <c r="B1" t="s">
        <v>274</v>
      </c>
      <c r="C1" t="s">
        <v>275</v>
      </c>
      <c r="D1" t="s">
        <v>276</v>
      </c>
      <c r="E1" t="s">
        <v>277</v>
      </c>
      <c r="F1" s="7" t="s">
        <v>278</v>
      </c>
    </row>
    <row r="2" spans="1:7" x14ac:dyDescent="0.2">
      <c r="A2" t="str">
        <f>"Week "&amp;B2</f>
        <v>Week 1</v>
      </c>
      <c r="B2">
        <v>1</v>
      </c>
      <c r="C2" t="s">
        <v>1665</v>
      </c>
      <c r="D2" t="s">
        <v>279</v>
      </c>
      <c r="F2" s="7">
        <v>43759</v>
      </c>
      <c r="G2" t="str">
        <f>TRIM(C2)</f>
        <v>Antetojimbo</v>
      </c>
    </row>
    <row r="3" spans="1:7" x14ac:dyDescent="0.2">
      <c r="A3" t="str">
        <f t="shared" ref="A3:A21" si="0">"Week "&amp;B3</f>
        <v>Week 2</v>
      </c>
      <c r="B3">
        <v>2</v>
      </c>
      <c r="C3" t="s">
        <v>1664</v>
      </c>
      <c r="D3" t="s">
        <v>280</v>
      </c>
      <c r="F3" s="7">
        <v>43766</v>
      </c>
    </row>
    <row r="4" spans="1:7" x14ac:dyDescent="0.2">
      <c r="A4" t="str">
        <f t="shared" si="0"/>
        <v>Week 3</v>
      </c>
      <c r="B4">
        <v>3</v>
      </c>
      <c r="C4" t="s">
        <v>1662</v>
      </c>
      <c r="F4" s="7">
        <v>43773</v>
      </c>
    </row>
    <row r="5" spans="1:7" x14ac:dyDescent="0.2">
      <c r="A5" t="str">
        <f t="shared" si="0"/>
        <v>Week 4</v>
      </c>
      <c r="B5">
        <v>4</v>
      </c>
      <c r="C5" t="s">
        <v>1666</v>
      </c>
      <c r="F5" s="7">
        <v>43780</v>
      </c>
    </row>
    <row r="6" spans="1:7" x14ac:dyDescent="0.2">
      <c r="A6" t="str">
        <f t="shared" si="0"/>
        <v>Week 5</v>
      </c>
      <c r="B6">
        <v>5</v>
      </c>
      <c r="C6" t="s">
        <v>1661</v>
      </c>
      <c r="F6" s="7">
        <v>43787</v>
      </c>
    </row>
    <row r="7" spans="1:7" x14ac:dyDescent="0.2">
      <c r="A7" t="str">
        <f t="shared" si="0"/>
        <v>Week 6</v>
      </c>
      <c r="B7">
        <v>6</v>
      </c>
      <c r="C7" t="s">
        <v>1667</v>
      </c>
      <c r="F7" s="7">
        <v>43794</v>
      </c>
    </row>
    <row r="8" spans="1:7" x14ac:dyDescent="0.2">
      <c r="A8" t="str">
        <f t="shared" si="0"/>
        <v>Week 7</v>
      </c>
      <c r="B8">
        <v>7</v>
      </c>
      <c r="C8" t="s">
        <v>1669</v>
      </c>
      <c r="F8" s="7">
        <v>43801</v>
      </c>
    </row>
    <row r="9" spans="1:7" x14ac:dyDescent="0.2">
      <c r="A9" t="str">
        <f t="shared" si="0"/>
        <v>Week 8</v>
      </c>
      <c r="B9">
        <v>8</v>
      </c>
      <c r="C9" t="s">
        <v>1668</v>
      </c>
      <c r="F9" s="7">
        <v>43808</v>
      </c>
    </row>
    <row r="10" spans="1:7" x14ac:dyDescent="0.2">
      <c r="A10" t="str">
        <f t="shared" si="0"/>
        <v>Week 9</v>
      </c>
      <c r="B10">
        <v>9</v>
      </c>
      <c r="C10" t="s">
        <v>1663</v>
      </c>
      <c r="F10" s="7">
        <v>43815</v>
      </c>
    </row>
    <row r="11" spans="1:7" x14ac:dyDescent="0.2">
      <c r="A11" t="str">
        <f t="shared" si="0"/>
        <v>Week 10</v>
      </c>
      <c r="B11">
        <v>10</v>
      </c>
      <c r="C11" t="s">
        <v>282</v>
      </c>
      <c r="F11" s="7">
        <v>43822</v>
      </c>
    </row>
    <row r="12" spans="1:7" x14ac:dyDescent="0.2">
      <c r="A12" t="str">
        <f t="shared" si="0"/>
        <v>Week 11</v>
      </c>
      <c r="B12">
        <v>11</v>
      </c>
      <c r="C12" t="s">
        <v>283</v>
      </c>
      <c r="F12" s="7">
        <v>43829</v>
      </c>
    </row>
    <row r="13" spans="1:7" x14ac:dyDescent="0.2">
      <c r="A13" t="str">
        <f t="shared" si="0"/>
        <v>Week 12</v>
      </c>
      <c r="B13">
        <v>12</v>
      </c>
      <c r="C13" t="s">
        <v>284</v>
      </c>
      <c r="F13" s="7">
        <v>43836</v>
      </c>
    </row>
    <row r="14" spans="1:7" x14ac:dyDescent="0.2">
      <c r="A14" t="str">
        <f t="shared" si="0"/>
        <v>Week 13</v>
      </c>
      <c r="B14">
        <v>13</v>
      </c>
      <c r="C14" t="s">
        <v>285</v>
      </c>
      <c r="F14" s="7">
        <v>43843</v>
      </c>
    </row>
    <row r="15" spans="1:7" x14ac:dyDescent="0.2">
      <c r="A15" t="str">
        <f t="shared" si="0"/>
        <v>Week 14</v>
      </c>
      <c r="B15">
        <v>14</v>
      </c>
      <c r="C15" t="s">
        <v>286</v>
      </c>
      <c r="F15" s="7">
        <v>43850</v>
      </c>
    </row>
    <row r="16" spans="1:7" x14ac:dyDescent="0.2">
      <c r="A16" t="str">
        <f t="shared" si="0"/>
        <v>Week 15</v>
      </c>
      <c r="B16">
        <v>15</v>
      </c>
      <c r="C16" t="s">
        <v>287</v>
      </c>
      <c r="F16" s="7">
        <v>43857</v>
      </c>
    </row>
    <row r="17" spans="1:6" x14ac:dyDescent="0.2">
      <c r="A17" t="str">
        <f t="shared" si="0"/>
        <v>Week 16</v>
      </c>
      <c r="B17">
        <v>16</v>
      </c>
      <c r="C17" t="s">
        <v>288</v>
      </c>
      <c r="F17" s="7">
        <v>43864</v>
      </c>
    </row>
    <row r="18" spans="1:6" x14ac:dyDescent="0.2">
      <c r="A18" t="str">
        <f t="shared" si="0"/>
        <v>Week 17 &amp; 18</v>
      </c>
      <c r="B18" t="s">
        <v>281</v>
      </c>
      <c r="C18" t="s">
        <v>289</v>
      </c>
      <c r="F18" s="7">
        <v>43871</v>
      </c>
    </row>
    <row r="19" spans="1:6" x14ac:dyDescent="0.2">
      <c r="A19" t="str">
        <f t="shared" si="0"/>
        <v>Week 19</v>
      </c>
      <c r="B19">
        <v>19</v>
      </c>
      <c r="C19" t="s">
        <v>290</v>
      </c>
      <c r="F19" s="7">
        <v>43885</v>
      </c>
    </row>
    <row r="20" spans="1:6" x14ac:dyDescent="0.2">
      <c r="A20" t="str">
        <f t="shared" si="0"/>
        <v>Week 20</v>
      </c>
      <c r="B20">
        <v>20</v>
      </c>
      <c r="C20" t="s">
        <v>282</v>
      </c>
      <c r="F20" s="7">
        <v>43892</v>
      </c>
    </row>
    <row r="21" spans="1:6" x14ac:dyDescent="0.2">
      <c r="A21" t="str">
        <f t="shared" si="0"/>
        <v>Week 21</v>
      </c>
      <c r="B21">
        <v>21</v>
      </c>
      <c r="C21" t="s">
        <v>283</v>
      </c>
      <c r="F21" s="7">
        <v>43899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31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3.5" bestFit="1" customWidth="1"/>
    <col min="2" max="2" width="10.5" bestFit="1" customWidth="1"/>
    <col min="3" max="3" width="24.6640625" bestFit="1" customWidth="1"/>
    <col min="4" max="4" width="6" bestFit="1" customWidth="1"/>
    <col min="5" max="5" width="21.83203125" bestFit="1" customWidth="1"/>
    <col min="6" max="6" width="6" bestFit="1" customWidth="1"/>
    <col min="7" max="7" width="21.83203125" bestFit="1" customWidth="1"/>
  </cols>
  <sheetData>
    <row r="1" spans="1:7" x14ac:dyDescent="0.2">
      <c r="A1" s="2" t="s">
        <v>291</v>
      </c>
      <c r="B1" s="10" t="s">
        <v>292</v>
      </c>
      <c r="C1" s="2" t="s">
        <v>293</v>
      </c>
      <c r="D1" s="2" t="s">
        <v>357</v>
      </c>
      <c r="E1" s="2" t="s">
        <v>294</v>
      </c>
      <c r="F1" s="2" t="s">
        <v>358</v>
      </c>
      <c r="G1" s="2" t="s">
        <v>295</v>
      </c>
    </row>
    <row r="2" spans="1:7" x14ac:dyDescent="0.2">
      <c r="A2">
        <v>1</v>
      </c>
      <c r="B2" s="7">
        <v>43760</v>
      </c>
      <c r="C2" t="s">
        <v>296</v>
      </c>
      <c r="D2" t="s">
        <v>63</v>
      </c>
      <c r="E2" t="s">
        <v>297</v>
      </c>
      <c r="F2" t="s">
        <v>74</v>
      </c>
      <c r="G2" t="s">
        <v>298</v>
      </c>
    </row>
    <row r="3" spans="1:7" x14ac:dyDescent="0.2">
      <c r="A3">
        <v>1</v>
      </c>
      <c r="B3" s="7">
        <v>43760</v>
      </c>
      <c r="C3" t="s">
        <v>299</v>
      </c>
      <c r="D3" t="s">
        <v>35</v>
      </c>
      <c r="E3" t="s">
        <v>300</v>
      </c>
      <c r="F3" t="s">
        <v>42</v>
      </c>
      <c r="G3" t="s">
        <v>301</v>
      </c>
    </row>
    <row r="4" spans="1:7" x14ac:dyDescent="0.2">
      <c r="A4">
        <v>1</v>
      </c>
      <c r="B4" s="7">
        <v>43761</v>
      </c>
      <c r="C4" t="s">
        <v>302</v>
      </c>
      <c r="D4" t="s">
        <v>97</v>
      </c>
      <c r="E4" t="s">
        <v>303</v>
      </c>
      <c r="F4" t="s">
        <v>89</v>
      </c>
      <c r="G4" t="s">
        <v>304</v>
      </c>
    </row>
    <row r="5" spans="1:7" x14ac:dyDescent="0.2">
      <c r="A5">
        <v>1</v>
      </c>
      <c r="B5" s="7">
        <v>43761</v>
      </c>
      <c r="C5" t="s">
        <v>305</v>
      </c>
      <c r="D5" t="s">
        <v>76</v>
      </c>
      <c r="E5" t="s">
        <v>306</v>
      </c>
      <c r="F5" t="s">
        <v>56</v>
      </c>
      <c r="G5" t="s">
        <v>307</v>
      </c>
    </row>
    <row r="6" spans="1:7" x14ac:dyDescent="0.2">
      <c r="A6">
        <v>1</v>
      </c>
      <c r="B6" s="7">
        <v>43761</v>
      </c>
      <c r="C6" t="s">
        <v>308</v>
      </c>
      <c r="D6" t="s">
        <v>79</v>
      </c>
      <c r="E6" t="s">
        <v>309</v>
      </c>
      <c r="F6" t="s">
        <v>67</v>
      </c>
      <c r="G6" t="s">
        <v>310</v>
      </c>
    </row>
    <row r="7" spans="1:7" x14ac:dyDescent="0.2">
      <c r="A7">
        <v>1</v>
      </c>
      <c r="B7" s="7">
        <v>43761</v>
      </c>
      <c r="C7" t="s">
        <v>311</v>
      </c>
      <c r="D7" t="s">
        <v>50</v>
      </c>
      <c r="E7" t="s">
        <v>312</v>
      </c>
      <c r="F7" t="s">
        <v>44</v>
      </c>
      <c r="G7" t="s">
        <v>313</v>
      </c>
    </row>
    <row r="8" spans="1:7" x14ac:dyDescent="0.2">
      <c r="A8">
        <v>1</v>
      </c>
      <c r="B8" s="7">
        <v>43761</v>
      </c>
      <c r="C8" t="s">
        <v>314</v>
      </c>
      <c r="D8" t="s">
        <v>54</v>
      </c>
      <c r="E8" t="s">
        <v>315</v>
      </c>
      <c r="F8" t="s">
        <v>155</v>
      </c>
      <c r="G8" t="s">
        <v>316</v>
      </c>
    </row>
    <row r="9" spans="1:7" x14ac:dyDescent="0.2">
      <c r="A9">
        <v>1</v>
      </c>
      <c r="B9" s="7">
        <v>43761</v>
      </c>
      <c r="C9" t="s">
        <v>317</v>
      </c>
      <c r="D9" t="s">
        <v>58</v>
      </c>
      <c r="E9" t="s">
        <v>318</v>
      </c>
      <c r="F9" t="s">
        <v>48</v>
      </c>
      <c r="G9" t="s">
        <v>319</v>
      </c>
    </row>
    <row r="10" spans="1:7" x14ac:dyDescent="0.2">
      <c r="A10">
        <v>1</v>
      </c>
      <c r="B10" s="7">
        <v>43761</v>
      </c>
      <c r="C10" t="s">
        <v>320</v>
      </c>
      <c r="D10" t="s">
        <v>39</v>
      </c>
      <c r="E10" t="s">
        <v>321</v>
      </c>
      <c r="F10" t="s">
        <v>65</v>
      </c>
      <c r="G10" t="s">
        <v>322</v>
      </c>
    </row>
    <row r="11" spans="1:7" x14ac:dyDescent="0.2">
      <c r="A11">
        <v>1</v>
      </c>
      <c r="B11" s="7">
        <v>43761</v>
      </c>
      <c r="C11" t="s">
        <v>323</v>
      </c>
      <c r="D11" t="s">
        <v>115</v>
      </c>
      <c r="E11" t="s">
        <v>324</v>
      </c>
      <c r="F11" t="s">
        <v>108</v>
      </c>
      <c r="G11" t="s">
        <v>325</v>
      </c>
    </row>
    <row r="12" spans="1:7" x14ac:dyDescent="0.2">
      <c r="A12">
        <v>1</v>
      </c>
      <c r="B12" s="7">
        <v>43761</v>
      </c>
      <c r="C12" t="s">
        <v>326</v>
      </c>
      <c r="D12" t="s">
        <v>82</v>
      </c>
      <c r="E12" t="s">
        <v>327</v>
      </c>
      <c r="F12" t="s">
        <v>95</v>
      </c>
      <c r="G12" t="s">
        <v>328</v>
      </c>
    </row>
    <row r="13" spans="1:7" x14ac:dyDescent="0.2">
      <c r="A13">
        <v>1</v>
      </c>
      <c r="B13" s="7">
        <v>43761</v>
      </c>
      <c r="C13" t="s">
        <v>329</v>
      </c>
      <c r="D13" t="s">
        <v>70</v>
      </c>
      <c r="E13" t="s">
        <v>330</v>
      </c>
      <c r="F13" t="s">
        <v>121</v>
      </c>
      <c r="G13" t="s">
        <v>331</v>
      </c>
    </row>
    <row r="14" spans="1:7" x14ac:dyDescent="0.2">
      <c r="A14">
        <v>1</v>
      </c>
      <c r="B14" s="7">
        <v>43761</v>
      </c>
      <c r="C14" t="s">
        <v>332</v>
      </c>
      <c r="D14" t="s">
        <v>37</v>
      </c>
      <c r="E14" t="s">
        <v>333</v>
      </c>
      <c r="F14" t="s">
        <v>87</v>
      </c>
      <c r="G14" t="s">
        <v>334</v>
      </c>
    </row>
    <row r="15" spans="1:7" x14ac:dyDescent="0.2">
      <c r="A15">
        <v>1</v>
      </c>
      <c r="B15" s="7">
        <v>43762</v>
      </c>
      <c r="C15" t="s">
        <v>335</v>
      </c>
      <c r="D15" t="s">
        <v>56</v>
      </c>
      <c r="E15" t="s">
        <v>307</v>
      </c>
      <c r="F15" t="s">
        <v>52</v>
      </c>
      <c r="G15" t="s">
        <v>336</v>
      </c>
    </row>
    <row r="16" spans="1:7" x14ac:dyDescent="0.2">
      <c r="A16">
        <v>1</v>
      </c>
      <c r="B16" s="7">
        <v>43762</v>
      </c>
      <c r="C16" t="s">
        <v>337</v>
      </c>
      <c r="D16" t="s">
        <v>33</v>
      </c>
      <c r="E16" t="s">
        <v>338</v>
      </c>
      <c r="F16" t="s">
        <v>72</v>
      </c>
      <c r="G16" t="s">
        <v>339</v>
      </c>
    </row>
    <row r="17" spans="1:7" x14ac:dyDescent="0.2">
      <c r="A17">
        <v>1</v>
      </c>
      <c r="B17" s="7">
        <v>43762</v>
      </c>
      <c r="C17" t="s">
        <v>340</v>
      </c>
      <c r="D17" t="s">
        <v>60</v>
      </c>
      <c r="E17" t="s">
        <v>341</v>
      </c>
      <c r="F17" t="s">
        <v>35</v>
      </c>
      <c r="G17" t="s">
        <v>300</v>
      </c>
    </row>
    <row r="18" spans="1:7" x14ac:dyDescent="0.2">
      <c r="A18">
        <v>1</v>
      </c>
      <c r="B18" s="7">
        <v>43763</v>
      </c>
      <c r="C18" t="s">
        <v>342</v>
      </c>
      <c r="D18" t="s">
        <v>48</v>
      </c>
      <c r="E18" t="s">
        <v>319</v>
      </c>
      <c r="F18" t="s">
        <v>63</v>
      </c>
      <c r="G18" t="s">
        <v>297</v>
      </c>
    </row>
    <row r="19" spans="1:7" x14ac:dyDescent="0.2">
      <c r="A19">
        <v>1</v>
      </c>
      <c r="B19" s="7">
        <v>43763</v>
      </c>
      <c r="C19" t="s">
        <v>302</v>
      </c>
      <c r="D19" t="s">
        <v>97</v>
      </c>
      <c r="E19" t="s">
        <v>303</v>
      </c>
      <c r="F19" t="s">
        <v>44</v>
      </c>
      <c r="G19" t="s">
        <v>313</v>
      </c>
    </row>
    <row r="20" spans="1:7" x14ac:dyDescent="0.2">
      <c r="A20">
        <v>1</v>
      </c>
      <c r="B20" s="7">
        <v>43763</v>
      </c>
      <c r="C20" t="s">
        <v>311</v>
      </c>
      <c r="D20" t="s">
        <v>50</v>
      </c>
      <c r="E20" t="s">
        <v>312</v>
      </c>
      <c r="F20" t="s">
        <v>108</v>
      </c>
      <c r="G20" t="s">
        <v>325</v>
      </c>
    </row>
    <row r="21" spans="1:7" x14ac:dyDescent="0.2">
      <c r="A21">
        <v>1</v>
      </c>
      <c r="B21" s="7">
        <v>43763</v>
      </c>
      <c r="C21" t="s">
        <v>343</v>
      </c>
      <c r="D21" t="s">
        <v>155</v>
      </c>
      <c r="E21" t="s">
        <v>316</v>
      </c>
      <c r="F21" t="s">
        <v>89</v>
      </c>
      <c r="G21" t="s">
        <v>304</v>
      </c>
    </row>
    <row r="22" spans="1:7" x14ac:dyDescent="0.2">
      <c r="A22">
        <v>1</v>
      </c>
      <c r="B22" s="7">
        <v>43763</v>
      </c>
      <c r="C22" t="s">
        <v>344</v>
      </c>
      <c r="D22" t="s">
        <v>74</v>
      </c>
      <c r="E22" t="s">
        <v>298</v>
      </c>
      <c r="F22" t="s">
        <v>39</v>
      </c>
      <c r="G22" t="s">
        <v>321</v>
      </c>
    </row>
    <row r="23" spans="1:7" x14ac:dyDescent="0.2">
      <c r="A23">
        <v>1</v>
      </c>
      <c r="B23" s="7">
        <v>43763</v>
      </c>
      <c r="C23" t="s">
        <v>345</v>
      </c>
      <c r="D23" t="s">
        <v>95</v>
      </c>
      <c r="E23" t="s">
        <v>328</v>
      </c>
      <c r="F23" t="s">
        <v>65</v>
      </c>
      <c r="G23" t="s">
        <v>322</v>
      </c>
    </row>
    <row r="24" spans="1:7" x14ac:dyDescent="0.2">
      <c r="A24">
        <v>1</v>
      </c>
      <c r="B24" s="7">
        <v>43763</v>
      </c>
      <c r="C24" t="s">
        <v>346</v>
      </c>
      <c r="D24" t="s">
        <v>87</v>
      </c>
      <c r="E24" t="s">
        <v>334</v>
      </c>
      <c r="F24" t="s">
        <v>70</v>
      </c>
      <c r="G24" t="s">
        <v>330</v>
      </c>
    </row>
    <row r="25" spans="1:7" x14ac:dyDescent="0.2">
      <c r="A25">
        <v>1</v>
      </c>
      <c r="B25" s="7">
        <v>43763</v>
      </c>
      <c r="C25" t="s">
        <v>347</v>
      </c>
      <c r="D25" t="s">
        <v>121</v>
      </c>
      <c r="E25" t="s">
        <v>331</v>
      </c>
      <c r="F25" t="s">
        <v>37</v>
      </c>
      <c r="G25" t="s">
        <v>333</v>
      </c>
    </row>
    <row r="26" spans="1:7" x14ac:dyDescent="0.2">
      <c r="A26">
        <v>1</v>
      </c>
      <c r="B26" s="7">
        <v>43763</v>
      </c>
      <c r="C26" t="s">
        <v>299</v>
      </c>
      <c r="D26" t="s">
        <v>42</v>
      </c>
      <c r="E26" t="s">
        <v>301</v>
      </c>
      <c r="F26" t="s">
        <v>82</v>
      </c>
      <c r="G26" t="s">
        <v>327</v>
      </c>
    </row>
    <row r="27" spans="1:7" x14ac:dyDescent="0.2">
      <c r="A27">
        <v>1</v>
      </c>
      <c r="B27" s="7">
        <v>43764</v>
      </c>
      <c r="C27" t="s">
        <v>348</v>
      </c>
      <c r="D27" t="s">
        <v>72</v>
      </c>
      <c r="E27" t="s">
        <v>339</v>
      </c>
      <c r="F27" t="s">
        <v>54</v>
      </c>
      <c r="G27" t="s">
        <v>315</v>
      </c>
    </row>
    <row r="28" spans="1:7" x14ac:dyDescent="0.2">
      <c r="A28">
        <v>1</v>
      </c>
      <c r="B28" s="7">
        <v>43764</v>
      </c>
      <c r="C28" t="s">
        <v>335</v>
      </c>
      <c r="D28" t="s">
        <v>56</v>
      </c>
      <c r="E28" t="s">
        <v>307</v>
      </c>
      <c r="F28" t="s">
        <v>58</v>
      </c>
      <c r="G28" t="s">
        <v>318</v>
      </c>
    </row>
    <row r="29" spans="1:7" x14ac:dyDescent="0.2">
      <c r="A29">
        <v>1</v>
      </c>
      <c r="B29" s="7">
        <v>43764</v>
      </c>
      <c r="C29" t="s">
        <v>349</v>
      </c>
      <c r="D29" t="s">
        <v>52</v>
      </c>
      <c r="E29" t="s">
        <v>336</v>
      </c>
      <c r="F29" t="s">
        <v>79</v>
      </c>
      <c r="G29" t="s">
        <v>309</v>
      </c>
    </row>
    <row r="30" spans="1:7" x14ac:dyDescent="0.2">
      <c r="A30">
        <v>1</v>
      </c>
      <c r="B30" s="7">
        <v>43764</v>
      </c>
      <c r="C30" t="s">
        <v>350</v>
      </c>
      <c r="D30" t="s">
        <v>108</v>
      </c>
      <c r="E30" t="s">
        <v>325</v>
      </c>
      <c r="F30" t="s">
        <v>48</v>
      </c>
      <c r="G30" t="s">
        <v>319</v>
      </c>
    </row>
    <row r="31" spans="1:7" x14ac:dyDescent="0.2">
      <c r="A31">
        <v>1</v>
      </c>
      <c r="B31" s="7">
        <v>43764</v>
      </c>
      <c r="C31" t="s">
        <v>351</v>
      </c>
      <c r="D31" t="s">
        <v>67</v>
      </c>
      <c r="E31" t="s">
        <v>310</v>
      </c>
      <c r="F31" t="s">
        <v>76</v>
      </c>
      <c r="G31" t="s">
        <v>306</v>
      </c>
    </row>
    <row r="32" spans="1:7" x14ac:dyDescent="0.2">
      <c r="A32">
        <v>1</v>
      </c>
      <c r="B32" s="7">
        <v>43764</v>
      </c>
      <c r="C32" t="s">
        <v>352</v>
      </c>
      <c r="D32" t="s">
        <v>89</v>
      </c>
      <c r="E32" t="s">
        <v>304</v>
      </c>
      <c r="F32" t="s">
        <v>63</v>
      </c>
      <c r="G32" t="s">
        <v>297</v>
      </c>
    </row>
    <row r="33" spans="1:7" x14ac:dyDescent="0.2">
      <c r="A33">
        <v>1</v>
      </c>
      <c r="B33" s="7">
        <v>43764</v>
      </c>
      <c r="C33" t="s">
        <v>337</v>
      </c>
      <c r="D33" t="s">
        <v>33</v>
      </c>
      <c r="E33" t="s">
        <v>338</v>
      </c>
      <c r="F33" t="s">
        <v>74</v>
      </c>
      <c r="G33" t="s">
        <v>298</v>
      </c>
    </row>
    <row r="34" spans="1:7" x14ac:dyDescent="0.2">
      <c r="A34">
        <v>1</v>
      </c>
      <c r="B34" s="7">
        <v>43764</v>
      </c>
      <c r="C34" t="s">
        <v>323</v>
      </c>
      <c r="D34" t="s">
        <v>115</v>
      </c>
      <c r="E34" t="s">
        <v>324</v>
      </c>
      <c r="F34" t="s">
        <v>65</v>
      </c>
      <c r="G34" t="s">
        <v>322</v>
      </c>
    </row>
    <row r="35" spans="1:7" x14ac:dyDescent="0.2">
      <c r="A35">
        <v>1</v>
      </c>
      <c r="B35" s="7">
        <v>43764</v>
      </c>
      <c r="C35" t="s">
        <v>326</v>
      </c>
      <c r="D35" t="s">
        <v>82</v>
      </c>
      <c r="E35" t="s">
        <v>327</v>
      </c>
      <c r="F35" t="s">
        <v>121</v>
      </c>
      <c r="G35" t="s">
        <v>331</v>
      </c>
    </row>
    <row r="36" spans="1:7" x14ac:dyDescent="0.2">
      <c r="A36">
        <v>1</v>
      </c>
      <c r="B36" s="7">
        <v>43764</v>
      </c>
      <c r="C36" t="s">
        <v>329</v>
      </c>
      <c r="D36" t="s">
        <v>70</v>
      </c>
      <c r="E36" t="s">
        <v>330</v>
      </c>
      <c r="F36" t="s">
        <v>35</v>
      </c>
      <c r="G36" t="s">
        <v>300</v>
      </c>
    </row>
    <row r="37" spans="1:7" x14ac:dyDescent="0.2">
      <c r="A37">
        <v>1</v>
      </c>
      <c r="B37" s="7">
        <v>43765</v>
      </c>
      <c r="C37" t="s">
        <v>345</v>
      </c>
      <c r="D37" t="s">
        <v>95</v>
      </c>
      <c r="E37" t="s">
        <v>328</v>
      </c>
      <c r="F37" t="s">
        <v>60</v>
      </c>
      <c r="G37" t="s">
        <v>341</v>
      </c>
    </row>
    <row r="38" spans="1:7" x14ac:dyDescent="0.2">
      <c r="A38">
        <v>1</v>
      </c>
      <c r="B38" s="7">
        <v>43765</v>
      </c>
      <c r="C38" t="s">
        <v>343</v>
      </c>
      <c r="D38" t="s">
        <v>155</v>
      </c>
      <c r="E38" t="s">
        <v>316</v>
      </c>
      <c r="F38" t="s">
        <v>50</v>
      </c>
      <c r="G38" t="s">
        <v>312</v>
      </c>
    </row>
    <row r="39" spans="1:7" x14ac:dyDescent="0.2">
      <c r="A39">
        <v>1</v>
      </c>
      <c r="B39" s="7">
        <v>43765</v>
      </c>
      <c r="C39" t="s">
        <v>320</v>
      </c>
      <c r="D39" t="s">
        <v>39</v>
      </c>
      <c r="E39" t="s">
        <v>321</v>
      </c>
      <c r="F39" t="s">
        <v>37</v>
      </c>
      <c r="G39" t="s">
        <v>333</v>
      </c>
    </row>
    <row r="40" spans="1:7" x14ac:dyDescent="0.2">
      <c r="A40">
        <v>1</v>
      </c>
      <c r="B40" s="7">
        <v>43765</v>
      </c>
      <c r="C40" t="s">
        <v>353</v>
      </c>
      <c r="D40" t="s">
        <v>44</v>
      </c>
      <c r="E40" t="s">
        <v>313</v>
      </c>
      <c r="F40" t="s">
        <v>54</v>
      </c>
      <c r="G40" t="s">
        <v>315</v>
      </c>
    </row>
    <row r="41" spans="1:7" x14ac:dyDescent="0.2">
      <c r="A41">
        <v>1</v>
      </c>
      <c r="B41" s="7">
        <v>43765</v>
      </c>
      <c r="C41" t="s">
        <v>299</v>
      </c>
      <c r="D41" t="s">
        <v>42</v>
      </c>
      <c r="E41" t="s">
        <v>301</v>
      </c>
      <c r="F41" t="s">
        <v>97</v>
      </c>
      <c r="G41" t="s">
        <v>303</v>
      </c>
    </row>
    <row r="42" spans="1:7" x14ac:dyDescent="0.2">
      <c r="A42">
        <v>1</v>
      </c>
      <c r="B42" s="7">
        <v>43766</v>
      </c>
      <c r="C42" t="s">
        <v>335</v>
      </c>
      <c r="D42" t="s">
        <v>56</v>
      </c>
      <c r="E42" t="s">
        <v>307</v>
      </c>
      <c r="F42" t="s">
        <v>76</v>
      </c>
      <c r="G42" t="s">
        <v>306</v>
      </c>
    </row>
    <row r="43" spans="1:7" x14ac:dyDescent="0.2">
      <c r="A43">
        <v>1</v>
      </c>
      <c r="B43" s="7">
        <v>43766</v>
      </c>
      <c r="C43" t="s">
        <v>350</v>
      </c>
      <c r="D43" t="s">
        <v>108</v>
      </c>
      <c r="E43" t="s">
        <v>325</v>
      </c>
      <c r="F43" t="s">
        <v>89</v>
      </c>
      <c r="G43" t="s">
        <v>304</v>
      </c>
    </row>
    <row r="44" spans="1:7" x14ac:dyDescent="0.2">
      <c r="A44">
        <v>1</v>
      </c>
      <c r="B44" s="7">
        <v>43766</v>
      </c>
      <c r="C44" t="s">
        <v>349</v>
      </c>
      <c r="D44" t="s">
        <v>52</v>
      </c>
      <c r="E44" t="s">
        <v>336</v>
      </c>
      <c r="F44" t="s">
        <v>58</v>
      </c>
      <c r="G44" t="s">
        <v>318</v>
      </c>
    </row>
    <row r="45" spans="1:7" x14ac:dyDescent="0.2">
      <c r="A45">
        <v>1</v>
      </c>
      <c r="B45" s="7">
        <v>43766</v>
      </c>
      <c r="C45" t="s">
        <v>296</v>
      </c>
      <c r="D45" t="s">
        <v>63</v>
      </c>
      <c r="E45" t="s">
        <v>297</v>
      </c>
      <c r="F45" t="s">
        <v>79</v>
      </c>
      <c r="G45" t="s">
        <v>309</v>
      </c>
    </row>
    <row r="46" spans="1:7" x14ac:dyDescent="0.2">
      <c r="A46">
        <v>1</v>
      </c>
      <c r="B46" s="7">
        <v>43766</v>
      </c>
      <c r="C46" t="s">
        <v>337</v>
      </c>
      <c r="D46" t="s">
        <v>33</v>
      </c>
      <c r="E46" t="s">
        <v>338</v>
      </c>
      <c r="F46" t="s">
        <v>95</v>
      </c>
      <c r="G46" t="s">
        <v>328</v>
      </c>
    </row>
    <row r="47" spans="1:7" x14ac:dyDescent="0.2">
      <c r="A47">
        <v>1</v>
      </c>
      <c r="B47" s="7">
        <v>43766</v>
      </c>
      <c r="C47" t="s">
        <v>348</v>
      </c>
      <c r="D47" t="s">
        <v>72</v>
      </c>
      <c r="E47" t="s">
        <v>339</v>
      </c>
      <c r="F47" t="s">
        <v>67</v>
      </c>
      <c r="G47" t="s">
        <v>310</v>
      </c>
    </row>
    <row r="48" spans="1:7" x14ac:dyDescent="0.2">
      <c r="A48">
        <v>1</v>
      </c>
      <c r="B48" s="7">
        <v>43766</v>
      </c>
      <c r="C48" t="s">
        <v>344</v>
      </c>
      <c r="D48" t="s">
        <v>74</v>
      </c>
      <c r="E48" t="s">
        <v>298</v>
      </c>
      <c r="F48" t="s">
        <v>60</v>
      </c>
      <c r="G48" t="s">
        <v>341</v>
      </c>
    </row>
    <row r="49" spans="1:7" x14ac:dyDescent="0.2">
      <c r="A49">
        <v>1</v>
      </c>
      <c r="B49" s="7">
        <v>43766</v>
      </c>
      <c r="C49" t="s">
        <v>323</v>
      </c>
      <c r="D49" t="s">
        <v>115</v>
      </c>
      <c r="E49" t="s">
        <v>324</v>
      </c>
      <c r="F49" t="s">
        <v>37</v>
      </c>
      <c r="G49" t="s">
        <v>333</v>
      </c>
    </row>
    <row r="50" spans="1:7" x14ac:dyDescent="0.2">
      <c r="A50">
        <v>1</v>
      </c>
      <c r="B50" s="7">
        <v>43766</v>
      </c>
      <c r="C50" t="s">
        <v>329</v>
      </c>
      <c r="D50" t="s">
        <v>70</v>
      </c>
      <c r="E50" t="s">
        <v>330</v>
      </c>
      <c r="F50" t="s">
        <v>82</v>
      </c>
      <c r="G50" t="s">
        <v>327</v>
      </c>
    </row>
    <row r="51" spans="1:7" x14ac:dyDescent="0.2">
      <c r="A51">
        <v>1</v>
      </c>
      <c r="B51" s="7">
        <v>43766</v>
      </c>
      <c r="C51" t="s">
        <v>347</v>
      </c>
      <c r="D51" t="s">
        <v>121</v>
      </c>
      <c r="E51" t="s">
        <v>331</v>
      </c>
      <c r="F51" t="s">
        <v>87</v>
      </c>
      <c r="G51" t="s">
        <v>334</v>
      </c>
    </row>
    <row r="52" spans="1:7" x14ac:dyDescent="0.2">
      <c r="A52">
        <v>1</v>
      </c>
      <c r="B52" s="7">
        <v>43766</v>
      </c>
      <c r="C52" t="s">
        <v>299</v>
      </c>
      <c r="D52" t="s">
        <v>35</v>
      </c>
      <c r="E52" t="s">
        <v>300</v>
      </c>
      <c r="F52" t="s">
        <v>97</v>
      </c>
      <c r="G52" t="s">
        <v>303</v>
      </c>
    </row>
    <row r="53" spans="1:7" x14ac:dyDescent="0.2">
      <c r="A53">
        <v>1</v>
      </c>
      <c r="B53" s="7">
        <v>43767</v>
      </c>
      <c r="C53" t="s">
        <v>314</v>
      </c>
      <c r="D53" t="s">
        <v>54</v>
      </c>
      <c r="E53" t="s">
        <v>315</v>
      </c>
      <c r="F53" t="s">
        <v>52</v>
      </c>
      <c r="G53" t="s">
        <v>336</v>
      </c>
    </row>
    <row r="54" spans="1:7" x14ac:dyDescent="0.2">
      <c r="A54">
        <v>1</v>
      </c>
      <c r="B54" s="7">
        <v>43767</v>
      </c>
      <c r="C54" t="s">
        <v>346</v>
      </c>
      <c r="D54" t="s">
        <v>87</v>
      </c>
      <c r="E54" t="s">
        <v>334</v>
      </c>
      <c r="F54" t="s">
        <v>39</v>
      </c>
      <c r="G54" t="s">
        <v>321</v>
      </c>
    </row>
    <row r="55" spans="1:7" x14ac:dyDescent="0.2">
      <c r="A55">
        <v>1</v>
      </c>
      <c r="B55" s="7">
        <v>43767</v>
      </c>
      <c r="C55" t="s">
        <v>299</v>
      </c>
      <c r="D55" t="s">
        <v>42</v>
      </c>
      <c r="E55" t="s">
        <v>301</v>
      </c>
      <c r="F55" t="s">
        <v>155</v>
      </c>
      <c r="G55" t="s">
        <v>316</v>
      </c>
    </row>
    <row r="56" spans="1:7" x14ac:dyDescent="0.2">
      <c r="A56">
        <v>1</v>
      </c>
      <c r="B56" s="7">
        <v>43768</v>
      </c>
      <c r="C56" t="s">
        <v>351</v>
      </c>
      <c r="D56" t="s">
        <v>67</v>
      </c>
      <c r="E56" t="s">
        <v>310</v>
      </c>
      <c r="F56" t="s">
        <v>89</v>
      </c>
      <c r="G56" t="s">
        <v>304</v>
      </c>
    </row>
    <row r="57" spans="1:7" x14ac:dyDescent="0.2">
      <c r="A57">
        <v>1</v>
      </c>
      <c r="B57" s="7">
        <v>43768</v>
      </c>
      <c r="C57" t="s">
        <v>308</v>
      </c>
      <c r="D57" t="s">
        <v>79</v>
      </c>
      <c r="E57" t="s">
        <v>309</v>
      </c>
      <c r="F57" t="s">
        <v>108</v>
      </c>
      <c r="G57" t="s">
        <v>325</v>
      </c>
    </row>
    <row r="58" spans="1:7" x14ac:dyDescent="0.2">
      <c r="A58">
        <v>1</v>
      </c>
      <c r="B58" s="7">
        <v>43768</v>
      </c>
      <c r="C58" t="s">
        <v>317</v>
      </c>
      <c r="D58" t="s">
        <v>58</v>
      </c>
      <c r="E58" t="s">
        <v>318</v>
      </c>
      <c r="F58" t="s">
        <v>44</v>
      </c>
      <c r="G58" t="s">
        <v>313</v>
      </c>
    </row>
    <row r="59" spans="1:7" x14ac:dyDescent="0.2">
      <c r="A59">
        <v>1</v>
      </c>
      <c r="B59" s="7">
        <v>43768</v>
      </c>
      <c r="C59" t="s">
        <v>342</v>
      </c>
      <c r="D59" t="s">
        <v>48</v>
      </c>
      <c r="E59" t="s">
        <v>319</v>
      </c>
      <c r="F59" t="s">
        <v>72</v>
      </c>
      <c r="G59" t="s">
        <v>339</v>
      </c>
    </row>
    <row r="60" spans="1:7" x14ac:dyDescent="0.2">
      <c r="A60">
        <v>1</v>
      </c>
      <c r="B60" s="7">
        <v>43768</v>
      </c>
      <c r="C60" t="s">
        <v>311</v>
      </c>
      <c r="D60" t="s">
        <v>50</v>
      </c>
      <c r="E60" t="s">
        <v>312</v>
      </c>
      <c r="F60" t="s">
        <v>76</v>
      </c>
      <c r="G60" t="s">
        <v>306</v>
      </c>
    </row>
    <row r="61" spans="1:7" x14ac:dyDescent="0.2">
      <c r="A61">
        <v>1</v>
      </c>
      <c r="B61" s="7">
        <v>43768</v>
      </c>
      <c r="C61" t="s">
        <v>296</v>
      </c>
      <c r="D61" t="s">
        <v>63</v>
      </c>
      <c r="E61" t="s">
        <v>297</v>
      </c>
      <c r="F61" t="s">
        <v>56</v>
      </c>
      <c r="G61" t="s">
        <v>307</v>
      </c>
    </row>
    <row r="62" spans="1:7" x14ac:dyDescent="0.2">
      <c r="A62">
        <v>1</v>
      </c>
      <c r="B62" s="7">
        <v>43768</v>
      </c>
      <c r="C62" t="s">
        <v>354</v>
      </c>
      <c r="D62" t="s">
        <v>65</v>
      </c>
      <c r="E62" t="s">
        <v>322</v>
      </c>
      <c r="F62" t="s">
        <v>33</v>
      </c>
      <c r="G62" t="s">
        <v>338</v>
      </c>
    </row>
    <row r="63" spans="1:7" x14ac:dyDescent="0.2">
      <c r="A63">
        <v>1</v>
      </c>
      <c r="B63" s="7">
        <v>43768</v>
      </c>
      <c r="C63" t="s">
        <v>345</v>
      </c>
      <c r="D63" t="s">
        <v>95</v>
      </c>
      <c r="E63" t="s">
        <v>328</v>
      </c>
      <c r="F63" t="s">
        <v>37</v>
      </c>
      <c r="G63" t="s">
        <v>333</v>
      </c>
    </row>
    <row r="64" spans="1:7" x14ac:dyDescent="0.2">
      <c r="A64">
        <v>1</v>
      </c>
      <c r="B64" s="7">
        <v>43768</v>
      </c>
      <c r="C64" t="s">
        <v>326</v>
      </c>
      <c r="D64" t="s">
        <v>82</v>
      </c>
      <c r="E64" t="s">
        <v>327</v>
      </c>
      <c r="F64" t="s">
        <v>35</v>
      </c>
      <c r="G64" t="s">
        <v>300</v>
      </c>
    </row>
    <row r="65" spans="1:7" x14ac:dyDescent="0.2">
      <c r="A65">
        <v>1</v>
      </c>
      <c r="B65" s="7">
        <v>43768</v>
      </c>
      <c r="C65" t="s">
        <v>347</v>
      </c>
      <c r="D65" t="s">
        <v>121</v>
      </c>
      <c r="E65" t="s">
        <v>331</v>
      </c>
      <c r="F65" t="s">
        <v>97</v>
      </c>
      <c r="G65" t="s">
        <v>303</v>
      </c>
    </row>
    <row r="66" spans="1:7" x14ac:dyDescent="0.2">
      <c r="A66">
        <v>1</v>
      </c>
      <c r="B66" s="7">
        <v>43768</v>
      </c>
      <c r="C66" t="s">
        <v>340</v>
      </c>
      <c r="D66" t="s">
        <v>60</v>
      </c>
      <c r="E66" t="s">
        <v>341</v>
      </c>
      <c r="F66" t="s">
        <v>70</v>
      </c>
      <c r="G66" t="s">
        <v>330</v>
      </c>
    </row>
    <row r="67" spans="1:7" x14ac:dyDescent="0.2">
      <c r="A67">
        <v>1</v>
      </c>
      <c r="B67" s="7">
        <v>43769</v>
      </c>
      <c r="C67" t="s">
        <v>349</v>
      </c>
      <c r="D67" t="s">
        <v>52</v>
      </c>
      <c r="E67" t="s">
        <v>336</v>
      </c>
      <c r="F67" t="s">
        <v>54</v>
      </c>
      <c r="G67" t="s">
        <v>315</v>
      </c>
    </row>
    <row r="68" spans="1:7" x14ac:dyDescent="0.2">
      <c r="A68">
        <v>2</v>
      </c>
      <c r="B68" s="7">
        <v>43769</v>
      </c>
      <c r="C68" t="s">
        <v>344</v>
      </c>
      <c r="D68" t="s">
        <v>74</v>
      </c>
      <c r="E68" t="s">
        <v>298</v>
      </c>
      <c r="F68" t="s">
        <v>87</v>
      </c>
      <c r="G68" t="s">
        <v>334</v>
      </c>
    </row>
    <row r="69" spans="1:7" x14ac:dyDescent="0.2">
      <c r="A69">
        <v>2</v>
      </c>
      <c r="B69" s="7">
        <v>43769</v>
      </c>
      <c r="C69" t="s">
        <v>299</v>
      </c>
      <c r="D69" t="s">
        <v>35</v>
      </c>
      <c r="E69" t="s">
        <v>300</v>
      </c>
      <c r="F69" t="s">
        <v>115</v>
      </c>
      <c r="G69" t="s">
        <v>324</v>
      </c>
    </row>
    <row r="70" spans="1:7" x14ac:dyDescent="0.2">
      <c r="A70">
        <v>2</v>
      </c>
      <c r="B70" s="7">
        <v>43770</v>
      </c>
      <c r="C70" t="s">
        <v>311</v>
      </c>
      <c r="D70" t="s">
        <v>50</v>
      </c>
      <c r="E70" t="s">
        <v>312</v>
      </c>
      <c r="F70" t="s">
        <v>33</v>
      </c>
      <c r="G70" t="s">
        <v>338</v>
      </c>
    </row>
    <row r="71" spans="1:7" x14ac:dyDescent="0.2">
      <c r="A71">
        <v>2</v>
      </c>
      <c r="B71" s="7">
        <v>43770</v>
      </c>
      <c r="C71" t="s">
        <v>305</v>
      </c>
      <c r="D71" t="s">
        <v>76</v>
      </c>
      <c r="E71" t="s">
        <v>306</v>
      </c>
      <c r="F71" t="s">
        <v>67</v>
      </c>
      <c r="G71" t="s">
        <v>310</v>
      </c>
    </row>
    <row r="72" spans="1:7" x14ac:dyDescent="0.2">
      <c r="A72">
        <v>2</v>
      </c>
      <c r="B72" s="7">
        <v>43770</v>
      </c>
      <c r="C72" t="s">
        <v>308</v>
      </c>
      <c r="D72" t="s">
        <v>79</v>
      </c>
      <c r="E72" t="s">
        <v>309</v>
      </c>
      <c r="F72" t="s">
        <v>72</v>
      </c>
      <c r="G72" t="s">
        <v>339</v>
      </c>
    </row>
    <row r="73" spans="1:7" x14ac:dyDescent="0.2">
      <c r="A73">
        <v>2</v>
      </c>
      <c r="B73" s="7">
        <v>43770</v>
      </c>
      <c r="C73" t="s">
        <v>342</v>
      </c>
      <c r="D73" t="s">
        <v>48</v>
      </c>
      <c r="E73" t="s">
        <v>319</v>
      </c>
      <c r="F73" t="s">
        <v>108</v>
      </c>
      <c r="G73" t="s">
        <v>325</v>
      </c>
    </row>
    <row r="74" spans="1:7" x14ac:dyDescent="0.2">
      <c r="A74">
        <v>2</v>
      </c>
      <c r="B74" s="7">
        <v>43770</v>
      </c>
      <c r="C74" t="s">
        <v>352</v>
      </c>
      <c r="D74" t="s">
        <v>89</v>
      </c>
      <c r="E74" t="s">
        <v>304</v>
      </c>
      <c r="F74" t="s">
        <v>56</v>
      </c>
      <c r="G74" t="s">
        <v>307</v>
      </c>
    </row>
    <row r="75" spans="1:7" x14ac:dyDescent="0.2">
      <c r="A75">
        <v>2</v>
      </c>
      <c r="B75" s="7">
        <v>43770</v>
      </c>
      <c r="C75" t="s">
        <v>320</v>
      </c>
      <c r="D75" t="s">
        <v>39</v>
      </c>
      <c r="E75" t="s">
        <v>321</v>
      </c>
      <c r="F75" t="s">
        <v>42</v>
      </c>
      <c r="G75" t="s">
        <v>301</v>
      </c>
    </row>
    <row r="76" spans="1:7" x14ac:dyDescent="0.2">
      <c r="A76">
        <v>2</v>
      </c>
      <c r="B76" s="7">
        <v>43770</v>
      </c>
      <c r="C76" t="s">
        <v>347</v>
      </c>
      <c r="D76" t="s">
        <v>121</v>
      </c>
      <c r="E76" t="s">
        <v>331</v>
      </c>
      <c r="F76" t="s">
        <v>82</v>
      </c>
      <c r="G76" t="s">
        <v>327</v>
      </c>
    </row>
    <row r="77" spans="1:7" x14ac:dyDescent="0.2">
      <c r="A77">
        <v>2</v>
      </c>
      <c r="B77" s="7">
        <v>43770</v>
      </c>
      <c r="C77" t="s">
        <v>340</v>
      </c>
      <c r="D77" t="s">
        <v>60</v>
      </c>
      <c r="E77" t="s">
        <v>341</v>
      </c>
      <c r="F77" t="s">
        <v>115</v>
      </c>
      <c r="G77" t="s">
        <v>324</v>
      </c>
    </row>
    <row r="78" spans="1:7" x14ac:dyDescent="0.2">
      <c r="A78">
        <v>2</v>
      </c>
      <c r="B78" s="7">
        <v>43771</v>
      </c>
      <c r="C78" t="s">
        <v>345</v>
      </c>
      <c r="D78" t="s">
        <v>95</v>
      </c>
      <c r="E78" t="s">
        <v>328</v>
      </c>
      <c r="F78" t="s">
        <v>74</v>
      </c>
      <c r="G78" t="s">
        <v>298</v>
      </c>
    </row>
    <row r="79" spans="1:7" x14ac:dyDescent="0.2">
      <c r="A79">
        <v>2</v>
      </c>
      <c r="B79" s="7">
        <v>43771</v>
      </c>
      <c r="C79" t="s">
        <v>335</v>
      </c>
      <c r="D79" t="s">
        <v>56</v>
      </c>
      <c r="E79" t="s">
        <v>307</v>
      </c>
      <c r="F79" t="s">
        <v>50</v>
      </c>
      <c r="G79" t="s">
        <v>312</v>
      </c>
    </row>
    <row r="80" spans="1:7" x14ac:dyDescent="0.2">
      <c r="A80">
        <v>2</v>
      </c>
      <c r="B80" s="7">
        <v>43771</v>
      </c>
      <c r="C80" t="s">
        <v>308</v>
      </c>
      <c r="D80" t="s">
        <v>79</v>
      </c>
      <c r="E80" t="s">
        <v>309</v>
      </c>
      <c r="F80" t="s">
        <v>87</v>
      </c>
      <c r="G80" t="s">
        <v>334</v>
      </c>
    </row>
    <row r="81" spans="1:7" x14ac:dyDescent="0.2">
      <c r="A81">
        <v>2</v>
      </c>
      <c r="B81" s="7">
        <v>43771</v>
      </c>
      <c r="C81" t="s">
        <v>354</v>
      </c>
      <c r="D81" t="s">
        <v>65</v>
      </c>
      <c r="E81" t="s">
        <v>322</v>
      </c>
      <c r="F81" t="s">
        <v>44</v>
      </c>
      <c r="G81" t="s">
        <v>313</v>
      </c>
    </row>
    <row r="82" spans="1:7" x14ac:dyDescent="0.2">
      <c r="A82">
        <v>2</v>
      </c>
      <c r="B82" s="7">
        <v>43771</v>
      </c>
      <c r="C82" t="s">
        <v>343</v>
      </c>
      <c r="D82" t="s">
        <v>155</v>
      </c>
      <c r="E82" t="s">
        <v>316</v>
      </c>
      <c r="F82" t="s">
        <v>70</v>
      </c>
      <c r="G82" t="s">
        <v>330</v>
      </c>
    </row>
    <row r="83" spans="1:7" x14ac:dyDescent="0.2">
      <c r="A83">
        <v>2</v>
      </c>
      <c r="B83" s="7">
        <v>43771</v>
      </c>
      <c r="C83" t="s">
        <v>348</v>
      </c>
      <c r="D83" t="s">
        <v>72</v>
      </c>
      <c r="E83" t="s">
        <v>339</v>
      </c>
      <c r="F83" t="s">
        <v>63</v>
      </c>
      <c r="G83" t="s">
        <v>297</v>
      </c>
    </row>
    <row r="84" spans="1:7" x14ac:dyDescent="0.2">
      <c r="A84">
        <v>2</v>
      </c>
      <c r="B84" s="7">
        <v>43771</v>
      </c>
      <c r="C84" t="s">
        <v>340</v>
      </c>
      <c r="D84" t="s">
        <v>60</v>
      </c>
      <c r="E84" t="s">
        <v>341</v>
      </c>
      <c r="F84" t="s">
        <v>97</v>
      </c>
      <c r="G84" t="s">
        <v>303</v>
      </c>
    </row>
    <row r="85" spans="1:7" x14ac:dyDescent="0.2">
      <c r="A85">
        <v>2</v>
      </c>
      <c r="B85" s="7">
        <v>43771</v>
      </c>
      <c r="C85" t="s">
        <v>332</v>
      </c>
      <c r="D85" t="s">
        <v>37</v>
      </c>
      <c r="E85" t="s">
        <v>333</v>
      </c>
      <c r="F85" t="s">
        <v>58</v>
      </c>
      <c r="G85" t="s">
        <v>318</v>
      </c>
    </row>
    <row r="86" spans="1:7" x14ac:dyDescent="0.2">
      <c r="A86">
        <v>2</v>
      </c>
      <c r="B86" s="7">
        <v>43772</v>
      </c>
      <c r="C86" t="s">
        <v>305</v>
      </c>
      <c r="D86" t="s">
        <v>76</v>
      </c>
      <c r="E86" t="s">
        <v>306</v>
      </c>
      <c r="F86" t="s">
        <v>89</v>
      </c>
      <c r="G86" t="s">
        <v>304</v>
      </c>
    </row>
    <row r="87" spans="1:7" x14ac:dyDescent="0.2">
      <c r="A87">
        <v>2</v>
      </c>
      <c r="B87" s="7">
        <v>43772</v>
      </c>
      <c r="C87" t="s">
        <v>314</v>
      </c>
      <c r="D87" t="s">
        <v>54</v>
      </c>
      <c r="E87" t="s">
        <v>315</v>
      </c>
      <c r="F87" t="s">
        <v>33</v>
      </c>
      <c r="G87" t="s">
        <v>338</v>
      </c>
    </row>
    <row r="88" spans="1:7" x14ac:dyDescent="0.2">
      <c r="A88">
        <v>2</v>
      </c>
      <c r="B88" s="7">
        <v>43772</v>
      </c>
      <c r="C88" t="s">
        <v>350</v>
      </c>
      <c r="D88" t="s">
        <v>108</v>
      </c>
      <c r="E88" t="s">
        <v>325</v>
      </c>
      <c r="F88" t="s">
        <v>121</v>
      </c>
      <c r="G88" t="s">
        <v>331</v>
      </c>
    </row>
    <row r="89" spans="1:7" x14ac:dyDescent="0.2">
      <c r="A89">
        <v>2</v>
      </c>
      <c r="B89" s="7">
        <v>43772</v>
      </c>
      <c r="C89" t="s">
        <v>323</v>
      </c>
      <c r="D89" t="s">
        <v>115</v>
      </c>
      <c r="E89" t="s">
        <v>324</v>
      </c>
      <c r="F89" t="s">
        <v>42</v>
      </c>
      <c r="G89" t="s">
        <v>301</v>
      </c>
    </row>
    <row r="90" spans="1:7" x14ac:dyDescent="0.2">
      <c r="A90">
        <v>2</v>
      </c>
      <c r="B90" s="7">
        <v>43772</v>
      </c>
      <c r="C90" t="s">
        <v>351</v>
      </c>
      <c r="D90" t="s">
        <v>67</v>
      </c>
      <c r="E90" t="s">
        <v>310</v>
      </c>
      <c r="F90" t="s">
        <v>39</v>
      </c>
      <c r="G90" t="s">
        <v>321</v>
      </c>
    </row>
    <row r="91" spans="1:7" x14ac:dyDescent="0.2">
      <c r="A91">
        <v>2</v>
      </c>
      <c r="B91" s="7">
        <v>43772</v>
      </c>
      <c r="C91" t="s">
        <v>299</v>
      </c>
      <c r="D91" t="s">
        <v>35</v>
      </c>
      <c r="E91" t="s">
        <v>300</v>
      </c>
      <c r="F91" t="s">
        <v>82</v>
      </c>
      <c r="G91" t="s">
        <v>327</v>
      </c>
    </row>
    <row r="92" spans="1:7" x14ac:dyDescent="0.2">
      <c r="A92">
        <v>2</v>
      </c>
      <c r="B92" s="7">
        <v>43773</v>
      </c>
      <c r="C92" t="s">
        <v>354</v>
      </c>
      <c r="D92" t="s">
        <v>65</v>
      </c>
      <c r="E92" t="s">
        <v>322</v>
      </c>
      <c r="F92" t="s">
        <v>56</v>
      </c>
      <c r="G92" t="s">
        <v>307</v>
      </c>
    </row>
    <row r="93" spans="1:7" x14ac:dyDescent="0.2">
      <c r="A93">
        <v>2</v>
      </c>
      <c r="B93" s="7">
        <v>43773</v>
      </c>
      <c r="C93" t="s">
        <v>311</v>
      </c>
      <c r="D93" t="s">
        <v>50</v>
      </c>
      <c r="E93" t="s">
        <v>312</v>
      </c>
      <c r="F93" t="s">
        <v>74</v>
      </c>
      <c r="G93" t="s">
        <v>298</v>
      </c>
    </row>
    <row r="94" spans="1:7" x14ac:dyDescent="0.2">
      <c r="A94">
        <v>2</v>
      </c>
      <c r="B94" s="7">
        <v>43773</v>
      </c>
      <c r="C94" t="s">
        <v>343</v>
      </c>
      <c r="D94" t="s">
        <v>155</v>
      </c>
      <c r="E94" t="s">
        <v>316</v>
      </c>
      <c r="F94" t="s">
        <v>33</v>
      </c>
      <c r="G94" t="s">
        <v>338</v>
      </c>
    </row>
    <row r="95" spans="1:7" x14ac:dyDescent="0.2">
      <c r="A95">
        <v>2</v>
      </c>
      <c r="B95" s="7">
        <v>43773</v>
      </c>
      <c r="C95" t="s">
        <v>353</v>
      </c>
      <c r="D95" t="s">
        <v>44</v>
      </c>
      <c r="E95" t="s">
        <v>313</v>
      </c>
      <c r="F95" t="s">
        <v>72</v>
      </c>
      <c r="G95" t="s">
        <v>339</v>
      </c>
    </row>
    <row r="96" spans="1:7" x14ac:dyDescent="0.2">
      <c r="A96">
        <v>2</v>
      </c>
      <c r="B96" s="7">
        <v>43773</v>
      </c>
      <c r="C96" t="s">
        <v>329</v>
      </c>
      <c r="D96" t="s">
        <v>70</v>
      </c>
      <c r="E96" t="s">
        <v>330</v>
      </c>
      <c r="F96" t="s">
        <v>58</v>
      </c>
      <c r="G96" t="s">
        <v>318</v>
      </c>
    </row>
    <row r="97" spans="1:7" x14ac:dyDescent="0.2">
      <c r="A97">
        <v>2</v>
      </c>
      <c r="B97" s="7">
        <v>43773</v>
      </c>
      <c r="C97" t="s">
        <v>340</v>
      </c>
      <c r="D97" t="s">
        <v>60</v>
      </c>
      <c r="E97" t="s">
        <v>341</v>
      </c>
      <c r="F97" t="s">
        <v>37</v>
      </c>
      <c r="G97" t="s">
        <v>333</v>
      </c>
    </row>
    <row r="98" spans="1:7" x14ac:dyDescent="0.2">
      <c r="A98">
        <v>2</v>
      </c>
      <c r="B98" s="7">
        <v>43774</v>
      </c>
      <c r="C98" t="s">
        <v>302</v>
      </c>
      <c r="D98" t="s">
        <v>97</v>
      </c>
      <c r="E98" t="s">
        <v>303</v>
      </c>
      <c r="F98" t="s">
        <v>76</v>
      </c>
      <c r="G98" t="s">
        <v>306</v>
      </c>
    </row>
    <row r="99" spans="1:7" x14ac:dyDescent="0.2">
      <c r="A99">
        <v>2</v>
      </c>
      <c r="B99" s="7">
        <v>43774</v>
      </c>
      <c r="C99" t="s">
        <v>351</v>
      </c>
      <c r="D99" t="s">
        <v>67</v>
      </c>
      <c r="E99" t="s">
        <v>310</v>
      </c>
      <c r="F99" t="s">
        <v>48</v>
      </c>
      <c r="G99" t="s">
        <v>319</v>
      </c>
    </row>
    <row r="100" spans="1:7" x14ac:dyDescent="0.2">
      <c r="A100">
        <v>2</v>
      </c>
      <c r="B100" s="7">
        <v>43774</v>
      </c>
      <c r="C100" t="s">
        <v>349</v>
      </c>
      <c r="D100" t="s">
        <v>52</v>
      </c>
      <c r="E100" t="s">
        <v>336</v>
      </c>
      <c r="F100" t="s">
        <v>115</v>
      </c>
      <c r="G100" t="s">
        <v>324</v>
      </c>
    </row>
    <row r="101" spans="1:7" x14ac:dyDescent="0.2">
      <c r="A101">
        <v>2</v>
      </c>
      <c r="B101" s="7">
        <v>43774</v>
      </c>
      <c r="C101" t="s">
        <v>352</v>
      </c>
      <c r="D101" t="s">
        <v>89</v>
      </c>
      <c r="E101" t="s">
        <v>304</v>
      </c>
      <c r="F101" t="s">
        <v>42</v>
      </c>
      <c r="G101" t="s">
        <v>301</v>
      </c>
    </row>
    <row r="102" spans="1:7" x14ac:dyDescent="0.2">
      <c r="A102">
        <v>2</v>
      </c>
      <c r="B102" s="7">
        <v>43774</v>
      </c>
      <c r="C102" t="s">
        <v>345</v>
      </c>
      <c r="D102" t="s">
        <v>95</v>
      </c>
      <c r="E102" t="s">
        <v>328</v>
      </c>
      <c r="F102" t="s">
        <v>79</v>
      </c>
      <c r="G102" t="s">
        <v>309</v>
      </c>
    </row>
    <row r="103" spans="1:7" x14ac:dyDescent="0.2">
      <c r="A103">
        <v>2</v>
      </c>
      <c r="B103" s="7">
        <v>43774</v>
      </c>
      <c r="C103" t="s">
        <v>346</v>
      </c>
      <c r="D103" t="s">
        <v>87</v>
      </c>
      <c r="E103" t="s">
        <v>334</v>
      </c>
      <c r="F103" t="s">
        <v>54</v>
      </c>
      <c r="G103" t="s">
        <v>315</v>
      </c>
    </row>
    <row r="104" spans="1:7" x14ac:dyDescent="0.2">
      <c r="A104">
        <v>2</v>
      </c>
      <c r="B104" s="7">
        <v>43775</v>
      </c>
      <c r="C104" t="s">
        <v>335</v>
      </c>
      <c r="D104" t="s">
        <v>56</v>
      </c>
      <c r="E104" t="s">
        <v>307</v>
      </c>
      <c r="F104" t="s">
        <v>108</v>
      </c>
      <c r="G104" t="s">
        <v>325</v>
      </c>
    </row>
    <row r="105" spans="1:7" x14ac:dyDescent="0.2">
      <c r="A105">
        <v>2</v>
      </c>
      <c r="B105" s="7">
        <v>43775</v>
      </c>
      <c r="C105" t="s">
        <v>305</v>
      </c>
      <c r="D105" t="s">
        <v>76</v>
      </c>
      <c r="E105" t="s">
        <v>306</v>
      </c>
      <c r="F105" t="s">
        <v>65</v>
      </c>
      <c r="G105" t="s">
        <v>322</v>
      </c>
    </row>
    <row r="106" spans="1:7" x14ac:dyDescent="0.2">
      <c r="A106">
        <v>2</v>
      </c>
      <c r="B106" s="7">
        <v>43775</v>
      </c>
      <c r="C106" t="s">
        <v>349</v>
      </c>
      <c r="D106" t="s">
        <v>52</v>
      </c>
      <c r="E106" t="s">
        <v>336</v>
      </c>
      <c r="F106" t="s">
        <v>89</v>
      </c>
      <c r="G106" t="s">
        <v>304</v>
      </c>
    </row>
    <row r="107" spans="1:7" x14ac:dyDescent="0.2">
      <c r="A107">
        <v>2</v>
      </c>
      <c r="B107" s="7">
        <v>43775</v>
      </c>
      <c r="C107" t="s">
        <v>296</v>
      </c>
      <c r="D107" t="s">
        <v>63</v>
      </c>
      <c r="E107" t="s">
        <v>297</v>
      </c>
      <c r="F107" t="s">
        <v>121</v>
      </c>
      <c r="G107" t="s">
        <v>331</v>
      </c>
    </row>
    <row r="108" spans="1:7" x14ac:dyDescent="0.2">
      <c r="A108">
        <v>2</v>
      </c>
      <c r="B108" s="7">
        <v>43775</v>
      </c>
      <c r="C108" t="s">
        <v>337</v>
      </c>
      <c r="D108" t="s">
        <v>33</v>
      </c>
      <c r="E108" t="s">
        <v>338</v>
      </c>
      <c r="F108" t="s">
        <v>60</v>
      </c>
      <c r="G108" t="s">
        <v>341</v>
      </c>
    </row>
    <row r="109" spans="1:7" x14ac:dyDescent="0.2">
      <c r="A109">
        <v>2</v>
      </c>
      <c r="B109" s="7">
        <v>43775</v>
      </c>
      <c r="C109" t="s">
        <v>343</v>
      </c>
      <c r="D109" t="s">
        <v>155</v>
      </c>
      <c r="E109" t="s">
        <v>316</v>
      </c>
      <c r="F109" t="s">
        <v>44</v>
      </c>
      <c r="G109" t="s">
        <v>313</v>
      </c>
    </row>
    <row r="110" spans="1:7" x14ac:dyDescent="0.2">
      <c r="A110">
        <v>2</v>
      </c>
      <c r="B110" s="7">
        <v>43775</v>
      </c>
      <c r="C110" t="s">
        <v>320</v>
      </c>
      <c r="D110" t="s">
        <v>39</v>
      </c>
      <c r="E110" t="s">
        <v>321</v>
      </c>
      <c r="F110" t="s">
        <v>79</v>
      </c>
      <c r="G110" t="s">
        <v>309</v>
      </c>
    </row>
    <row r="111" spans="1:7" x14ac:dyDescent="0.2">
      <c r="A111">
        <v>2</v>
      </c>
      <c r="B111" s="7">
        <v>43775</v>
      </c>
      <c r="C111" t="s">
        <v>326</v>
      </c>
      <c r="D111" t="s">
        <v>82</v>
      </c>
      <c r="E111" t="s">
        <v>327</v>
      </c>
      <c r="F111" t="s">
        <v>58</v>
      </c>
      <c r="G111" t="s">
        <v>318</v>
      </c>
    </row>
    <row r="112" spans="1:7" x14ac:dyDescent="0.2">
      <c r="A112">
        <v>2</v>
      </c>
      <c r="B112" s="7">
        <v>43775</v>
      </c>
      <c r="C112" t="s">
        <v>299</v>
      </c>
      <c r="D112" t="s">
        <v>35</v>
      </c>
      <c r="E112" t="s">
        <v>300</v>
      </c>
      <c r="F112" t="s">
        <v>72</v>
      </c>
      <c r="G112" t="s">
        <v>339</v>
      </c>
    </row>
    <row r="113" spans="1:7" x14ac:dyDescent="0.2">
      <c r="A113">
        <v>3</v>
      </c>
      <c r="B113" s="7">
        <v>43776</v>
      </c>
      <c r="C113" t="s">
        <v>302</v>
      </c>
      <c r="D113" t="s">
        <v>97</v>
      </c>
      <c r="E113" t="s">
        <v>303</v>
      </c>
      <c r="F113" t="s">
        <v>48</v>
      </c>
      <c r="G113" t="s">
        <v>319</v>
      </c>
    </row>
    <row r="114" spans="1:7" x14ac:dyDescent="0.2">
      <c r="A114">
        <v>3</v>
      </c>
      <c r="B114" s="7">
        <v>43776</v>
      </c>
      <c r="C114" t="s">
        <v>323</v>
      </c>
      <c r="D114" t="s">
        <v>115</v>
      </c>
      <c r="E114" t="s">
        <v>324</v>
      </c>
      <c r="F114" t="s">
        <v>95</v>
      </c>
      <c r="G114" t="s">
        <v>328</v>
      </c>
    </row>
    <row r="115" spans="1:7" x14ac:dyDescent="0.2">
      <c r="A115">
        <v>3</v>
      </c>
      <c r="B115" s="7">
        <v>43776</v>
      </c>
      <c r="C115" t="s">
        <v>329</v>
      </c>
      <c r="D115" t="s">
        <v>70</v>
      </c>
      <c r="E115" t="s">
        <v>330</v>
      </c>
      <c r="F115" t="s">
        <v>54</v>
      </c>
      <c r="G115" t="s">
        <v>315</v>
      </c>
    </row>
    <row r="116" spans="1:7" x14ac:dyDescent="0.2">
      <c r="A116">
        <v>3</v>
      </c>
      <c r="B116" s="7">
        <v>43776</v>
      </c>
      <c r="C116" t="s">
        <v>299</v>
      </c>
      <c r="D116" t="s">
        <v>35</v>
      </c>
      <c r="E116" t="s">
        <v>300</v>
      </c>
      <c r="F116" t="s">
        <v>37</v>
      </c>
      <c r="G116" t="s">
        <v>333</v>
      </c>
    </row>
    <row r="117" spans="1:7" x14ac:dyDescent="0.2">
      <c r="A117">
        <v>3</v>
      </c>
      <c r="B117" s="7">
        <v>43777</v>
      </c>
      <c r="C117" t="s">
        <v>305</v>
      </c>
      <c r="D117" t="s">
        <v>76</v>
      </c>
      <c r="E117" t="s">
        <v>306</v>
      </c>
      <c r="F117" t="s">
        <v>56</v>
      </c>
      <c r="G117" t="s">
        <v>307</v>
      </c>
    </row>
    <row r="118" spans="1:7" x14ac:dyDescent="0.2">
      <c r="A118">
        <v>3</v>
      </c>
      <c r="B118" s="7">
        <v>43777</v>
      </c>
      <c r="C118" t="s">
        <v>308</v>
      </c>
      <c r="D118" t="s">
        <v>79</v>
      </c>
      <c r="E118" t="s">
        <v>309</v>
      </c>
      <c r="F118" t="s">
        <v>155</v>
      </c>
      <c r="G118" t="s">
        <v>316</v>
      </c>
    </row>
    <row r="119" spans="1:7" x14ac:dyDescent="0.2">
      <c r="A119">
        <v>3</v>
      </c>
      <c r="B119" s="7">
        <v>43777</v>
      </c>
      <c r="C119" t="s">
        <v>354</v>
      </c>
      <c r="D119" t="s">
        <v>65</v>
      </c>
      <c r="E119" t="s">
        <v>322</v>
      </c>
      <c r="F119" t="s">
        <v>67</v>
      </c>
      <c r="G119" t="s">
        <v>310</v>
      </c>
    </row>
    <row r="120" spans="1:7" x14ac:dyDescent="0.2">
      <c r="A120">
        <v>3</v>
      </c>
      <c r="B120" s="7">
        <v>43777</v>
      </c>
      <c r="C120" t="s">
        <v>349</v>
      </c>
      <c r="D120" t="s">
        <v>52</v>
      </c>
      <c r="E120" t="s">
        <v>336</v>
      </c>
      <c r="F120" t="s">
        <v>121</v>
      </c>
      <c r="G120" t="s">
        <v>331</v>
      </c>
    </row>
    <row r="121" spans="1:7" x14ac:dyDescent="0.2">
      <c r="A121">
        <v>3</v>
      </c>
      <c r="B121" s="7">
        <v>43777</v>
      </c>
      <c r="C121" t="s">
        <v>353</v>
      </c>
      <c r="D121" t="s">
        <v>44</v>
      </c>
      <c r="E121" t="s">
        <v>313</v>
      </c>
      <c r="F121" t="s">
        <v>60</v>
      </c>
      <c r="G121" t="s">
        <v>341</v>
      </c>
    </row>
    <row r="122" spans="1:7" x14ac:dyDescent="0.2">
      <c r="A122">
        <v>3</v>
      </c>
      <c r="B122" s="7">
        <v>43777</v>
      </c>
      <c r="C122" t="s">
        <v>344</v>
      </c>
      <c r="D122" t="s">
        <v>74</v>
      </c>
      <c r="E122" t="s">
        <v>298</v>
      </c>
      <c r="F122" t="s">
        <v>63</v>
      </c>
      <c r="G122" t="s">
        <v>297</v>
      </c>
    </row>
    <row r="123" spans="1:7" x14ac:dyDescent="0.2">
      <c r="A123">
        <v>3</v>
      </c>
      <c r="B123" s="7">
        <v>43777</v>
      </c>
      <c r="C123" t="s">
        <v>320</v>
      </c>
      <c r="D123" t="s">
        <v>39</v>
      </c>
      <c r="E123" t="s">
        <v>321</v>
      </c>
      <c r="F123" t="s">
        <v>108</v>
      </c>
      <c r="G123" t="s">
        <v>325</v>
      </c>
    </row>
    <row r="124" spans="1:7" x14ac:dyDescent="0.2">
      <c r="A124">
        <v>3</v>
      </c>
      <c r="B124" s="7">
        <v>43777</v>
      </c>
      <c r="C124" t="s">
        <v>346</v>
      </c>
      <c r="D124" t="s">
        <v>87</v>
      </c>
      <c r="E124" t="s">
        <v>334</v>
      </c>
      <c r="F124" t="s">
        <v>58</v>
      </c>
      <c r="G124" t="s">
        <v>318</v>
      </c>
    </row>
    <row r="125" spans="1:7" x14ac:dyDescent="0.2">
      <c r="A125">
        <v>3</v>
      </c>
      <c r="B125" s="7">
        <v>43777</v>
      </c>
      <c r="C125" t="s">
        <v>326</v>
      </c>
      <c r="D125" t="s">
        <v>82</v>
      </c>
      <c r="E125" t="s">
        <v>327</v>
      </c>
      <c r="F125" t="s">
        <v>72</v>
      </c>
      <c r="G125" t="s">
        <v>339</v>
      </c>
    </row>
    <row r="126" spans="1:7" x14ac:dyDescent="0.2">
      <c r="A126">
        <v>3</v>
      </c>
      <c r="B126" s="7">
        <v>43777</v>
      </c>
      <c r="C126" t="s">
        <v>332</v>
      </c>
      <c r="D126" t="s">
        <v>37</v>
      </c>
      <c r="E126" t="s">
        <v>333</v>
      </c>
      <c r="F126" t="s">
        <v>50</v>
      </c>
      <c r="G126" t="s">
        <v>312</v>
      </c>
    </row>
    <row r="127" spans="1:7" x14ac:dyDescent="0.2">
      <c r="A127">
        <v>3</v>
      </c>
      <c r="B127" s="7">
        <v>43777</v>
      </c>
      <c r="C127" t="s">
        <v>299</v>
      </c>
      <c r="D127" t="s">
        <v>42</v>
      </c>
      <c r="E127" t="s">
        <v>301</v>
      </c>
      <c r="F127" t="s">
        <v>54</v>
      </c>
      <c r="G127" t="s">
        <v>315</v>
      </c>
    </row>
    <row r="128" spans="1:7" x14ac:dyDescent="0.2">
      <c r="A128">
        <v>3</v>
      </c>
      <c r="B128" s="7">
        <v>43778</v>
      </c>
      <c r="C128" t="s">
        <v>323</v>
      </c>
      <c r="D128" t="s">
        <v>115</v>
      </c>
      <c r="E128" t="s">
        <v>324</v>
      </c>
      <c r="F128" t="s">
        <v>48</v>
      </c>
      <c r="G128" t="s">
        <v>319</v>
      </c>
    </row>
    <row r="129" spans="1:7" x14ac:dyDescent="0.2">
      <c r="A129">
        <v>3</v>
      </c>
      <c r="B129" s="7">
        <v>43778</v>
      </c>
      <c r="C129" t="s">
        <v>302</v>
      </c>
      <c r="D129" t="s">
        <v>97</v>
      </c>
      <c r="E129" t="s">
        <v>303</v>
      </c>
      <c r="F129" t="s">
        <v>74</v>
      </c>
      <c r="G129" t="s">
        <v>298</v>
      </c>
    </row>
    <row r="130" spans="1:7" x14ac:dyDescent="0.2">
      <c r="A130">
        <v>3</v>
      </c>
      <c r="B130" s="7">
        <v>43778</v>
      </c>
      <c r="C130" t="s">
        <v>352</v>
      </c>
      <c r="D130" t="s">
        <v>89</v>
      </c>
      <c r="E130" t="s">
        <v>304</v>
      </c>
      <c r="F130" t="s">
        <v>33</v>
      </c>
      <c r="G130" t="s">
        <v>338</v>
      </c>
    </row>
    <row r="131" spans="1:7" x14ac:dyDescent="0.2">
      <c r="A131">
        <v>3</v>
      </c>
      <c r="B131" s="7">
        <v>43778</v>
      </c>
      <c r="C131" t="s">
        <v>343</v>
      </c>
      <c r="D131" t="s">
        <v>155</v>
      </c>
      <c r="E131" t="s">
        <v>316</v>
      </c>
      <c r="F131" t="s">
        <v>39</v>
      </c>
      <c r="G131" t="s">
        <v>321</v>
      </c>
    </row>
    <row r="132" spans="1:7" x14ac:dyDescent="0.2">
      <c r="A132">
        <v>3</v>
      </c>
      <c r="B132" s="7">
        <v>43778</v>
      </c>
      <c r="C132" t="s">
        <v>345</v>
      </c>
      <c r="D132" t="s">
        <v>95</v>
      </c>
      <c r="E132" t="s">
        <v>328</v>
      </c>
      <c r="F132" t="s">
        <v>60</v>
      </c>
      <c r="G132" t="s">
        <v>341</v>
      </c>
    </row>
    <row r="133" spans="1:7" x14ac:dyDescent="0.2">
      <c r="A133">
        <v>3</v>
      </c>
      <c r="B133" s="7">
        <v>43779</v>
      </c>
      <c r="C133" t="s">
        <v>353</v>
      </c>
      <c r="D133" t="s">
        <v>44</v>
      </c>
      <c r="E133" t="s">
        <v>313</v>
      </c>
      <c r="F133" t="s">
        <v>87</v>
      </c>
      <c r="G133" t="s">
        <v>334</v>
      </c>
    </row>
    <row r="134" spans="1:7" x14ac:dyDescent="0.2">
      <c r="A134">
        <v>3</v>
      </c>
      <c r="B134" s="7">
        <v>43779</v>
      </c>
      <c r="C134" t="s">
        <v>308</v>
      </c>
      <c r="D134" t="s">
        <v>79</v>
      </c>
      <c r="E134" t="s">
        <v>309</v>
      </c>
      <c r="F134" t="s">
        <v>76</v>
      </c>
      <c r="G134" t="s">
        <v>306</v>
      </c>
    </row>
    <row r="135" spans="1:7" x14ac:dyDescent="0.2">
      <c r="A135">
        <v>3</v>
      </c>
      <c r="B135" s="7">
        <v>43779</v>
      </c>
      <c r="C135" t="s">
        <v>317</v>
      </c>
      <c r="D135" t="s">
        <v>58</v>
      </c>
      <c r="E135" t="s">
        <v>318</v>
      </c>
      <c r="F135" t="s">
        <v>97</v>
      </c>
      <c r="G135" t="s">
        <v>303</v>
      </c>
    </row>
    <row r="136" spans="1:7" x14ac:dyDescent="0.2">
      <c r="A136">
        <v>3</v>
      </c>
      <c r="B136" s="7">
        <v>43779</v>
      </c>
      <c r="C136" t="s">
        <v>345</v>
      </c>
      <c r="D136" t="s">
        <v>95</v>
      </c>
      <c r="E136" t="s">
        <v>328</v>
      </c>
      <c r="F136" t="s">
        <v>72</v>
      </c>
      <c r="G136" t="s">
        <v>339</v>
      </c>
    </row>
    <row r="137" spans="1:7" x14ac:dyDescent="0.2">
      <c r="A137">
        <v>3</v>
      </c>
      <c r="B137" s="7">
        <v>43779</v>
      </c>
      <c r="C137" t="s">
        <v>350</v>
      </c>
      <c r="D137" t="s">
        <v>108</v>
      </c>
      <c r="E137" t="s">
        <v>325</v>
      </c>
      <c r="F137" t="s">
        <v>67</v>
      </c>
      <c r="G137" t="s">
        <v>310</v>
      </c>
    </row>
    <row r="138" spans="1:7" x14ac:dyDescent="0.2">
      <c r="A138">
        <v>3</v>
      </c>
      <c r="B138" s="7">
        <v>43779</v>
      </c>
      <c r="C138" t="s">
        <v>329</v>
      </c>
      <c r="D138" t="s">
        <v>70</v>
      </c>
      <c r="E138" t="s">
        <v>330</v>
      </c>
      <c r="F138" t="s">
        <v>50</v>
      </c>
      <c r="G138" t="s">
        <v>312</v>
      </c>
    </row>
    <row r="139" spans="1:7" x14ac:dyDescent="0.2">
      <c r="A139">
        <v>3</v>
      </c>
      <c r="B139" s="7">
        <v>43779</v>
      </c>
      <c r="C139" t="s">
        <v>332</v>
      </c>
      <c r="D139" t="s">
        <v>37</v>
      </c>
      <c r="E139" t="s">
        <v>333</v>
      </c>
      <c r="F139" t="s">
        <v>52</v>
      </c>
      <c r="G139" t="s">
        <v>336</v>
      </c>
    </row>
    <row r="140" spans="1:7" x14ac:dyDescent="0.2">
      <c r="A140">
        <v>3</v>
      </c>
      <c r="B140" s="7">
        <v>43779</v>
      </c>
      <c r="C140" t="s">
        <v>299</v>
      </c>
      <c r="D140" t="s">
        <v>42</v>
      </c>
      <c r="E140" t="s">
        <v>301</v>
      </c>
      <c r="F140" t="s">
        <v>63</v>
      </c>
      <c r="G140" t="s">
        <v>297</v>
      </c>
    </row>
    <row r="141" spans="1:7" x14ac:dyDescent="0.2">
      <c r="A141">
        <v>3</v>
      </c>
      <c r="B141" s="7">
        <v>43780</v>
      </c>
      <c r="C141" t="s">
        <v>335</v>
      </c>
      <c r="D141" t="s">
        <v>56</v>
      </c>
      <c r="E141" t="s">
        <v>307</v>
      </c>
      <c r="F141" t="s">
        <v>44</v>
      </c>
      <c r="G141" t="s">
        <v>313</v>
      </c>
    </row>
    <row r="142" spans="1:7" x14ac:dyDescent="0.2">
      <c r="A142">
        <v>3</v>
      </c>
      <c r="B142" s="7">
        <v>43780</v>
      </c>
      <c r="C142" t="s">
        <v>342</v>
      </c>
      <c r="D142" t="s">
        <v>48</v>
      </c>
      <c r="E142" t="s">
        <v>319</v>
      </c>
      <c r="F142" t="s">
        <v>39</v>
      </c>
      <c r="G142" t="s">
        <v>321</v>
      </c>
    </row>
    <row r="143" spans="1:7" x14ac:dyDescent="0.2">
      <c r="A143">
        <v>3</v>
      </c>
      <c r="B143" s="7">
        <v>43780</v>
      </c>
      <c r="C143" t="s">
        <v>323</v>
      </c>
      <c r="D143" t="s">
        <v>115</v>
      </c>
      <c r="E143" t="s">
        <v>324</v>
      </c>
      <c r="F143" t="s">
        <v>155</v>
      </c>
      <c r="G143" t="s">
        <v>316</v>
      </c>
    </row>
    <row r="144" spans="1:7" x14ac:dyDescent="0.2">
      <c r="A144">
        <v>3</v>
      </c>
      <c r="B144" s="7">
        <v>43780</v>
      </c>
      <c r="C144" t="s">
        <v>344</v>
      </c>
      <c r="D144" t="s">
        <v>74</v>
      </c>
      <c r="E144" t="s">
        <v>298</v>
      </c>
      <c r="F144" t="s">
        <v>33</v>
      </c>
      <c r="G144" t="s">
        <v>338</v>
      </c>
    </row>
    <row r="145" spans="1:7" x14ac:dyDescent="0.2">
      <c r="A145">
        <v>3</v>
      </c>
      <c r="B145" s="7">
        <v>43780</v>
      </c>
      <c r="C145" t="s">
        <v>340</v>
      </c>
      <c r="D145" t="s">
        <v>60</v>
      </c>
      <c r="E145" t="s">
        <v>341</v>
      </c>
      <c r="F145" t="s">
        <v>82</v>
      </c>
      <c r="G145" t="s">
        <v>327</v>
      </c>
    </row>
    <row r="146" spans="1:7" x14ac:dyDescent="0.2">
      <c r="A146">
        <v>3</v>
      </c>
      <c r="B146" s="7">
        <v>43780</v>
      </c>
      <c r="C146" t="s">
        <v>299</v>
      </c>
      <c r="D146" t="s">
        <v>35</v>
      </c>
      <c r="E146" t="s">
        <v>300</v>
      </c>
      <c r="F146" t="s">
        <v>63</v>
      </c>
      <c r="G146" t="s">
        <v>297</v>
      </c>
    </row>
    <row r="147" spans="1:7" x14ac:dyDescent="0.2">
      <c r="A147">
        <v>3</v>
      </c>
      <c r="B147" s="7">
        <v>43781</v>
      </c>
      <c r="C147" t="s">
        <v>305</v>
      </c>
      <c r="D147" t="s">
        <v>76</v>
      </c>
      <c r="E147" t="s">
        <v>306</v>
      </c>
      <c r="F147" t="s">
        <v>95</v>
      </c>
      <c r="G147" t="s">
        <v>328</v>
      </c>
    </row>
    <row r="148" spans="1:7" x14ac:dyDescent="0.2">
      <c r="A148">
        <v>3</v>
      </c>
      <c r="B148" s="7">
        <v>43781</v>
      </c>
      <c r="C148" t="s">
        <v>317</v>
      </c>
      <c r="D148" t="s">
        <v>58</v>
      </c>
      <c r="E148" t="s">
        <v>318</v>
      </c>
      <c r="F148" t="s">
        <v>67</v>
      </c>
      <c r="G148" t="s">
        <v>310</v>
      </c>
    </row>
    <row r="149" spans="1:7" x14ac:dyDescent="0.2">
      <c r="A149">
        <v>3</v>
      </c>
      <c r="B149" s="7">
        <v>43781</v>
      </c>
      <c r="C149" t="s">
        <v>314</v>
      </c>
      <c r="D149" t="s">
        <v>54</v>
      </c>
      <c r="E149" t="s">
        <v>315</v>
      </c>
      <c r="F149" t="s">
        <v>56</v>
      </c>
      <c r="G149" t="s">
        <v>307</v>
      </c>
    </row>
    <row r="150" spans="1:7" x14ac:dyDescent="0.2">
      <c r="A150">
        <v>3</v>
      </c>
      <c r="B150" s="7">
        <v>43781</v>
      </c>
      <c r="C150" t="s">
        <v>352</v>
      </c>
      <c r="D150" t="s">
        <v>89</v>
      </c>
      <c r="E150" t="s">
        <v>304</v>
      </c>
      <c r="F150" t="s">
        <v>108</v>
      </c>
      <c r="G150" t="s">
        <v>325</v>
      </c>
    </row>
    <row r="151" spans="1:7" x14ac:dyDescent="0.2">
      <c r="A151">
        <v>3</v>
      </c>
      <c r="B151" s="7">
        <v>43781</v>
      </c>
      <c r="C151" t="s">
        <v>346</v>
      </c>
      <c r="D151" t="s">
        <v>87</v>
      </c>
      <c r="E151" t="s">
        <v>334</v>
      </c>
      <c r="F151" t="s">
        <v>52</v>
      </c>
      <c r="G151" t="s">
        <v>336</v>
      </c>
    </row>
    <row r="152" spans="1:7" x14ac:dyDescent="0.2">
      <c r="A152">
        <v>3</v>
      </c>
      <c r="B152" s="7">
        <v>43781</v>
      </c>
      <c r="C152" t="s">
        <v>329</v>
      </c>
      <c r="D152" t="s">
        <v>70</v>
      </c>
      <c r="E152" t="s">
        <v>330</v>
      </c>
      <c r="F152" t="s">
        <v>42</v>
      </c>
      <c r="G152" t="s">
        <v>301</v>
      </c>
    </row>
    <row r="153" spans="1:7" x14ac:dyDescent="0.2">
      <c r="A153">
        <v>3</v>
      </c>
      <c r="B153" s="7">
        <v>43781</v>
      </c>
      <c r="C153" t="s">
        <v>326</v>
      </c>
      <c r="D153" t="s">
        <v>82</v>
      </c>
      <c r="E153" t="s">
        <v>327</v>
      </c>
      <c r="F153" t="s">
        <v>50</v>
      </c>
      <c r="G153" t="s">
        <v>312</v>
      </c>
    </row>
    <row r="154" spans="1:7" x14ac:dyDescent="0.2">
      <c r="A154">
        <v>3</v>
      </c>
      <c r="B154" s="7">
        <v>43781</v>
      </c>
      <c r="C154" t="s">
        <v>347</v>
      </c>
      <c r="D154" t="s">
        <v>121</v>
      </c>
      <c r="E154" t="s">
        <v>331</v>
      </c>
      <c r="F154" t="s">
        <v>37</v>
      </c>
      <c r="G154" t="s">
        <v>333</v>
      </c>
    </row>
    <row r="155" spans="1:7" x14ac:dyDescent="0.2">
      <c r="A155">
        <v>3</v>
      </c>
      <c r="B155" s="7">
        <v>43782</v>
      </c>
      <c r="C155" t="s">
        <v>302</v>
      </c>
      <c r="D155" t="s">
        <v>97</v>
      </c>
      <c r="E155" t="s">
        <v>303</v>
      </c>
      <c r="F155" t="s">
        <v>155</v>
      </c>
      <c r="G155" t="s">
        <v>316</v>
      </c>
    </row>
    <row r="156" spans="1:7" x14ac:dyDescent="0.2">
      <c r="A156">
        <v>3</v>
      </c>
      <c r="B156" s="7">
        <v>43782</v>
      </c>
      <c r="C156" t="s">
        <v>308</v>
      </c>
      <c r="D156" t="s">
        <v>79</v>
      </c>
      <c r="E156" t="s">
        <v>309</v>
      </c>
      <c r="F156" t="s">
        <v>58</v>
      </c>
      <c r="G156" t="s">
        <v>318</v>
      </c>
    </row>
    <row r="157" spans="1:7" x14ac:dyDescent="0.2">
      <c r="A157">
        <v>3</v>
      </c>
      <c r="B157" s="7">
        <v>43782</v>
      </c>
      <c r="C157" t="s">
        <v>342</v>
      </c>
      <c r="D157" t="s">
        <v>48</v>
      </c>
      <c r="E157" t="s">
        <v>319</v>
      </c>
      <c r="F157" t="s">
        <v>65</v>
      </c>
      <c r="G157" t="s">
        <v>322</v>
      </c>
    </row>
    <row r="158" spans="1:7" x14ac:dyDescent="0.2">
      <c r="A158">
        <v>3</v>
      </c>
      <c r="B158" s="7">
        <v>43782</v>
      </c>
      <c r="C158" t="s">
        <v>337</v>
      </c>
      <c r="D158" t="s">
        <v>33</v>
      </c>
      <c r="E158" t="s">
        <v>338</v>
      </c>
      <c r="F158" t="s">
        <v>35</v>
      </c>
      <c r="G158" t="s">
        <v>300</v>
      </c>
    </row>
    <row r="159" spans="1:7" x14ac:dyDescent="0.2">
      <c r="A159">
        <v>3</v>
      </c>
      <c r="B159" s="7">
        <v>43782</v>
      </c>
      <c r="C159" t="s">
        <v>353</v>
      </c>
      <c r="D159" t="s">
        <v>44</v>
      </c>
      <c r="E159" t="s">
        <v>313</v>
      </c>
      <c r="F159" t="s">
        <v>115</v>
      </c>
      <c r="G159" t="s">
        <v>324</v>
      </c>
    </row>
    <row r="160" spans="1:7" x14ac:dyDescent="0.2">
      <c r="A160">
        <v>3</v>
      </c>
      <c r="B160" s="7">
        <v>43782</v>
      </c>
      <c r="C160" t="s">
        <v>299</v>
      </c>
      <c r="D160" t="s">
        <v>42</v>
      </c>
      <c r="E160" t="s">
        <v>301</v>
      </c>
      <c r="F160" t="s">
        <v>60</v>
      </c>
      <c r="G160" t="s">
        <v>341</v>
      </c>
    </row>
    <row r="161" spans="1:7" x14ac:dyDescent="0.2">
      <c r="A161">
        <v>3</v>
      </c>
      <c r="B161" s="7">
        <v>43782</v>
      </c>
      <c r="C161" t="s">
        <v>332</v>
      </c>
      <c r="D161" t="s">
        <v>37</v>
      </c>
      <c r="E161" t="s">
        <v>333</v>
      </c>
      <c r="F161" t="s">
        <v>63</v>
      </c>
      <c r="G161" t="s">
        <v>297</v>
      </c>
    </row>
    <row r="162" spans="1:7" x14ac:dyDescent="0.2">
      <c r="A162">
        <v>3</v>
      </c>
      <c r="B162" s="7">
        <v>43783</v>
      </c>
      <c r="C162" t="s">
        <v>351</v>
      </c>
      <c r="D162" t="s">
        <v>67</v>
      </c>
      <c r="E162" t="s">
        <v>310</v>
      </c>
      <c r="F162" t="s">
        <v>54</v>
      </c>
      <c r="G162" t="s">
        <v>315</v>
      </c>
    </row>
    <row r="163" spans="1:7" x14ac:dyDescent="0.2">
      <c r="A163">
        <v>4</v>
      </c>
      <c r="B163" s="7">
        <v>43783</v>
      </c>
      <c r="C163" t="s">
        <v>350</v>
      </c>
      <c r="D163" t="s">
        <v>108</v>
      </c>
      <c r="E163" t="s">
        <v>325</v>
      </c>
      <c r="F163" t="s">
        <v>39</v>
      </c>
      <c r="G163" t="s">
        <v>321</v>
      </c>
    </row>
    <row r="164" spans="1:7" x14ac:dyDescent="0.2">
      <c r="A164">
        <v>4</v>
      </c>
      <c r="B164" s="7">
        <v>43783</v>
      </c>
      <c r="C164" t="s">
        <v>348</v>
      </c>
      <c r="D164" t="s">
        <v>72</v>
      </c>
      <c r="E164" t="s">
        <v>339</v>
      </c>
      <c r="F164" t="s">
        <v>89</v>
      </c>
      <c r="G164" t="s">
        <v>304</v>
      </c>
    </row>
    <row r="165" spans="1:7" x14ac:dyDescent="0.2">
      <c r="A165">
        <v>4</v>
      </c>
      <c r="B165" s="7">
        <v>43783</v>
      </c>
      <c r="C165" t="s">
        <v>344</v>
      </c>
      <c r="D165" t="s">
        <v>74</v>
      </c>
      <c r="E165" t="s">
        <v>298</v>
      </c>
      <c r="F165" t="s">
        <v>35</v>
      </c>
      <c r="G165" t="s">
        <v>300</v>
      </c>
    </row>
    <row r="166" spans="1:7" x14ac:dyDescent="0.2">
      <c r="A166">
        <v>4</v>
      </c>
      <c r="B166" s="7">
        <v>43783</v>
      </c>
      <c r="C166" t="s">
        <v>329</v>
      </c>
      <c r="D166" t="s">
        <v>70</v>
      </c>
      <c r="E166" t="s">
        <v>330</v>
      </c>
      <c r="F166" t="s">
        <v>52</v>
      </c>
      <c r="G166" t="s">
        <v>336</v>
      </c>
    </row>
    <row r="167" spans="1:7" x14ac:dyDescent="0.2">
      <c r="A167">
        <v>4</v>
      </c>
      <c r="B167" s="7">
        <v>43783</v>
      </c>
      <c r="C167" t="s">
        <v>346</v>
      </c>
      <c r="D167" t="s">
        <v>87</v>
      </c>
      <c r="E167" t="s">
        <v>334</v>
      </c>
      <c r="F167" t="s">
        <v>50</v>
      </c>
      <c r="G167" t="s">
        <v>312</v>
      </c>
    </row>
    <row r="168" spans="1:7" x14ac:dyDescent="0.2">
      <c r="A168">
        <v>4</v>
      </c>
      <c r="B168" s="7">
        <v>43784</v>
      </c>
      <c r="C168" t="s">
        <v>302</v>
      </c>
      <c r="D168" t="s">
        <v>97</v>
      </c>
      <c r="E168" t="s">
        <v>303</v>
      </c>
      <c r="F168" t="s">
        <v>56</v>
      </c>
      <c r="G168" t="s">
        <v>307</v>
      </c>
    </row>
    <row r="169" spans="1:7" x14ac:dyDescent="0.2">
      <c r="A169">
        <v>4</v>
      </c>
      <c r="B169" s="7">
        <v>43784</v>
      </c>
      <c r="C169" t="s">
        <v>308</v>
      </c>
      <c r="D169" t="s">
        <v>79</v>
      </c>
      <c r="E169" t="s">
        <v>309</v>
      </c>
      <c r="F169" t="s">
        <v>115</v>
      </c>
      <c r="G169" t="s">
        <v>324</v>
      </c>
    </row>
    <row r="170" spans="1:7" x14ac:dyDescent="0.2">
      <c r="A170">
        <v>4</v>
      </c>
      <c r="B170" s="7">
        <v>43784</v>
      </c>
      <c r="C170" t="s">
        <v>337</v>
      </c>
      <c r="D170" t="s">
        <v>33</v>
      </c>
      <c r="E170" t="s">
        <v>338</v>
      </c>
      <c r="F170" t="s">
        <v>76</v>
      </c>
      <c r="G170" t="s">
        <v>306</v>
      </c>
    </row>
    <row r="171" spans="1:7" x14ac:dyDescent="0.2">
      <c r="A171">
        <v>4</v>
      </c>
      <c r="B171" s="7">
        <v>43784</v>
      </c>
      <c r="C171" t="s">
        <v>343</v>
      </c>
      <c r="D171" t="s">
        <v>155</v>
      </c>
      <c r="E171" t="s">
        <v>316</v>
      </c>
      <c r="F171" t="s">
        <v>82</v>
      </c>
      <c r="G171" t="s">
        <v>327</v>
      </c>
    </row>
    <row r="172" spans="1:7" x14ac:dyDescent="0.2">
      <c r="A172">
        <v>4</v>
      </c>
      <c r="B172" s="7">
        <v>43784</v>
      </c>
      <c r="C172" t="s">
        <v>353</v>
      </c>
      <c r="D172" t="s">
        <v>44</v>
      </c>
      <c r="E172" t="s">
        <v>313</v>
      </c>
      <c r="F172" t="s">
        <v>65</v>
      </c>
      <c r="G172" t="s">
        <v>322</v>
      </c>
    </row>
    <row r="173" spans="1:7" x14ac:dyDescent="0.2">
      <c r="A173">
        <v>4</v>
      </c>
      <c r="B173" s="7">
        <v>43784</v>
      </c>
      <c r="C173" t="s">
        <v>345</v>
      </c>
      <c r="D173" t="s">
        <v>95</v>
      </c>
      <c r="E173" t="s">
        <v>328</v>
      </c>
      <c r="F173" t="s">
        <v>58</v>
      </c>
      <c r="G173" t="s">
        <v>318</v>
      </c>
    </row>
    <row r="174" spans="1:7" x14ac:dyDescent="0.2">
      <c r="A174">
        <v>4</v>
      </c>
      <c r="B174" s="7">
        <v>43784</v>
      </c>
      <c r="C174" t="s">
        <v>340</v>
      </c>
      <c r="D174" t="s">
        <v>60</v>
      </c>
      <c r="E174" t="s">
        <v>341</v>
      </c>
      <c r="F174" t="s">
        <v>48</v>
      </c>
      <c r="G174" t="s">
        <v>319</v>
      </c>
    </row>
    <row r="175" spans="1:7" x14ac:dyDescent="0.2">
      <c r="A175">
        <v>4</v>
      </c>
      <c r="B175" s="7">
        <v>43784</v>
      </c>
      <c r="C175" t="s">
        <v>299</v>
      </c>
      <c r="D175" t="s">
        <v>42</v>
      </c>
      <c r="E175" t="s">
        <v>301</v>
      </c>
      <c r="F175" t="s">
        <v>121</v>
      </c>
      <c r="G175" t="s">
        <v>331</v>
      </c>
    </row>
    <row r="176" spans="1:7" x14ac:dyDescent="0.2">
      <c r="A176">
        <v>4</v>
      </c>
      <c r="B176" s="7">
        <v>43785</v>
      </c>
      <c r="C176" t="s">
        <v>352</v>
      </c>
      <c r="D176" t="s">
        <v>89</v>
      </c>
      <c r="E176" t="s">
        <v>304</v>
      </c>
      <c r="F176" t="s">
        <v>50</v>
      </c>
      <c r="G176" t="s">
        <v>312</v>
      </c>
    </row>
    <row r="177" spans="1:7" x14ac:dyDescent="0.2">
      <c r="A177">
        <v>4</v>
      </c>
      <c r="B177" s="7">
        <v>43785</v>
      </c>
      <c r="C177" t="s">
        <v>305</v>
      </c>
      <c r="D177" t="s">
        <v>76</v>
      </c>
      <c r="E177" t="s">
        <v>306</v>
      </c>
      <c r="F177" t="s">
        <v>72</v>
      </c>
      <c r="G177" t="s">
        <v>339</v>
      </c>
    </row>
    <row r="178" spans="1:7" x14ac:dyDescent="0.2">
      <c r="A178">
        <v>4</v>
      </c>
      <c r="B178" s="7">
        <v>43785</v>
      </c>
      <c r="C178" t="s">
        <v>350</v>
      </c>
      <c r="D178" t="s">
        <v>108</v>
      </c>
      <c r="E178" t="s">
        <v>325</v>
      </c>
      <c r="F178" t="s">
        <v>97</v>
      </c>
      <c r="G178" t="s">
        <v>303</v>
      </c>
    </row>
    <row r="179" spans="1:7" x14ac:dyDescent="0.2">
      <c r="A179">
        <v>4</v>
      </c>
      <c r="B179" s="7">
        <v>43785</v>
      </c>
      <c r="C179" t="s">
        <v>314</v>
      </c>
      <c r="D179" t="s">
        <v>54</v>
      </c>
      <c r="E179" t="s">
        <v>315</v>
      </c>
      <c r="F179" t="s">
        <v>74</v>
      </c>
      <c r="G179" t="s">
        <v>298</v>
      </c>
    </row>
    <row r="180" spans="1:7" x14ac:dyDescent="0.2">
      <c r="A180">
        <v>4</v>
      </c>
      <c r="B180" s="7">
        <v>43785</v>
      </c>
      <c r="C180" t="s">
        <v>353</v>
      </c>
      <c r="D180" t="s">
        <v>44</v>
      </c>
      <c r="E180" t="s">
        <v>313</v>
      </c>
      <c r="F180" t="s">
        <v>33</v>
      </c>
      <c r="G180" t="s">
        <v>338</v>
      </c>
    </row>
    <row r="181" spans="1:7" x14ac:dyDescent="0.2">
      <c r="A181">
        <v>4</v>
      </c>
      <c r="B181" s="7">
        <v>43785</v>
      </c>
      <c r="C181" t="s">
        <v>320</v>
      </c>
      <c r="D181" t="s">
        <v>39</v>
      </c>
      <c r="E181" t="s">
        <v>321</v>
      </c>
      <c r="F181" t="s">
        <v>63</v>
      </c>
      <c r="G181" t="s">
        <v>297</v>
      </c>
    </row>
    <row r="182" spans="1:7" x14ac:dyDescent="0.2">
      <c r="A182">
        <v>4</v>
      </c>
      <c r="B182" s="7">
        <v>43785</v>
      </c>
      <c r="C182" t="s">
        <v>323</v>
      </c>
      <c r="D182" t="s">
        <v>115</v>
      </c>
      <c r="E182" t="s">
        <v>324</v>
      </c>
      <c r="F182" t="s">
        <v>37</v>
      </c>
      <c r="G182" t="s">
        <v>333</v>
      </c>
    </row>
    <row r="183" spans="1:7" x14ac:dyDescent="0.2">
      <c r="A183">
        <v>4</v>
      </c>
      <c r="B183" s="7">
        <v>43785</v>
      </c>
      <c r="C183" t="s">
        <v>299</v>
      </c>
      <c r="D183" t="s">
        <v>35</v>
      </c>
      <c r="E183" t="s">
        <v>300</v>
      </c>
      <c r="F183" t="s">
        <v>52</v>
      </c>
      <c r="G183" t="s">
        <v>336</v>
      </c>
    </row>
    <row r="184" spans="1:7" x14ac:dyDescent="0.2">
      <c r="A184">
        <v>4</v>
      </c>
      <c r="B184" s="7">
        <v>43786</v>
      </c>
      <c r="C184" t="s">
        <v>351</v>
      </c>
      <c r="D184" t="s">
        <v>67</v>
      </c>
      <c r="E184" t="s">
        <v>310</v>
      </c>
      <c r="F184" t="s">
        <v>58</v>
      </c>
      <c r="G184" t="s">
        <v>318</v>
      </c>
    </row>
    <row r="185" spans="1:7" x14ac:dyDescent="0.2">
      <c r="A185">
        <v>4</v>
      </c>
      <c r="B185" s="7">
        <v>43786</v>
      </c>
      <c r="C185" t="s">
        <v>347</v>
      </c>
      <c r="D185" t="s">
        <v>121</v>
      </c>
      <c r="E185" t="s">
        <v>331</v>
      </c>
      <c r="F185" t="s">
        <v>48</v>
      </c>
      <c r="G185" t="s">
        <v>319</v>
      </c>
    </row>
    <row r="186" spans="1:7" x14ac:dyDescent="0.2">
      <c r="A186">
        <v>4</v>
      </c>
      <c r="B186" s="7">
        <v>43786</v>
      </c>
      <c r="C186" t="s">
        <v>308</v>
      </c>
      <c r="D186" t="s">
        <v>79</v>
      </c>
      <c r="E186" t="s">
        <v>309</v>
      </c>
      <c r="F186" t="s">
        <v>65</v>
      </c>
      <c r="G186" t="s">
        <v>322</v>
      </c>
    </row>
    <row r="187" spans="1:7" x14ac:dyDescent="0.2">
      <c r="A187">
        <v>4</v>
      </c>
      <c r="B187" s="7">
        <v>43786</v>
      </c>
      <c r="C187" t="s">
        <v>343</v>
      </c>
      <c r="D187" t="s">
        <v>155</v>
      </c>
      <c r="E187" t="s">
        <v>316</v>
      </c>
      <c r="F187" t="s">
        <v>87</v>
      </c>
      <c r="G187" t="s">
        <v>334</v>
      </c>
    </row>
    <row r="188" spans="1:7" x14ac:dyDescent="0.2">
      <c r="A188">
        <v>4</v>
      </c>
      <c r="B188" s="7">
        <v>43786</v>
      </c>
      <c r="C188" t="s">
        <v>344</v>
      </c>
      <c r="D188" t="s">
        <v>74</v>
      </c>
      <c r="E188" t="s">
        <v>298</v>
      </c>
      <c r="F188" t="s">
        <v>60</v>
      </c>
      <c r="G188" t="s">
        <v>341</v>
      </c>
    </row>
    <row r="189" spans="1:7" x14ac:dyDescent="0.2">
      <c r="A189">
        <v>4</v>
      </c>
      <c r="B189" s="7">
        <v>43786</v>
      </c>
      <c r="C189" t="s">
        <v>299</v>
      </c>
      <c r="D189" t="s">
        <v>42</v>
      </c>
      <c r="E189" t="s">
        <v>301</v>
      </c>
      <c r="F189" t="s">
        <v>52</v>
      </c>
      <c r="G189" t="s">
        <v>336</v>
      </c>
    </row>
    <row r="190" spans="1:7" x14ac:dyDescent="0.2">
      <c r="A190">
        <v>4</v>
      </c>
      <c r="B190" s="7">
        <v>43787</v>
      </c>
      <c r="C190" t="s">
        <v>350</v>
      </c>
      <c r="D190" t="s">
        <v>108</v>
      </c>
      <c r="E190" t="s">
        <v>325</v>
      </c>
      <c r="F190" t="s">
        <v>67</v>
      </c>
      <c r="G190" t="s">
        <v>310</v>
      </c>
    </row>
    <row r="191" spans="1:7" x14ac:dyDescent="0.2">
      <c r="A191">
        <v>4</v>
      </c>
      <c r="B191" s="7">
        <v>43787</v>
      </c>
      <c r="C191" t="s">
        <v>311</v>
      </c>
      <c r="D191" t="s">
        <v>50</v>
      </c>
      <c r="E191" t="s">
        <v>312</v>
      </c>
      <c r="F191" t="s">
        <v>76</v>
      </c>
      <c r="G191" t="s">
        <v>306</v>
      </c>
    </row>
    <row r="192" spans="1:7" x14ac:dyDescent="0.2">
      <c r="A192">
        <v>4</v>
      </c>
      <c r="B192" s="7">
        <v>43787</v>
      </c>
      <c r="C192" t="s">
        <v>296</v>
      </c>
      <c r="D192" t="s">
        <v>63</v>
      </c>
      <c r="E192" t="s">
        <v>297</v>
      </c>
      <c r="F192" t="s">
        <v>97</v>
      </c>
      <c r="G192" t="s">
        <v>303</v>
      </c>
    </row>
    <row r="193" spans="1:7" x14ac:dyDescent="0.2">
      <c r="A193">
        <v>4</v>
      </c>
      <c r="B193" s="7">
        <v>43787</v>
      </c>
      <c r="C193" t="s">
        <v>352</v>
      </c>
      <c r="D193" t="s">
        <v>89</v>
      </c>
      <c r="E193" t="s">
        <v>304</v>
      </c>
      <c r="F193" t="s">
        <v>72</v>
      </c>
      <c r="G193" t="s">
        <v>339</v>
      </c>
    </row>
    <row r="194" spans="1:7" x14ac:dyDescent="0.2">
      <c r="A194">
        <v>4</v>
      </c>
      <c r="B194" s="7">
        <v>43787</v>
      </c>
      <c r="C194" t="s">
        <v>337</v>
      </c>
      <c r="D194" t="s">
        <v>33</v>
      </c>
      <c r="E194" t="s">
        <v>338</v>
      </c>
      <c r="F194" t="s">
        <v>37</v>
      </c>
      <c r="G194" t="s">
        <v>333</v>
      </c>
    </row>
    <row r="195" spans="1:7" x14ac:dyDescent="0.2">
      <c r="A195">
        <v>4</v>
      </c>
      <c r="B195" s="7">
        <v>43787</v>
      </c>
      <c r="C195" t="s">
        <v>320</v>
      </c>
      <c r="D195" t="s">
        <v>39</v>
      </c>
      <c r="E195" t="s">
        <v>321</v>
      </c>
      <c r="F195" t="s">
        <v>115</v>
      </c>
      <c r="G195" t="s">
        <v>324</v>
      </c>
    </row>
    <row r="196" spans="1:7" x14ac:dyDescent="0.2">
      <c r="A196">
        <v>4</v>
      </c>
      <c r="B196" s="7">
        <v>43787</v>
      </c>
      <c r="C196" t="s">
        <v>329</v>
      </c>
      <c r="D196" t="s">
        <v>70</v>
      </c>
      <c r="E196" t="s">
        <v>330</v>
      </c>
      <c r="F196" t="s">
        <v>48</v>
      </c>
      <c r="G196" t="s">
        <v>319</v>
      </c>
    </row>
    <row r="197" spans="1:7" x14ac:dyDescent="0.2">
      <c r="A197">
        <v>4</v>
      </c>
      <c r="B197" s="7">
        <v>43787</v>
      </c>
      <c r="C197" t="s">
        <v>326</v>
      </c>
      <c r="D197" t="s">
        <v>82</v>
      </c>
      <c r="E197" t="s">
        <v>327</v>
      </c>
      <c r="F197" t="s">
        <v>44</v>
      </c>
      <c r="G197" t="s">
        <v>313</v>
      </c>
    </row>
    <row r="198" spans="1:7" x14ac:dyDescent="0.2">
      <c r="A198">
        <v>4</v>
      </c>
      <c r="B198" s="7">
        <v>43787</v>
      </c>
      <c r="C198" t="s">
        <v>299</v>
      </c>
      <c r="D198" t="s">
        <v>35</v>
      </c>
      <c r="E198" t="s">
        <v>300</v>
      </c>
      <c r="F198" t="s">
        <v>95</v>
      </c>
      <c r="G198" t="s">
        <v>328</v>
      </c>
    </row>
    <row r="199" spans="1:7" x14ac:dyDescent="0.2">
      <c r="A199">
        <v>4</v>
      </c>
      <c r="B199" s="7">
        <v>43788</v>
      </c>
      <c r="C199" t="s">
        <v>343</v>
      </c>
      <c r="D199" t="s">
        <v>155</v>
      </c>
      <c r="E199" t="s">
        <v>316</v>
      </c>
      <c r="F199" t="s">
        <v>60</v>
      </c>
      <c r="G199" t="s">
        <v>341</v>
      </c>
    </row>
    <row r="200" spans="1:7" x14ac:dyDescent="0.2">
      <c r="A200">
        <v>4</v>
      </c>
      <c r="B200" s="7">
        <v>43788</v>
      </c>
      <c r="C200" t="s">
        <v>344</v>
      </c>
      <c r="D200" t="s">
        <v>74</v>
      </c>
      <c r="E200" t="s">
        <v>298</v>
      </c>
      <c r="F200" t="s">
        <v>37</v>
      </c>
      <c r="G200" t="s">
        <v>333</v>
      </c>
    </row>
    <row r="201" spans="1:7" x14ac:dyDescent="0.2">
      <c r="A201">
        <v>4</v>
      </c>
      <c r="B201" s="7">
        <v>43788</v>
      </c>
      <c r="C201" t="s">
        <v>347</v>
      </c>
      <c r="D201" t="s">
        <v>121</v>
      </c>
      <c r="E201" t="s">
        <v>331</v>
      </c>
      <c r="F201" t="s">
        <v>70</v>
      </c>
      <c r="G201" t="s">
        <v>330</v>
      </c>
    </row>
    <row r="202" spans="1:7" x14ac:dyDescent="0.2">
      <c r="A202">
        <v>4</v>
      </c>
      <c r="B202" s="7">
        <v>43788</v>
      </c>
      <c r="C202" t="s">
        <v>299</v>
      </c>
      <c r="D202" t="s">
        <v>42</v>
      </c>
      <c r="E202" t="s">
        <v>301</v>
      </c>
      <c r="F202" t="s">
        <v>95</v>
      </c>
      <c r="G202" t="s">
        <v>328</v>
      </c>
    </row>
    <row r="203" spans="1:7" x14ac:dyDescent="0.2">
      <c r="A203">
        <v>4</v>
      </c>
      <c r="B203" s="7">
        <v>43789</v>
      </c>
      <c r="C203" t="s">
        <v>317</v>
      </c>
      <c r="D203" t="s">
        <v>58</v>
      </c>
      <c r="E203" t="s">
        <v>318</v>
      </c>
      <c r="F203" t="s">
        <v>108</v>
      </c>
      <c r="G203" t="s">
        <v>325</v>
      </c>
    </row>
    <row r="204" spans="1:7" x14ac:dyDescent="0.2">
      <c r="A204">
        <v>4</v>
      </c>
      <c r="B204" s="7">
        <v>43789</v>
      </c>
      <c r="C204" t="s">
        <v>354</v>
      </c>
      <c r="D204" t="s">
        <v>65</v>
      </c>
      <c r="E204" t="s">
        <v>322</v>
      </c>
      <c r="F204" t="s">
        <v>115</v>
      </c>
      <c r="G204" t="s">
        <v>324</v>
      </c>
    </row>
    <row r="205" spans="1:7" x14ac:dyDescent="0.2">
      <c r="A205">
        <v>4</v>
      </c>
      <c r="B205" s="7">
        <v>43789</v>
      </c>
      <c r="C205" t="s">
        <v>349</v>
      </c>
      <c r="D205" t="s">
        <v>52</v>
      </c>
      <c r="E205" t="s">
        <v>336</v>
      </c>
      <c r="F205" t="s">
        <v>72</v>
      </c>
      <c r="G205" t="s">
        <v>339</v>
      </c>
    </row>
    <row r="206" spans="1:7" x14ac:dyDescent="0.2">
      <c r="A206">
        <v>4</v>
      </c>
      <c r="B206" s="7">
        <v>43789</v>
      </c>
      <c r="C206" t="s">
        <v>311</v>
      </c>
      <c r="D206" t="s">
        <v>50</v>
      </c>
      <c r="E206" t="s">
        <v>312</v>
      </c>
      <c r="F206" t="s">
        <v>97</v>
      </c>
      <c r="G206" t="s">
        <v>303</v>
      </c>
    </row>
    <row r="207" spans="1:7" x14ac:dyDescent="0.2">
      <c r="A207">
        <v>4</v>
      </c>
      <c r="B207" s="7">
        <v>43789</v>
      </c>
      <c r="C207" t="s">
        <v>314</v>
      </c>
      <c r="D207" t="s">
        <v>54</v>
      </c>
      <c r="E207" t="s">
        <v>315</v>
      </c>
      <c r="F207" t="s">
        <v>67</v>
      </c>
      <c r="G207" t="s">
        <v>310</v>
      </c>
    </row>
    <row r="208" spans="1:7" x14ac:dyDescent="0.2">
      <c r="A208">
        <v>4</v>
      </c>
      <c r="B208" s="7">
        <v>43789</v>
      </c>
      <c r="C208" t="s">
        <v>296</v>
      </c>
      <c r="D208" t="s">
        <v>63</v>
      </c>
      <c r="E208" t="s">
        <v>297</v>
      </c>
      <c r="F208" t="s">
        <v>79</v>
      </c>
      <c r="G208" t="s">
        <v>309</v>
      </c>
    </row>
    <row r="209" spans="1:7" x14ac:dyDescent="0.2">
      <c r="A209">
        <v>4</v>
      </c>
      <c r="B209" s="7">
        <v>43789</v>
      </c>
      <c r="C209" t="s">
        <v>320</v>
      </c>
      <c r="D209" t="s">
        <v>39</v>
      </c>
      <c r="E209" t="s">
        <v>321</v>
      </c>
      <c r="F209" t="s">
        <v>60</v>
      </c>
      <c r="G209" t="s">
        <v>341</v>
      </c>
    </row>
    <row r="210" spans="1:7" x14ac:dyDescent="0.2">
      <c r="A210">
        <v>4</v>
      </c>
      <c r="B210" s="7">
        <v>43789</v>
      </c>
      <c r="C210" t="s">
        <v>352</v>
      </c>
      <c r="D210" t="s">
        <v>89</v>
      </c>
      <c r="E210" t="s">
        <v>304</v>
      </c>
      <c r="F210" t="s">
        <v>56</v>
      </c>
      <c r="G210" t="s">
        <v>307</v>
      </c>
    </row>
    <row r="211" spans="1:7" x14ac:dyDescent="0.2">
      <c r="A211">
        <v>4</v>
      </c>
      <c r="B211" s="7">
        <v>43789</v>
      </c>
      <c r="C211" t="s">
        <v>353</v>
      </c>
      <c r="D211" t="s">
        <v>44</v>
      </c>
      <c r="E211" t="s">
        <v>313</v>
      </c>
      <c r="F211" t="s">
        <v>82</v>
      </c>
      <c r="G211" t="s">
        <v>327</v>
      </c>
    </row>
    <row r="212" spans="1:7" x14ac:dyDescent="0.2">
      <c r="A212">
        <v>4</v>
      </c>
      <c r="B212" s="7">
        <v>43789</v>
      </c>
      <c r="C212" t="s">
        <v>346</v>
      </c>
      <c r="D212" t="s">
        <v>87</v>
      </c>
      <c r="E212" t="s">
        <v>334</v>
      </c>
      <c r="F212" t="s">
        <v>33</v>
      </c>
      <c r="G212" t="s">
        <v>338</v>
      </c>
    </row>
    <row r="213" spans="1:7" x14ac:dyDescent="0.2">
      <c r="A213">
        <v>4</v>
      </c>
      <c r="B213" s="7">
        <v>43789</v>
      </c>
      <c r="C213" t="s">
        <v>299</v>
      </c>
      <c r="D213" t="s">
        <v>35</v>
      </c>
      <c r="E213" t="s">
        <v>300</v>
      </c>
      <c r="F213" t="s">
        <v>48</v>
      </c>
      <c r="G213" t="s">
        <v>319</v>
      </c>
    </row>
    <row r="214" spans="1:7" x14ac:dyDescent="0.2">
      <c r="A214">
        <v>5</v>
      </c>
      <c r="B214" s="7">
        <v>43790</v>
      </c>
      <c r="C214" t="s">
        <v>348</v>
      </c>
      <c r="D214" t="s">
        <v>72</v>
      </c>
      <c r="E214" t="s">
        <v>339</v>
      </c>
      <c r="F214" t="s">
        <v>37</v>
      </c>
      <c r="G214" t="s">
        <v>333</v>
      </c>
    </row>
    <row r="215" spans="1:7" x14ac:dyDescent="0.2">
      <c r="A215">
        <v>5</v>
      </c>
      <c r="B215" s="7">
        <v>43790</v>
      </c>
      <c r="C215" t="s">
        <v>329</v>
      </c>
      <c r="D215" t="s">
        <v>70</v>
      </c>
      <c r="E215" t="s">
        <v>330</v>
      </c>
      <c r="F215" t="s">
        <v>74</v>
      </c>
      <c r="G215" t="s">
        <v>298</v>
      </c>
    </row>
    <row r="216" spans="1:7" x14ac:dyDescent="0.2">
      <c r="A216">
        <v>5</v>
      </c>
      <c r="B216" s="7">
        <v>43791</v>
      </c>
      <c r="C216" t="s">
        <v>335</v>
      </c>
      <c r="D216" t="s">
        <v>56</v>
      </c>
      <c r="E216" t="s">
        <v>307</v>
      </c>
      <c r="F216" t="s">
        <v>52</v>
      </c>
      <c r="G216" t="s">
        <v>336</v>
      </c>
    </row>
    <row r="217" spans="1:7" x14ac:dyDescent="0.2">
      <c r="A217">
        <v>5</v>
      </c>
      <c r="B217" s="7">
        <v>43791</v>
      </c>
      <c r="C217" t="s">
        <v>354</v>
      </c>
      <c r="D217" t="s">
        <v>65</v>
      </c>
      <c r="E217" t="s">
        <v>322</v>
      </c>
      <c r="F217" t="s">
        <v>97</v>
      </c>
      <c r="G217" t="s">
        <v>303</v>
      </c>
    </row>
    <row r="218" spans="1:7" x14ac:dyDescent="0.2">
      <c r="A218">
        <v>5</v>
      </c>
      <c r="B218" s="7">
        <v>43791</v>
      </c>
      <c r="C218" t="s">
        <v>311</v>
      </c>
      <c r="D218" t="s">
        <v>50</v>
      </c>
      <c r="E218" t="s">
        <v>312</v>
      </c>
      <c r="F218" t="s">
        <v>121</v>
      </c>
      <c r="G218" t="s">
        <v>331</v>
      </c>
    </row>
    <row r="219" spans="1:7" x14ac:dyDescent="0.2">
      <c r="A219">
        <v>5</v>
      </c>
      <c r="B219" s="7">
        <v>43791</v>
      </c>
      <c r="C219" t="s">
        <v>317</v>
      </c>
      <c r="D219" t="s">
        <v>58</v>
      </c>
      <c r="E219" t="s">
        <v>318</v>
      </c>
      <c r="F219" t="s">
        <v>115</v>
      </c>
      <c r="G219" t="s">
        <v>324</v>
      </c>
    </row>
    <row r="220" spans="1:7" x14ac:dyDescent="0.2">
      <c r="A220">
        <v>5</v>
      </c>
      <c r="B220" s="7">
        <v>43791</v>
      </c>
      <c r="C220" t="s">
        <v>352</v>
      </c>
      <c r="D220" t="s">
        <v>89</v>
      </c>
      <c r="E220" t="s">
        <v>304</v>
      </c>
      <c r="F220" t="s">
        <v>54</v>
      </c>
      <c r="G220" t="s">
        <v>315</v>
      </c>
    </row>
    <row r="221" spans="1:7" x14ac:dyDescent="0.2">
      <c r="A221">
        <v>5</v>
      </c>
      <c r="B221" s="7">
        <v>43791</v>
      </c>
      <c r="C221" t="s">
        <v>345</v>
      </c>
      <c r="D221" t="s">
        <v>95</v>
      </c>
      <c r="E221" t="s">
        <v>328</v>
      </c>
      <c r="F221" t="s">
        <v>42</v>
      </c>
      <c r="G221" t="s">
        <v>301</v>
      </c>
    </row>
    <row r="222" spans="1:7" x14ac:dyDescent="0.2">
      <c r="A222">
        <v>5</v>
      </c>
      <c r="B222" s="7">
        <v>43791</v>
      </c>
      <c r="C222" t="s">
        <v>320</v>
      </c>
      <c r="D222" t="s">
        <v>39</v>
      </c>
      <c r="E222" t="s">
        <v>321</v>
      </c>
      <c r="F222" t="s">
        <v>67</v>
      </c>
      <c r="G222" t="s">
        <v>310</v>
      </c>
    </row>
    <row r="223" spans="1:7" x14ac:dyDescent="0.2">
      <c r="A223">
        <v>5</v>
      </c>
      <c r="B223" s="7">
        <v>43791</v>
      </c>
      <c r="C223" t="s">
        <v>346</v>
      </c>
      <c r="D223" t="s">
        <v>87</v>
      </c>
      <c r="E223" t="s">
        <v>334</v>
      </c>
      <c r="F223" t="s">
        <v>48</v>
      </c>
      <c r="G223" t="s">
        <v>319</v>
      </c>
    </row>
    <row r="224" spans="1:7" x14ac:dyDescent="0.2">
      <c r="A224">
        <v>5</v>
      </c>
      <c r="B224" s="7">
        <v>43791</v>
      </c>
      <c r="C224" t="s">
        <v>326</v>
      </c>
      <c r="D224" t="s">
        <v>82</v>
      </c>
      <c r="E224" t="s">
        <v>327</v>
      </c>
      <c r="F224" t="s">
        <v>60</v>
      </c>
      <c r="G224" t="s">
        <v>341</v>
      </c>
    </row>
    <row r="225" spans="1:7" x14ac:dyDescent="0.2">
      <c r="A225">
        <v>5</v>
      </c>
      <c r="B225" s="7">
        <v>43791</v>
      </c>
      <c r="C225" t="s">
        <v>299</v>
      </c>
      <c r="D225" t="s">
        <v>35</v>
      </c>
      <c r="E225" t="s">
        <v>300</v>
      </c>
      <c r="F225" t="s">
        <v>33</v>
      </c>
      <c r="G225" t="s">
        <v>338</v>
      </c>
    </row>
    <row r="226" spans="1:7" x14ac:dyDescent="0.2">
      <c r="A226">
        <v>5</v>
      </c>
      <c r="B226" s="7">
        <v>43792</v>
      </c>
      <c r="C226" t="s">
        <v>353</v>
      </c>
      <c r="D226" t="s">
        <v>44</v>
      </c>
      <c r="E226" t="s">
        <v>313</v>
      </c>
      <c r="F226" t="s">
        <v>70</v>
      </c>
      <c r="G226" t="s">
        <v>330</v>
      </c>
    </row>
    <row r="227" spans="1:7" x14ac:dyDescent="0.2">
      <c r="A227">
        <v>5</v>
      </c>
      <c r="B227" s="7">
        <v>43792</v>
      </c>
      <c r="C227" t="s">
        <v>302</v>
      </c>
      <c r="D227" t="s">
        <v>97</v>
      </c>
      <c r="E227" t="s">
        <v>303</v>
      </c>
      <c r="F227" t="s">
        <v>89</v>
      </c>
      <c r="G227" t="s">
        <v>304</v>
      </c>
    </row>
    <row r="228" spans="1:7" x14ac:dyDescent="0.2">
      <c r="A228">
        <v>5</v>
      </c>
      <c r="B228" s="7">
        <v>43792</v>
      </c>
      <c r="C228" t="s">
        <v>305</v>
      </c>
      <c r="D228" t="s">
        <v>76</v>
      </c>
      <c r="E228" t="s">
        <v>306</v>
      </c>
      <c r="F228" t="s">
        <v>79</v>
      </c>
      <c r="G228" t="s">
        <v>309</v>
      </c>
    </row>
    <row r="229" spans="1:7" x14ac:dyDescent="0.2">
      <c r="A229">
        <v>5</v>
      </c>
      <c r="B229" s="7">
        <v>43792</v>
      </c>
      <c r="C229" t="s">
        <v>349</v>
      </c>
      <c r="D229" t="s">
        <v>52</v>
      </c>
      <c r="E229" t="s">
        <v>336</v>
      </c>
      <c r="F229" t="s">
        <v>63</v>
      </c>
      <c r="G229" t="s">
        <v>297</v>
      </c>
    </row>
    <row r="230" spans="1:7" x14ac:dyDescent="0.2">
      <c r="A230">
        <v>5</v>
      </c>
      <c r="B230" s="7">
        <v>43792</v>
      </c>
      <c r="C230" t="s">
        <v>350</v>
      </c>
      <c r="D230" t="s">
        <v>108</v>
      </c>
      <c r="E230" t="s">
        <v>325</v>
      </c>
      <c r="F230" t="s">
        <v>115</v>
      </c>
      <c r="G230" t="s">
        <v>324</v>
      </c>
    </row>
    <row r="231" spans="1:7" x14ac:dyDescent="0.2">
      <c r="A231">
        <v>5</v>
      </c>
      <c r="B231" s="7">
        <v>43792</v>
      </c>
      <c r="C231" t="s">
        <v>317</v>
      </c>
      <c r="D231" t="s">
        <v>58</v>
      </c>
      <c r="E231" t="s">
        <v>318</v>
      </c>
      <c r="F231" t="s">
        <v>54</v>
      </c>
      <c r="G231" t="s">
        <v>315</v>
      </c>
    </row>
    <row r="232" spans="1:7" x14ac:dyDescent="0.2">
      <c r="A232">
        <v>5</v>
      </c>
      <c r="B232" s="7">
        <v>43792</v>
      </c>
      <c r="C232" t="s">
        <v>351</v>
      </c>
      <c r="D232" t="s">
        <v>67</v>
      </c>
      <c r="E232" t="s">
        <v>310</v>
      </c>
      <c r="F232" t="s">
        <v>37</v>
      </c>
      <c r="G232" t="s">
        <v>333</v>
      </c>
    </row>
    <row r="233" spans="1:7" x14ac:dyDescent="0.2">
      <c r="A233">
        <v>5</v>
      </c>
      <c r="B233" s="7">
        <v>43792</v>
      </c>
      <c r="C233" t="s">
        <v>343</v>
      </c>
      <c r="D233" t="s">
        <v>155</v>
      </c>
      <c r="E233" t="s">
        <v>316</v>
      </c>
      <c r="F233" t="s">
        <v>42</v>
      </c>
      <c r="G233" t="s">
        <v>301</v>
      </c>
    </row>
    <row r="234" spans="1:7" x14ac:dyDescent="0.2">
      <c r="A234">
        <v>5</v>
      </c>
      <c r="B234" s="7">
        <v>43792</v>
      </c>
      <c r="C234" t="s">
        <v>348</v>
      </c>
      <c r="D234" t="s">
        <v>72</v>
      </c>
      <c r="E234" t="s">
        <v>339</v>
      </c>
      <c r="F234" t="s">
        <v>56</v>
      </c>
      <c r="G234" t="s">
        <v>307</v>
      </c>
    </row>
    <row r="235" spans="1:7" x14ac:dyDescent="0.2">
      <c r="A235">
        <v>5</v>
      </c>
      <c r="B235" s="7">
        <v>43792</v>
      </c>
      <c r="C235" t="s">
        <v>326</v>
      </c>
      <c r="D235" t="s">
        <v>82</v>
      </c>
      <c r="E235" t="s">
        <v>327</v>
      </c>
      <c r="F235" t="s">
        <v>74</v>
      </c>
      <c r="G235" t="s">
        <v>298</v>
      </c>
    </row>
    <row r="236" spans="1:7" x14ac:dyDescent="0.2">
      <c r="A236">
        <v>5</v>
      </c>
      <c r="B236" s="7">
        <v>43793</v>
      </c>
      <c r="C236" t="s">
        <v>337</v>
      </c>
      <c r="D236" t="s">
        <v>33</v>
      </c>
      <c r="E236" t="s">
        <v>338</v>
      </c>
      <c r="F236" t="s">
        <v>39</v>
      </c>
      <c r="G236" t="s">
        <v>321</v>
      </c>
    </row>
    <row r="237" spans="1:7" x14ac:dyDescent="0.2">
      <c r="A237">
        <v>5</v>
      </c>
      <c r="B237" s="7">
        <v>43793</v>
      </c>
      <c r="C237" t="s">
        <v>350</v>
      </c>
      <c r="D237" t="s">
        <v>108</v>
      </c>
      <c r="E237" t="s">
        <v>325</v>
      </c>
      <c r="F237" t="s">
        <v>50</v>
      </c>
      <c r="G237" t="s">
        <v>312</v>
      </c>
    </row>
    <row r="238" spans="1:7" x14ac:dyDescent="0.2">
      <c r="A238">
        <v>5</v>
      </c>
      <c r="B238" s="7">
        <v>43793</v>
      </c>
      <c r="C238" t="s">
        <v>354</v>
      </c>
      <c r="D238" t="s">
        <v>65</v>
      </c>
      <c r="E238" t="s">
        <v>322</v>
      </c>
      <c r="F238" t="s">
        <v>121</v>
      </c>
      <c r="G238" t="s">
        <v>331</v>
      </c>
    </row>
    <row r="239" spans="1:7" x14ac:dyDescent="0.2">
      <c r="A239">
        <v>5</v>
      </c>
      <c r="B239" s="7">
        <v>43793</v>
      </c>
      <c r="C239" t="s">
        <v>346</v>
      </c>
      <c r="D239" t="s">
        <v>87</v>
      </c>
      <c r="E239" t="s">
        <v>334</v>
      </c>
      <c r="F239" t="s">
        <v>70</v>
      </c>
      <c r="G239" t="s">
        <v>330</v>
      </c>
    </row>
    <row r="240" spans="1:7" x14ac:dyDescent="0.2">
      <c r="A240">
        <v>5</v>
      </c>
      <c r="B240" s="7">
        <v>43793</v>
      </c>
      <c r="C240" t="s">
        <v>299</v>
      </c>
      <c r="D240" t="s">
        <v>35</v>
      </c>
      <c r="E240" t="s">
        <v>300</v>
      </c>
      <c r="F240" t="s">
        <v>74</v>
      </c>
      <c r="G240" t="s">
        <v>298</v>
      </c>
    </row>
    <row r="241" spans="1:7" x14ac:dyDescent="0.2">
      <c r="A241">
        <v>5</v>
      </c>
      <c r="B241" s="7">
        <v>43794</v>
      </c>
      <c r="C241" t="s">
        <v>351</v>
      </c>
      <c r="D241" t="s">
        <v>67</v>
      </c>
      <c r="E241" t="s">
        <v>310</v>
      </c>
      <c r="F241" t="s">
        <v>50</v>
      </c>
      <c r="G241" t="s">
        <v>312</v>
      </c>
    </row>
    <row r="242" spans="1:7" x14ac:dyDescent="0.2">
      <c r="A242">
        <v>5</v>
      </c>
      <c r="B242" s="7">
        <v>43794</v>
      </c>
      <c r="C242" t="s">
        <v>335</v>
      </c>
      <c r="D242" t="s">
        <v>56</v>
      </c>
      <c r="E242" t="s">
        <v>307</v>
      </c>
      <c r="F242" t="s">
        <v>79</v>
      </c>
      <c r="G242" t="s">
        <v>309</v>
      </c>
    </row>
    <row r="243" spans="1:7" x14ac:dyDescent="0.2">
      <c r="A243">
        <v>5</v>
      </c>
      <c r="B243" s="7">
        <v>43794</v>
      </c>
      <c r="C243" t="s">
        <v>305</v>
      </c>
      <c r="D243" t="s">
        <v>76</v>
      </c>
      <c r="E243" t="s">
        <v>306</v>
      </c>
      <c r="F243" t="s">
        <v>155</v>
      </c>
      <c r="G243" t="s">
        <v>316</v>
      </c>
    </row>
    <row r="244" spans="1:7" x14ac:dyDescent="0.2">
      <c r="A244">
        <v>5</v>
      </c>
      <c r="B244" s="7">
        <v>43794</v>
      </c>
      <c r="C244" t="s">
        <v>349</v>
      </c>
      <c r="D244" t="s">
        <v>52</v>
      </c>
      <c r="E244" t="s">
        <v>336</v>
      </c>
      <c r="F244" t="s">
        <v>44</v>
      </c>
      <c r="G244" t="s">
        <v>313</v>
      </c>
    </row>
    <row r="245" spans="1:7" x14ac:dyDescent="0.2">
      <c r="A245">
        <v>5</v>
      </c>
      <c r="B245" s="7">
        <v>43794</v>
      </c>
      <c r="C245" t="s">
        <v>342</v>
      </c>
      <c r="D245" t="s">
        <v>48</v>
      </c>
      <c r="E245" t="s">
        <v>319</v>
      </c>
      <c r="F245" t="s">
        <v>121</v>
      </c>
      <c r="G245" t="s">
        <v>331</v>
      </c>
    </row>
    <row r="246" spans="1:7" x14ac:dyDescent="0.2">
      <c r="A246">
        <v>5</v>
      </c>
      <c r="B246" s="7">
        <v>43794</v>
      </c>
      <c r="C246" t="s">
        <v>314</v>
      </c>
      <c r="D246" t="s">
        <v>54</v>
      </c>
      <c r="E246" t="s">
        <v>315</v>
      </c>
      <c r="F246" t="s">
        <v>97</v>
      </c>
      <c r="G246" t="s">
        <v>303</v>
      </c>
    </row>
    <row r="247" spans="1:7" x14ac:dyDescent="0.2">
      <c r="A247">
        <v>5</v>
      </c>
      <c r="B247" s="7">
        <v>43794</v>
      </c>
      <c r="C247" t="s">
        <v>296</v>
      </c>
      <c r="D247" t="s">
        <v>63</v>
      </c>
      <c r="E247" t="s">
        <v>297</v>
      </c>
      <c r="F247" t="s">
        <v>58</v>
      </c>
      <c r="G247" t="s">
        <v>318</v>
      </c>
    </row>
    <row r="248" spans="1:7" x14ac:dyDescent="0.2">
      <c r="A248">
        <v>5</v>
      </c>
      <c r="B248" s="7">
        <v>43794</v>
      </c>
      <c r="C248" t="s">
        <v>352</v>
      </c>
      <c r="D248" t="s">
        <v>89</v>
      </c>
      <c r="E248" t="s">
        <v>304</v>
      </c>
      <c r="F248" t="s">
        <v>37</v>
      </c>
      <c r="G248" t="s">
        <v>333</v>
      </c>
    </row>
    <row r="249" spans="1:7" x14ac:dyDescent="0.2">
      <c r="A249">
        <v>5</v>
      </c>
      <c r="B249" s="7">
        <v>43794</v>
      </c>
      <c r="C249" t="s">
        <v>348</v>
      </c>
      <c r="D249" t="s">
        <v>72</v>
      </c>
      <c r="E249" t="s">
        <v>339</v>
      </c>
      <c r="F249" t="s">
        <v>82</v>
      </c>
      <c r="G249" t="s">
        <v>327</v>
      </c>
    </row>
    <row r="250" spans="1:7" x14ac:dyDescent="0.2">
      <c r="A250">
        <v>5</v>
      </c>
      <c r="B250" s="7">
        <v>43794</v>
      </c>
      <c r="C250" t="s">
        <v>323</v>
      </c>
      <c r="D250" t="s">
        <v>115</v>
      </c>
      <c r="E250" t="s">
        <v>324</v>
      </c>
      <c r="F250" t="s">
        <v>42</v>
      </c>
      <c r="G250" t="s">
        <v>301</v>
      </c>
    </row>
    <row r="251" spans="1:7" x14ac:dyDescent="0.2">
      <c r="A251">
        <v>5</v>
      </c>
      <c r="B251" s="7">
        <v>43794</v>
      </c>
      <c r="C251" t="s">
        <v>340</v>
      </c>
      <c r="D251" t="s">
        <v>60</v>
      </c>
      <c r="E251" t="s">
        <v>341</v>
      </c>
      <c r="F251" t="s">
        <v>95</v>
      </c>
      <c r="G251" t="s">
        <v>328</v>
      </c>
    </row>
    <row r="252" spans="1:7" x14ac:dyDescent="0.2">
      <c r="A252">
        <v>5</v>
      </c>
      <c r="B252" s="7">
        <v>43795</v>
      </c>
      <c r="C252" t="s">
        <v>320</v>
      </c>
      <c r="D252" t="s">
        <v>39</v>
      </c>
      <c r="E252" t="s">
        <v>321</v>
      </c>
      <c r="F252" t="s">
        <v>35</v>
      </c>
      <c r="G252" t="s">
        <v>300</v>
      </c>
    </row>
    <row r="253" spans="1:7" x14ac:dyDescent="0.2">
      <c r="A253">
        <v>5</v>
      </c>
      <c r="B253" s="7">
        <v>43795</v>
      </c>
      <c r="C253" t="s">
        <v>346</v>
      </c>
      <c r="D253" t="s">
        <v>87</v>
      </c>
      <c r="E253" t="s">
        <v>334</v>
      </c>
      <c r="F253" t="s">
        <v>65</v>
      </c>
      <c r="G253" t="s">
        <v>322</v>
      </c>
    </row>
    <row r="254" spans="1:7" x14ac:dyDescent="0.2">
      <c r="A254">
        <v>5</v>
      </c>
      <c r="B254" s="7">
        <v>43796</v>
      </c>
      <c r="C254" t="s">
        <v>342</v>
      </c>
      <c r="D254" t="s">
        <v>48</v>
      </c>
      <c r="E254" t="s">
        <v>319</v>
      </c>
      <c r="F254" t="s">
        <v>50</v>
      </c>
      <c r="G254" t="s">
        <v>312</v>
      </c>
    </row>
    <row r="255" spans="1:7" x14ac:dyDescent="0.2">
      <c r="A255">
        <v>5</v>
      </c>
      <c r="B255" s="7">
        <v>43796</v>
      </c>
      <c r="C255" t="s">
        <v>302</v>
      </c>
      <c r="D255" t="s">
        <v>97</v>
      </c>
      <c r="E255" t="s">
        <v>303</v>
      </c>
      <c r="F255" t="s">
        <v>56</v>
      </c>
      <c r="G255" t="s">
        <v>307</v>
      </c>
    </row>
    <row r="256" spans="1:7" x14ac:dyDescent="0.2">
      <c r="A256">
        <v>5</v>
      </c>
      <c r="B256" s="7">
        <v>43796</v>
      </c>
      <c r="C256" t="s">
        <v>351</v>
      </c>
      <c r="D256" t="s">
        <v>67</v>
      </c>
      <c r="E256" t="s">
        <v>310</v>
      </c>
      <c r="F256" t="s">
        <v>79</v>
      </c>
      <c r="G256" t="s">
        <v>309</v>
      </c>
    </row>
    <row r="257" spans="1:7" x14ac:dyDescent="0.2">
      <c r="A257">
        <v>5</v>
      </c>
      <c r="B257" s="7">
        <v>43796</v>
      </c>
      <c r="C257" t="s">
        <v>305</v>
      </c>
      <c r="D257" t="s">
        <v>76</v>
      </c>
      <c r="E257" t="s">
        <v>306</v>
      </c>
      <c r="F257" t="s">
        <v>82</v>
      </c>
      <c r="G257" t="s">
        <v>327</v>
      </c>
    </row>
    <row r="258" spans="1:7" x14ac:dyDescent="0.2">
      <c r="A258">
        <v>5</v>
      </c>
      <c r="B258" s="7">
        <v>43796</v>
      </c>
      <c r="C258" t="s">
        <v>317</v>
      </c>
      <c r="D258" t="s">
        <v>58</v>
      </c>
      <c r="E258" t="s">
        <v>318</v>
      </c>
      <c r="F258" t="s">
        <v>121</v>
      </c>
      <c r="G258" t="s">
        <v>331</v>
      </c>
    </row>
    <row r="259" spans="1:7" x14ac:dyDescent="0.2">
      <c r="A259">
        <v>5</v>
      </c>
      <c r="B259" s="7">
        <v>43796</v>
      </c>
      <c r="C259" t="s">
        <v>296</v>
      </c>
      <c r="D259" t="s">
        <v>63</v>
      </c>
      <c r="E259" t="s">
        <v>297</v>
      </c>
      <c r="F259" t="s">
        <v>108</v>
      </c>
      <c r="G259" t="s">
        <v>325</v>
      </c>
    </row>
    <row r="260" spans="1:7" x14ac:dyDescent="0.2">
      <c r="A260">
        <v>5</v>
      </c>
      <c r="B260" s="7">
        <v>43796</v>
      </c>
      <c r="C260" t="s">
        <v>337</v>
      </c>
      <c r="D260" t="s">
        <v>33</v>
      </c>
      <c r="E260" t="s">
        <v>338</v>
      </c>
      <c r="F260" t="s">
        <v>54</v>
      </c>
      <c r="G260" t="s">
        <v>315</v>
      </c>
    </row>
    <row r="261" spans="1:7" x14ac:dyDescent="0.2">
      <c r="A261">
        <v>5</v>
      </c>
      <c r="B261" s="7">
        <v>43796</v>
      </c>
      <c r="C261" t="s">
        <v>343</v>
      </c>
      <c r="D261" t="s">
        <v>155</v>
      </c>
      <c r="E261" t="s">
        <v>316</v>
      </c>
      <c r="F261" t="s">
        <v>35</v>
      </c>
      <c r="G261" t="s">
        <v>300</v>
      </c>
    </row>
    <row r="262" spans="1:7" x14ac:dyDescent="0.2">
      <c r="A262">
        <v>5</v>
      </c>
      <c r="B262" s="7">
        <v>43796</v>
      </c>
      <c r="C262" t="s">
        <v>348</v>
      </c>
      <c r="D262" t="s">
        <v>72</v>
      </c>
      <c r="E262" t="s">
        <v>339</v>
      </c>
      <c r="F262" t="s">
        <v>52</v>
      </c>
      <c r="G262" t="s">
        <v>336</v>
      </c>
    </row>
    <row r="263" spans="1:7" x14ac:dyDescent="0.2">
      <c r="A263">
        <v>5</v>
      </c>
      <c r="B263" s="7">
        <v>43796</v>
      </c>
      <c r="C263" t="s">
        <v>323</v>
      </c>
      <c r="D263" t="s">
        <v>115</v>
      </c>
      <c r="E263" t="s">
        <v>324</v>
      </c>
      <c r="F263" t="s">
        <v>44</v>
      </c>
      <c r="G263" t="s">
        <v>313</v>
      </c>
    </row>
    <row r="264" spans="1:7" x14ac:dyDescent="0.2">
      <c r="A264">
        <v>5</v>
      </c>
      <c r="B264" s="7">
        <v>43796</v>
      </c>
      <c r="C264" t="s">
        <v>329</v>
      </c>
      <c r="D264" t="s">
        <v>70</v>
      </c>
      <c r="E264" t="s">
        <v>330</v>
      </c>
      <c r="F264" t="s">
        <v>65</v>
      </c>
      <c r="G264" t="s">
        <v>322</v>
      </c>
    </row>
    <row r="265" spans="1:7" x14ac:dyDescent="0.2">
      <c r="A265">
        <v>5</v>
      </c>
      <c r="B265" s="7">
        <v>43796</v>
      </c>
      <c r="C265" t="s">
        <v>344</v>
      </c>
      <c r="D265" t="s">
        <v>74</v>
      </c>
      <c r="E265" t="s">
        <v>298</v>
      </c>
      <c r="F265" t="s">
        <v>42</v>
      </c>
      <c r="G265" t="s">
        <v>301</v>
      </c>
    </row>
    <row r="266" spans="1:7" x14ac:dyDescent="0.2">
      <c r="A266">
        <v>5</v>
      </c>
      <c r="B266" s="7">
        <v>43796</v>
      </c>
      <c r="C266" t="s">
        <v>332</v>
      </c>
      <c r="D266" t="s">
        <v>37</v>
      </c>
      <c r="E266" t="s">
        <v>333</v>
      </c>
      <c r="F266" t="s">
        <v>95</v>
      </c>
      <c r="G266" t="s">
        <v>328</v>
      </c>
    </row>
    <row r="267" spans="1:7" x14ac:dyDescent="0.2">
      <c r="A267">
        <v>5</v>
      </c>
      <c r="B267" s="7">
        <v>43796</v>
      </c>
      <c r="C267" t="s">
        <v>340</v>
      </c>
      <c r="D267" t="s">
        <v>60</v>
      </c>
      <c r="E267" t="s">
        <v>341</v>
      </c>
      <c r="F267" t="s">
        <v>89</v>
      </c>
      <c r="G267" t="s">
        <v>304</v>
      </c>
    </row>
    <row r="268" spans="1:7" x14ac:dyDescent="0.2">
      <c r="A268">
        <v>6</v>
      </c>
      <c r="B268" s="7">
        <v>43798</v>
      </c>
      <c r="C268" t="s">
        <v>311</v>
      </c>
      <c r="D268" t="s">
        <v>50</v>
      </c>
      <c r="E268" t="s">
        <v>312</v>
      </c>
      <c r="F268" t="s">
        <v>48</v>
      </c>
      <c r="G268" t="s">
        <v>319</v>
      </c>
    </row>
    <row r="269" spans="1:7" x14ac:dyDescent="0.2">
      <c r="A269">
        <v>6</v>
      </c>
      <c r="B269" s="7">
        <v>43798</v>
      </c>
      <c r="C269" t="s">
        <v>335</v>
      </c>
      <c r="D269" t="s">
        <v>56</v>
      </c>
      <c r="E269" t="s">
        <v>307</v>
      </c>
      <c r="F269" t="s">
        <v>97</v>
      </c>
      <c r="G269" t="s">
        <v>303</v>
      </c>
    </row>
    <row r="270" spans="1:7" x14ac:dyDescent="0.2">
      <c r="A270">
        <v>6</v>
      </c>
      <c r="B270" s="7">
        <v>43798</v>
      </c>
      <c r="C270" t="s">
        <v>308</v>
      </c>
      <c r="D270" t="s">
        <v>79</v>
      </c>
      <c r="E270" t="s">
        <v>309</v>
      </c>
      <c r="F270" t="s">
        <v>63</v>
      </c>
      <c r="G270" t="s">
        <v>297</v>
      </c>
    </row>
    <row r="271" spans="1:7" x14ac:dyDescent="0.2">
      <c r="A271">
        <v>6</v>
      </c>
      <c r="B271" s="7">
        <v>43798</v>
      </c>
      <c r="C271" t="s">
        <v>351</v>
      </c>
      <c r="D271" t="s">
        <v>67</v>
      </c>
      <c r="E271" t="s">
        <v>310</v>
      </c>
      <c r="F271" t="s">
        <v>72</v>
      </c>
      <c r="G271" t="s">
        <v>339</v>
      </c>
    </row>
    <row r="272" spans="1:7" x14ac:dyDescent="0.2">
      <c r="A272">
        <v>6</v>
      </c>
      <c r="B272" s="7">
        <v>43798</v>
      </c>
      <c r="C272" t="s">
        <v>350</v>
      </c>
      <c r="D272" t="s">
        <v>108</v>
      </c>
      <c r="E272" t="s">
        <v>325</v>
      </c>
      <c r="F272" t="s">
        <v>58</v>
      </c>
      <c r="G272" t="s">
        <v>318</v>
      </c>
    </row>
    <row r="273" spans="1:7" x14ac:dyDescent="0.2">
      <c r="A273">
        <v>6</v>
      </c>
      <c r="B273" s="7">
        <v>43798</v>
      </c>
      <c r="C273" t="s">
        <v>305</v>
      </c>
      <c r="D273" t="s">
        <v>76</v>
      </c>
      <c r="E273" t="s">
        <v>306</v>
      </c>
      <c r="F273" t="s">
        <v>52</v>
      </c>
      <c r="G273" t="s">
        <v>336</v>
      </c>
    </row>
    <row r="274" spans="1:7" x14ac:dyDescent="0.2">
      <c r="A274">
        <v>6</v>
      </c>
      <c r="B274" s="7">
        <v>43798</v>
      </c>
      <c r="C274" t="s">
        <v>314</v>
      </c>
      <c r="D274" t="s">
        <v>54</v>
      </c>
      <c r="E274" t="s">
        <v>315</v>
      </c>
      <c r="F274" t="s">
        <v>60</v>
      </c>
      <c r="G274" t="s">
        <v>341</v>
      </c>
    </row>
    <row r="275" spans="1:7" x14ac:dyDescent="0.2">
      <c r="A275">
        <v>6</v>
      </c>
      <c r="B275" s="7">
        <v>43798</v>
      </c>
      <c r="C275" t="s">
        <v>343</v>
      </c>
      <c r="D275" t="s">
        <v>155</v>
      </c>
      <c r="E275" t="s">
        <v>316</v>
      </c>
      <c r="F275" t="s">
        <v>82</v>
      </c>
      <c r="G275" t="s">
        <v>327</v>
      </c>
    </row>
    <row r="276" spans="1:7" x14ac:dyDescent="0.2">
      <c r="A276">
        <v>6</v>
      </c>
      <c r="B276" s="7">
        <v>43798</v>
      </c>
      <c r="C276" t="s">
        <v>345</v>
      </c>
      <c r="D276" t="s">
        <v>95</v>
      </c>
      <c r="E276" t="s">
        <v>328</v>
      </c>
      <c r="F276" t="s">
        <v>74</v>
      </c>
      <c r="G276" t="s">
        <v>298</v>
      </c>
    </row>
    <row r="277" spans="1:7" x14ac:dyDescent="0.2">
      <c r="A277">
        <v>6</v>
      </c>
      <c r="B277" s="7">
        <v>43798</v>
      </c>
      <c r="C277" t="s">
        <v>323</v>
      </c>
      <c r="D277" t="s">
        <v>115</v>
      </c>
      <c r="E277" t="s">
        <v>324</v>
      </c>
      <c r="F277" t="s">
        <v>35</v>
      </c>
      <c r="G277" t="s">
        <v>300</v>
      </c>
    </row>
    <row r="278" spans="1:7" x14ac:dyDescent="0.2">
      <c r="A278">
        <v>6</v>
      </c>
      <c r="B278" s="7">
        <v>43798</v>
      </c>
      <c r="C278" t="s">
        <v>329</v>
      </c>
      <c r="D278" t="s">
        <v>70</v>
      </c>
      <c r="E278" t="s">
        <v>330</v>
      </c>
      <c r="F278" t="s">
        <v>39</v>
      </c>
      <c r="G278" t="s">
        <v>321</v>
      </c>
    </row>
    <row r="279" spans="1:7" x14ac:dyDescent="0.2">
      <c r="A279">
        <v>6</v>
      </c>
      <c r="B279" s="7">
        <v>43798</v>
      </c>
      <c r="C279" t="s">
        <v>332</v>
      </c>
      <c r="D279" t="s">
        <v>37</v>
      </c>
      <c r="E279" t="s">
        <v>333</v>
      </c>
      <c r="F279" t="s">
        <v>89</v>
      </c>
      <c r="G279" t="s">
        <v>304</v>
      </c>
    </row>
    <row r="280" spans="1:7" x14ac:dyDescent="0.2">
      <c r="A280">
        <v>6</v>
      </c>
      <c r="B280" s="7">
        <v>43798</v>
      </c>
      <c r="C280" t="s">
        <v>299</v>
      </c>
      <c r="D280" t="s">
        <v>42</v>
      </c>
      <c r="E280" t="s">
        <v>301</v>
      </c>
      <c r="F280" t="s">
        <v>65</v>
      </c>
      <c r="G280" t="s">
        <v>322</v>
      </c>
    </row>
    <row r="281" spans="1:7" x14ac:dyDescent="0.2">
      <c r="A281">
        <v>6</v>
      </c>
      <c r="B281" s="7">
        <v>43799</v>
      </c>
      <c r="C281" t="s">
        <v>347</v>
      </c>
      <c r="D281" t="s">
        <v>121</v>
      </c>
      <c r="E281" t="s">
        <v>331</v>
      </c>
      <c r="F281" t="s">
        <v>87</v>
      </c>
      <c r="G281" t="s">
        <v>334</v>
      </c>
    </row>
    <row r="282" spans="1:7" x14ac:dyDescent="0.2">
      <c r="A282">
        <v>6</v>
      </c>
      <c r="B282" s="7">
        <v>43799</v>
      </c>
      <c r="C282" t="s">
        <v>317</v>
      </c>
      <c r="D282" t="s">
        <v>58</v>
      </c>
      <c r="E282" t="s">
        <v>318</v>
      </c>
      <c r="F282" t="s">
        <v>76</v>
      </c>
      <c r="G282" t="s">
        <v>306</v>
      </c>
    </row>
    <row r="283" spans="1:7" x14ac:dyDescent="0.2">
      <c r="A283">
        <v>6</v>
      </c>
      <c r="B283" s="7">
        <v>43799</v>
      </c>
      <c r="C283" t="s">
        <v>337</v>
      </c>
      <c r="D283" t="s">
        <v>33</v>
      </c>
      <c r="E283" t="s">
        <v>338</v>
      </c>
      <c r="F283" t="s">
        <v>52</v>
      </c>
      <c r="G283" t="s">
        <v>336</v>
      </c>
    </row>
    <row r="284" spans="1:7" x14ac:dyDescent="0.2">
      <c r="A284">
        <v>6</v>
      </c>
      <c r="B284" s="7">
        <v>43799</v>
      </c>
      <c r="C284" t="s">
        <v>348</v>
      </c>
      <c r="D284" t="s">
        <v>72</v>
      </c>
      <c r="E284" t="s">
        <v>339</v>
      </c>
      <c r="F284" t="s">
        <v>97</v>
      </c>
      <c r="G284" t="s">
        <v>303</v>
      </c>
    </row>
    <row r="285" spans="1:7" x14ac:dyDescent="0.2">
      <c r="A285">
        <v>6</v>
      </c>
      <c r="B285" s="7">
        <v>43800</v>
      </c>
      <c r="C285" t="s">
        <v>311</v>
      </c>
      <c r="D285" t="s">
        <v>50</v>
      </c>
      <c r="E285" t="s">
        <v>312</v>
      </c>
      <c r="F285" t="s">
        <v>54</v>
      </c>
      <c r="G285" t="s">
        <v>315</v>
      </c>
    </row>
    <row r="286" spans="1:7" x14ac:dyDescent="0.2">
      <c r="A286">
        <v>6</v>
      </c>
      <c r="B286" s="7">
        <v>43800</v>
      </c>
      <c r="C286" t="s">
        <v>350</v>
      </c>
      <c r="D286" t="s">
        <v>108</v>
      </c>
      <c r="E286" t="s">
        <v>325</v>
      </c>
      <c r="F286" t="s">
        <v>48</v>
      </c>
      <c r="G286" t="s">
        <v>319</v>
      </c>
    </row>
    <row r="287" spans="1:7" x14ac:dyDescent="0.2">
      <c r="A287">
        <v>6</v>
      </c>
      <c r="B287" s="7">
        <v>43800</v>
      </c>
      <c r="C287" t="s">
        <v>353</v>
      </c>
      <c r="D287" t="s">
        <v>44</v>
      </c>
      <c r="E287" t="s">
        <v>313</v>
      </c>
      <c r="F287" t="s">
        <v>155</v>
      </c>
      <c r="G287" t="s">
        <v>316</v>
      </c>
    </row>
    <row r="288" spans="1:7" x14ac:dyDescent="0.2">
      <c r="A288">
        <v>6</v>
      </c>
      <c r="B288" s="7">
        <v>43800</v>
      </c>
      <c r="C288" t="s">
        <v>299</v>
      </c>
      <c r="D288" t="s">
        <v>42</v>
      </c>
      <c r="E288" t="s">
        <v>301</v>
      </c>
      <c r="F288" t="s">
        <v>39</v>
      </c>
      <c r="G288" t="s">
        <v>321</v>
      </c>
    </row>
    <row r="289" spans="1:7" x14ac:dyDescent="0.2">
      <c r="A289">
        <v>6</v>
      </c>
      <c r="B289" s="7">
        <v>43800</v>
      </c>
      <c r="C289" t="s">
        <v>335</v>
      </c>
      <c r="D289" t="s">
        <v>56</v>
      </c>
      <c r="E289" t="s">
        <v>307</v>
      </c>
      <c r="F289" t="s">
        <v>115</v>
      </c>
      <c r="G289" t="s">
        <v>324</v>
      </c>
    </row>
    <row r="290" spans="1:7" x14ac:dyDescent="0.2">
      <c r="A290">
        <v>6</v>
      </c>
      <c r="B290" s="7">
        <v>43800</v>
      </c>
      <c r="C290" t="s">
        <v>344</v>
      </c>
      <c r="D290" t="s">
        <v>74</v>
      </c>
      <c r="E290" t="s">
        <v>298</v>
      </c>
      <c r="F290" t="s">
        <v>95</v>
      </c>
      <c r="G290" t="s">
        <v>328</v>
      </c>
    </row>
    <row r="291" spans="1:7" x14ac:dyDescent="0.2">
      <c r="A291">
        <v>6</v>
      </c>
      <c r="B291" s="7">
        <v>43800</v>
      </c>
      <c r="C291" t="s">
        <v>308</v>
      </c>
      <c r="D291" t="s">
        <v>79</v>
      </c>
      <c r="E291" t="s">
        <v>309</v>
      </c>
      <c r="F291" t="s">
        <v>60</v>
      </c>
      <c r="G291" t="s">
        <v>341</v>
      </c>
    </row>
    <row r="292" spans="1:7" x14ac:dyDescent="0.2">
      <c r="A292">
        <v>6</v>
      </c>
      <c r="B292" s="7">
        <v>43800</v>
      </c>
      <c r="C292" t="s">
        <v>296</v>
      </c>
      <c r="D292" t="s">
        <v>63</v>
      </c>
      <c r="E292" t="s">
        <v>297</v>
      </c>
      <c r="F292" t="s">
        <v>82</v>
      </c>
      <c r="G292" t="s">
        <v>327</v>
      </c>
    </row>
    <row r="293" spans="1:7" x14ac:dyDescent="0.2">
      <c r="A293">
        <v>6</v>
      </c>
      <c r="B293" s="7">
        <v>43800</v>
      </c>
      <c r="C293" t="s">
        <v>299</v>
      </c>
      <c r="D293" t="s">
        <v>35</v>
      </c>
      <c r="E293" t="s">
        <v>300</v>
      </c>
      <c r="F293" t="s">
        <v>65</v>
      </c>
      <c r="G293" t="s">
        <v>322</v>
      </c>
    </row>
    <row r="294" spans="1:7" x14ac:dyDescent="0.2">
      <c r="A294">
        <v>6</v>
      </c>
      <c r="B294" s="7">
        <v>43801</v>
      </c>
      <c r="C294" t="s">
        <v>302</v>
      </c>
      <c r="D294" t="s">
        <v>97</v>
      </c>
      <c r="E294" t="s">
        <v>303</v>
      </c>
      <c r="F294" t="s">
        <v>70</v>
      </c>
      <c r="G294" t="s">
        <v>330</v>
      </c>
    </row>
    <row r="295" spans="1:7" x14ac:dyDescent="0.2">
      <c r="A295">
        <v>6</v>
      </c>
      <c r="B295" s="7">
        <v>43801</v>
      </c>
      <c r="C295" t="s">
        <v>317</v>
      </c>
      <c r="D295" t="s">
        <v>58</v>
      </c>
      <c r="E295" t="s">
        <v>318</v>
      </c>
      <c r="F295" t="s">
        <v>82</v>
      </c>
      <c r="G295" t="s">
        <v>327</v>
      </c>
    </row>
    <row r="296" spans="1:7" x14ac:dyDescent="0.2">
      <c r="A296">
        <v>6</v>
      </c>
      <c r="B296" s="7">
        <v>43801</v>
      </c>
      <c r="C296" t="s">
        <v>349</v>
      </c>
      <c r="D296" t="s">
        <v>52</v>
      </c>
      <c r="E296" t="s">
        <v>336</v>
      </c>
      <c r="F296" t="s">
        <v>60</v>
      </c>
      <c r="G296" t="s">
        <v>341</v>
      </c>
    </row>
    <row r="297" spans="1:7" x14ac:dyDescent="0.2">
      <c r="A297">
        <v>6</v>
      </c>
      <c r="B297" s="7">
        <v>43801</v>
      </c>
      <c r="C297" t="s">
        <v>343</v>
      </c>
      <c r="D297" t="s">
        <v>155</v>
      </c>
      <c r="E297" t="s">
        <v>316</v>
      </c>
      <c r="F297" t="s">
        <v>76</v>
      </c>
      <c r="G297" t="s">
        <v>306</v>
      </c>
    </row>
    <row r="298" spans="1:7" x14ac:dyDescent="0.2">
      <c r="A298">
        <v>6</v>
      </c>
      <c r="B298" s="7">
        <v>43801</v>
      </c>
      <c r="C298" t="s">
        <v>348</v>
      </c>
      <c r="D298" t="s">
        <v>72</v>
      </c>
      <c r="E298" t="s">
        <v>339</v>
      </c>
      <c r="F298" t="s">
        <v>108</v>
      </c>
      <c r="G298" t="s">
        <v>325</v>
      </c>
    </row>
    <row r="299" spans="1:7" x14ac:dyDescent="0.2">
      <c r="A299">
        <v>6</v>
      </c>
      <c r="B299" s="7">
        <v>43801</v>
      </c>
      <c r="C299" t="s">
        <v>347</v>
      </c>
      <c r="D299" t="s">
        <v>121</v>
      </c>
      <c r="E299" t="s">
        <v>331</v>
      </c>
      <c r="F299" t="s">
        <v>89</v>
      </c>
      <c r="G299" t="s">
        <v>304</v>
      </c>
    </row>
    <row r="300" spans="1:7" x14ac:dyDescent="0.2">
      <c r="A300">
        <v>6</v>
      </c>
      <c r="B300" s="7">
        <v>43802</v>
      </c>
      <c r="C300" t="s">
        <v>351</v>
      </c>
      <c r="D300" t="s">
        <v>67</v>
      </c>
      <c r="E300" t="s">
        <v>310</v>
      </c>
      <c r="F300" t="s">
        <v>56</v>
      </c>
      <c r="G300" t="s">
        <v>307</v>
      </c>
    </row>
    <row r="301" spans="1:7" x14ac:dyDescent="0.2">
      <c r="A301">
        <v>6</v>
      </c>
      <c r="B301" s="7">
        <v>43802</v>
      </c>
      <c r="C301" t="s">
        <v>354</v>
      </c>
      <c r="D301" t="s">
        <v>65</v>
      </c>
      <c r="E301" t="s">
        <v>322</v>
      </c>
      <c r="F301" t="s">
        <v>79</v>
      </c>
      <c r="G301" t="s">
        <v>309</v>
      </c>
    </row>
    <row r="302" spans="1:7" x14ac:dyDescent="0.2">
      <c r="A302">
        <v>6</v>
      </c>
      <c r="B302" s="7">
        <v>43802</v>
      </c>
      <c r="C302" t="s">
        <v>296</v>
      </c>
      <c r="D302" t="s">
        <v>63</v>
      </c>
      <c r="E302" t="s">
        <v>297</v>
      </c>
      <c r="F302" t="s">
        <v>54</v>
      </c>
      <c r="G302" t="s">
        <v>315</v>
      </c>
    </row>
    <row r="303" spans="1:7" x14ac:dyDescent="0.2">
      <c r="A303">
        <v>6</v>
      </c>
      <c r="B303" s="7">
        <v>43802</v>
      </c>
      <c r="C303" t="s">
        <v>344</v>
      </c>
      <c r="D303" t="s">
        <v>74</v>
      </c>
      <c r="E303" t="s">
        <v>298</v>
      </c>
      <c r="F303" t="s">
        <v>39</v>
      </c>
      <c r="G303" t="s">
        <v>321</v>
      </c>
    </row>
    <row r="304" spans="1:7" x14ac:dyDescent="0.2">
      <c r="A304">
        <v>6</v>
      </c>
      <c r="B304" s="7">
        <v>43802</v>
      </c>
      <c r="C304" t="s">
        <v>323</v>
      </c>
      <c r="D304" t="s">
        <v>115</v>
      </c>
      <c r="E304" t="s">
        <v>324</v>
      </c>
      <c r="F304" t="s">
        <v>33</v>
      </c>
      <c r="G304" t="s">
        <v>338</v>
      </c>
    </row>
    <row r="305" spans="1:7" x14ac:dyDescent="0.2">
      <c r="A305">
        <v>6</v>
      </c>
      <c r="B305" s="7">
        <v>43802</v>
      </c>
      <c r="C305" t="s">
        <v>346</v>
      </c>
      <c r="D305" t="s">
        <v>87</v>
      </c>
      <c r="E305" t="s">
        <v>334</v>
      </c>
      <c r="F305" t="s">
        <v>42</v>
      </c>
      <c r="G305" t="s">
        <v>301</v>
      </c>
    </row>
    <row r="306" spans="1:7" x14ac:dyDescent="0.2">
      <c r="A306">
        <v>6</v>
      </c>
      <c r="B306" s="7">
        <v>43802</v>
      </c>
      <c r="C306" t="s">
        <v>299</v>
      </c>
      <c r="D306" t="s">
        <v>35</v>
      </c>
      <c r="E306" t="s">
        <v>300</v>
      </c>
      <c r="F306" t="s">
        <v>37</v>
      </c>
      <c r="G306" t="s">
        <v>333</v>
      </c>
    </row>
    <row r="307" spans="1:7" x14ac:dyDescent="0.2">
      <c r="A307">
        <v>6</v>
      </c>
      <c r="B307" s="7">
        <v>43803</v>
      </c>
      <c r="C307" t="s">
        <v>302</v>
      </c>
      <c r="D307" t="s">
        <v>97</v>
      </c>
      <c r="E307" t="s">
        <v>303</v>
      </c>
      <c r="F307" t="s">
        <v>60</v>
      </c>
      <c r="G307" t="s">
        <v>341</v>
      </c>
    </row>
    <row r="308" spans="1:7" x14ac:dyDescent="0.2">
      <c r="A308">
        <v>6</v>
      </c>
      <c r="B308" s="7">
        <v>43803</v>
      </c>
      <c r="C308" t="s">
        <v>335</v>
      </c>
      <c r="D308" t="s">
        <v>56</v>
      </c>
      <c r="E308" t="s">
        <v>307</v>
      </c>
      <c r="F308" t="s">
        <v>72</v>
      </c>
      <c r="G308" t="s">
        <v>339</v>
      </c>
    </row>
    <row r="309" spans="1:7" x14ac:dyDescent="0.2">
      <c r="A309">
        <v>6</v>
      </c>
      <c r="B309" s="7">
        <v>43803</v>
      </c>
      <c r="C309" t="s">
        <v>308</v>
      </c>
      <c r="D309" t="s">
        <v>79</v>
      </c>
      <c r="E309" t="s">
        <v>309</v>
      </c>
      <c r="F309" t="s">
        <v>70</v>
      </c>
      <c r="G309" t="s">
        <v>330</v>
      </c>
    </row>
    <row r="310" spans="1:7" x14ac:dyDescent="0.2">
      <c r="A310">
        <v>6</v>
      </c>
      <c r="B310" s="7">
        <v>43803</v>
      </c>
      <c r="C310" t="s">
        <v>349</v>
      </c>
      <c r="D310" t="s">
        <v>52</v>
      </c>
      <c r="E310" t="s">
        <v>336</v>
      </c>
      <c r="F310" t="s">
        <v>50</v>
      </c>
      <c r="G310" t="s">
        <v>312</v>
      </c>
    </row>
    <row r="311" spans="1:7" x14ac:dyDescent="0.2">
      <c r="A311">
        <v>6</v>
      </c>
      <c r="B311" s="7">
        <v>43803</v>
      </c>
      <c r="C311" t="s">
        <v>342</v>
      </c>
      <c r="D311" t="s">
        <v>48</v>
      </c>
      <c r="E311" t="s">
        <v>319</v>
      </c>
      <c r="F311" t="s">
        <v>54</v>
      </c>
      <c r="G311" t="s">
        <v>315</v>
      </c>
    </row>
    <row r="312" spans="1:7" x14ac:dyDescent="0.2">
      <c r="A312">
        <v>6</v>
      </c>
      <c r="B312" s="7">
        <v>43803</v>
      </c>
      <c r="C312" t="s">
        <v>352</v>
      </c>
      <c r="D312" t="s">
        <v>89</v>
      </c>
      <c r="E312" t="s">
        <v>304</v>
      </c>
      <c r="F312" t="s">
        <v>155</v>
      </c>
      <c r="G312" t="s">
        <v>316</v>
      </c>
    </row>
    <row r="313" spans="1:7" x14ac:dyDescent="0.2">
      <c r="A313">
        <v>6</v>
      </c>
      <c r="B313" s="7">
        <v>43803</v>
      </c>
      <c r="C313" t="s">
        <v>345</v>
      </c>
      <c r="D313" t="s">
        <v>95</v>
      </c>
      <c r="E313" t="s">
        <v>328</v>
      </c>
      <c r="F313" t="s">
        <v>76</v>
      </c>
      <c r="G313" t="s">
        <v>306</v>
      </c>
    </row>
    <row r="314" spans="1:7" x14ac:dyDescent="0.2">
      <c r="A314">
        <v>6</v>
      </c>
      <c r="B314" s="7">
        <v>43803</v>
      </c>
      <c r="C314" t="s">
        <v>320</v>
      </c>
      <c r="D314" t="s">
        <v>39</v>
      </c>
      <c r="E314" t="s">
        <v>321</v>
      </c>
      <c r="F314" t="s">
        <v>44</v>
      </c>
      <c r="G314" t="s">
        <v>313</v>
      </c>
    </row>
    <row r="315" spans="1:7" x14ac:dyDescent="0.2">
      <c r="A315">
        <v>6</v>
      </c>
      <c r="B315" s="7">
        <v>43803</v>
      </c>
      <c r="C315" t="s">
        <v>326</v>
      </c>
      <c r="D315" t="s">
        <v>82</v>
      </c>
      <c r="E315" t="s">
        <v>327</v>
      </c>
      <c r="F315" t="s">
        <v>42</v>
      </c>
      <c r="G315" t="s">
        <v>301</v>
      </c>
    </row>
    <row r="316" spans="1:7" x14ac:dyDescent="0.2">
      <c r="A316">
        <v>6</v>
      </c>
      <c r="B316" s="7">
        <v>43803</v>
      </c>
      <c r="C316" t="s">
        <v>332</v>
      </c>
      <c r="D316" t="s">
        <v>37</v>
      </c>
      <c r="E316" t="s">
        <v>333</v>
      </c>
      <c r="F316" t="s">
        <v>121</v>
      </c>
      <c r="G316" t="s">
        <v>331</v>
      </c>
    </row>
    <row r="317" spans="1:7" x14ac:dyDescent="0.2">
      <c r="A317">
        <v>7</v>
      </c>
      <c r="B317" s="7">
        <v>43804</v>
      </c>
      <c r="C317" t="s">
        <v>354</v>
      </c>
      <c r="D317" t="s">
        <v>65</v>
      </c>
      <c r="E317" t="s">
        <v>322</v>
      </c>
      <c r="F317" t="s">
        <v>58</v>
      </c>
      <c r="G317" t="s">
        <v>318</v>
      </c>
    </row>
    <row r="318" spans="1:7" x14ac:dyDescent="0.2">
      <c r="A318">
        <v>7</v>
      </c>
      <c r="B318" s="7">
        <v>43804</v>
      </c>
      <c r="C318" t="s">
        <v>350</v>
      </c>
      <c r="D318" t="s">
        <v>108</v>
      </c>
      <c r="E318" t="s">
        <v>325</v>
      </c>
      <c r="F318" t="s">
        <v>87</v>
      </c>
      <c r="G318" t="s">
        <v>334</v>
      </c>
    </row>
    <row r="319" spans="1:7" x14ac:dyDescent="0.2">
      <c r="A319">
        <v>7</v>
      </c>
      <c r="B319" s="7">
        <v>43804</v>
      </c>
      <c r="C319" t="s">
        <v>296</v>
      </c>
      <c r="D319" t="s">
        <v>63</v>
      </c>
      <c r="E319" t="s">
        <v>297</v>
      </c>
      <c r="F319" t="s">
        <v>33</v>
      </c>
      <c r="G319" t="s">
        <v>338</v>
      </c>
    </row>
    <row r="320" spans="1:7" x14ac:dyDescent="0.2">
      <c r="A320">
        <v>7</v>
      </c>
      <c r="B320" s="7">
        <v>43804</v>
      </c>
      <c r="C320" t="s">
        <v>344</v>
      </c>
      <c r="D320" t="s">
        <v>74</v>
      </c>
      <c r="E320" t="s">
        <v>298</v>
      </c>
      <c r="F320" t="s">
        <v>70</v>
      </c>
      <c r="G320" t="s">
        <v>330</v>
      </c>
    </row>
    <row r="321" spans="1:7" x14ac:dyDescent="0.2">
      <c r="A321">
        <v>7</v>
      </c>
      <c r="B321" s="7">
        <v>43805</v>
      </c>
      <c r="C321" t="s">
        <v>302</v>
      </c>
      <c r="D321" t="s">
        <v>97</v>
      </c>
      <c r="E321" t="s">
        <v>303</v>
      </c>
      <c r="F321" t="s">
        <v>50</v>
      </c>
      <c r="G321" t="s">
        <v>312</v>
      </c>
    </row>
    <row r="322" spans="1:7" x14ac:dyDescent="0.2">
      <c r="A322">
        <v>7</v>
      </c>
      <c r="B322" s="7">
        <v>43805</v>
      </c>
      <c r="C322" t="s">
        <v>351</v>
      </c>
      <c r="D322" t="s">
        <v>67</v>
      </c>
      <c r="E322" t="s">
        <v>310</v>
      </c>
      <c r="F322" t="s">
        <v>79</v>
      </c>
      <c r="G322" t="s">
        <v>309</v>
      </c>
    </row>
    <row r="323" spans="1:7" x14ac:dyDescent="0.2">
      <c r="A323">
        <v>7</v>
      </c>
      <c r="B323" s="7">
        <v>43805</v>
      </c>
      <c r="C323" t="s">
        <v>335</v>
      </c>
      <c r="D323" t="s">
        <v>56</v>
      </c>
      <c r="E323" t="s">
        <v>307</v>
      </c>
      <c r="F323" t="s">
        <v>76</v>
      </c>
      <c r="G323" t="s">
        <v>306</v>
      </c>
    </row>
    <row r="324" spans="1:7" x14ac:dyDescent="0.2">
      <c r="A324">
        <v>7</v>
      </c>
      <c r="B324" s="7">
        <v>43805</v>
      </c>
      <c r="C324" t="s">
        <v>342</v>
      </c>
      <c r="D324" t="s">
        <v>48</v>
      </c>
      <c r="E324" t="s">
        <v>319</v>
      </c>
      <c r="F324" t="s">
        <v>87</v>
      </c>
      <c r="G324" t="s">
        <v>334</v>
      </c>
    </row>
    <row r="325" spans="1:7" x14ac:dyDescent="0.2">
      <c r="A325">
        <v>7</v>
      </c>
      <c r="B325" s="7">
        <v>43805</v>
      </c>
      <c r="C325" t="s">
        <v>314</v>
      </c>
      <c r="D325" t="s">
        <v>54</v>
      </c>
      <c r="E325" t="s">
        <v>315</v>
      </c>
      <c r="F325" t="s">
        <v>65</v>
      </c>
      <c r="G325" t="s">
        <v>322</v>
      </c>
    </row>
    <row r="326" spans="1:7" x14ac:dyDescent="0.2">
      <c r="A326">
        <v>7</v>
      </c>
      <c r="B326" s="7">
        <v>43805</v>
      </c>
      <c r="C326" t="s">
        <v>352</v>
      </c>
      <c r="D326" t="s">
        <v>89</v>
      </c>
      <c r="E326" t="s">
        <v>304</v>
      </c>
      <c r="F326" t="s">
        <v>60</v>
      </c>
      <c r="G326" t="s">
        <v>341</v>
      </c>
    </row>
    <row r="327" spans="1:7" x14ac:dyDescent="0.2">
      <c r="A327">
        <v>7</v>
      </c>
      <c r="B327" s="7">
        <v>43805</v>
      </c>
      <c r="C327" t="s">
        <v>345</v>
      </c>
      <c r="D327" t="s">
        <v>95</v>
      </c>
      <c r="E327" t="s">
        <v>328</v>
      </c>
      <c r="F327" t="s">
        <v>44</v>
      </c>
      <c r="G327" t="s">
        <v>313</v>
      </c>
    </row>
    <row r="328" spans="1:7" x14ac:dyDescent="0.2">
      <c r="A328">
        <v>7</v>
      </c>
      <c r="B328" s="7">
        <v>43805</v>
      </c>
      <c r="C328" t="s">
        <v>348</v>
      </c>
      <c r="D328" t="s">
        <v>72</v>
      </c>
      <c r="E328" t="s">
        <v>339</v>
      </c>
      <c r="F328" t="s">
        <v>35</v>
      </c>
      <c r="G328" t="s">
        <v>300</v>
      </c>
    </row>
    <row r="329" spans="1:7" x14ac:dyDescent="0.2">
      <c r="A329">
        <v>7</v>
      </c>
      <c r="B329" s="7">
        <v>43805</v>
      </c>
      <c r="C329" t="s">
        <v>323</v>
      </c>
      <c r="D329" t="s">
        <v>115</v>
      </c>
      <c r="E329" t="s">
        <v>324</v>
      </c>
      <c r="F329" t="s">
        <v>121</v>
      </c>
      <c r="G329" t="s">
        <v>331</v>
      </c>
    </row>
    <row r="330" spans="1:7" x14ac:dyDescent="0.2">
      <c r="A330">
        <v>7</v>
      </c>
      <c r="B330" s="7">
        <v>43805</v>
      </c>
      <c r="C330" t="s">
        <v>332</v>
      </c>
      <c r="D330" t="s">
        <v>37</v>
      </c>
      <c r="E330" t="s">
        <v>333</v>
      </c>
      <c r="F330" t="s">
        <v>42</v>
      </c>
      <c r="G330" t="s">
        <v>301</v>
      </c>
    </row>
    <row r="331" spans="1:7" x14ac:dyDescent="0.2">
      <c r="A331">
        <v>7</v>
      </c>
      <c r="B331" s="7">
        <v>43806</v>
      </c>
      <c r="C331" t="s">
        <v>320</v>
      </c>
      <c r="D331" t="s">
        <v>39</v>
      </c>
      <c r="E331" t="s">
        <v>321</v>
      </c>
      <c r="F331" t="s">
        <v>74</v>
      </c>
      <c r="G331" t="s">
        <v>298</v>
      </c>
    </row>
    <row r="332" spans="1:7" x14ac:dyDescent="0.2">
      <c r="A332">
        <v>7</v>
      </c>
      <c r="B332" s="7">
        <v>43806</v>
      </c>
      <c r="C332" t="s">
        <v>350</v>
      </c>
      <c r="D332" t="s">
        <v>108</v>
      </c>
      <c r="E332" t="s">
        <v>325</v>
      </c>
      <c r="F332" t="s">
        <v>76</v>
      </c>
      <c r="G332" t="s">
        <v>306</v>
      </c>
    </row>
    <row r="333" spans="1:7" x14ac:dyDescent="0.2">
      <c r="A333">
        <v>7</v>
      </c>
      <c r="B333" s="7">
        <v>43806</v>
      </c>
      <c r="C333" t="s">
        <v>317</v>
      </c>
      <c r="D333" t="s">
        <v>58</v>
      </c>
      <c r="E333" t="s">
        <v>318</v>
      </c>
      <c r="F333" t="s">
        <v>67</v>
      </c>
      <c r="G333" t="s">
        <v>310</v>
      </c>
    </row>
    <row r="334" spans="1:7" x14ac:dyDescent="0.2">
      <c r="A334">
        <v>7</v>
      </c>
      <c r="B334" s="7">
        <v>43806</v>
      </c>
      <c r="C334" t="s">
        <v>337</v>
      </c>
      <c r="D334" t="s">
        <v>33</v>
      </c>
      <c r="E334" t="s">
        <v>338</v>
      </c>
      <c r="F334" t="s">
        <v>70</v>
      </c>
      <c r="G334" t="s">
        <v>330</v>
      </c>
    </row>
    <row r="335" spans="1:7" x14ac:dyDescent="0.2">
      <c r="A335">
        <v>7</v>
      </c>
      <c r="B335" s="7">
        <v>43806</v>
      </c>
      <c r="C335" t="s">
        <v>326</v>
      </c>
      <c r="D335" t="s">
        <v>82</v>
      </c>
      <c r="E335" t="s">
        <v>327</v>
      </c>
      <c r="F335" t="s">
        <v>155</v>
      </c>
      <c r="G335" t="s">
        <v>316</v>
      </c>
    </row>
    <row r="336" spans="1:7" x14ac:dyDescent="0.2">
      <c r="A336">
        <v>7</v>
      </c>
      <c r="B336" s="7">
        <v>43807</v>
      </c>
      <c r="C336" t="s">
        <v>311</v>
      </c>
      <c r="D336" t="s">
        <v>50</v>
      </c>
      <c r="E336" t="s">
        <v>312</v>
      </c>
      <c r="F336" t="s">
        <v>87</v>
      </c>
      <c r="G336" t="s">
        <v>334</v>
      </c>
    </row>
    <row r="337" spans="1:7" x14ac:dyDescent="0.2">
      <c r="A337">
        <v>7</v>
      </c>
      <c r="B337" s="7">
        <v>43807</v>
      </c>
      <c r="C337" t="s">
        <v>302</v>
      </c>
      <c r="D337" t="s">
        <v>97</v>
      </c>
      <c r="E337" t="s">
        <v>303</v>
      </c>
      <c r="F337" t="s">
        <v>52</v>
      </c>
      <c r="G337" t="s">
        <v>336</v>
      </c>
    </row>
    <row r="338" spans="1:7" x14ac:dyDescent="0.2">
      <c r="A338">
        <v>7</v>
      </c>
      <c r="B338" s="7">
        <v>43807</v>
      </c>
      <c r="C338" t="s">
        <v>314</v>
      </c>
      <c r="D338" t="s">
        <v>54</v>
      </c>
      <c r="E338" t="s">
        <v>315</v>
      </c>
      <c r="F338" t="s">
        <v>89</v>
      </c>
      <c r="G338" t="s">
        <v>304</v>
      </c>
    </row>
    <row r="339" spans="1:7" x14ac:dyDescent="0.2">
      <c r="A339">
        <v>7</v>
      </c>
      <c r="B339" s="7">
        <v>43807</v>
      </c>
      <c r="C339" t="s">
        <v>317</v>
      </c>
      <c r="D339" t="s">
        <v>58</v>
      </c>
      <c r="E339" t="s">
        <v>318</v>
      </c>
      <c r="F339" t="s">
        <v>63</v>
      </c>
      <c r="G339" t="s">
        <v>297</v>
      </c>
    </row>
    <row r="340" spans="1:7" x14ac:dyDescent="0.2">
      <c r="A340">
        <v>7</v>
      </c>
      <c r="B340" s="7">
        <v>43807</v>
      </c>
      <c r="C340" t="s">
        <v>354</v>
      </c>
      <c r="D340" t="s">
        <v>65</v>
      </c>
      <c r="E340" t="s">
        <v>322</v>
      </c>
      <c r="F340" t="s">
        <v>35</v>
      </c>
      <c r="G340" t="s">
        <v>300</v>
      </c>
    </row>
    <row r="341" spans="1:7" x14ac:dyDescent="0.2">
      <c r="A341">
        <v>7</v>
      </c>
      <c r="B341" s="7">
        <v>43807</v>
      </c>
      <c r="C341" t="s">
        <v>320</v>
      </c>
      <c r="D341" t="s">
        <v>39</v>
      </c>
      <c r="E341" t="s">
        <v>321</v>
      </c>
      <c r="F341" t="s">
        <v>121</v>
      </c>
      <c r="G341" t="s">
        <v>331</v>
      </c>
    </row>
    <row r="342" spans="1:7" x14ac:dyDescent="0.2">
      <c r="A342">
        <v>7</v>
      </c>
      <c r="B342" s="7">
        <v>43807</v>
      </c>
      <c r="C342" t="s">
        <v>332</v>
      </c>
      <c r="D342" t="s">
        <v>37</v>
      </c>
      <c r="E342" t="s">
        <v>333</v>
      </c>
      <c r="F342" t="s">
        <v>95</v>
      </c>
      <c r="G342" t="s">
        <v>328</v>
      </c>
    </row>
    <row r="343" spans="1:7" x14ac:dyDescent="0.2">
      <c r="A343">
        <v>7</v>
      </c>
      <c r="B343" s="7">
        <v>43807</v>
      </c>
      <c r="C343" t="s">
        <v>299</v>
      </c>
      <c r="D343" t="s">
        <v>42</v>
      </c>
      <c r="E343" t="s">
        <v>301</v>
      </c>
      <c r="F343" t="s">
        <v>44</v>
      </c>
      <c r="G343" t="s">
        <v>313</v>
      </c>
    </row>
    <row r="344" spans="1:7" x14ac:dyDescent="0.2">
      <c r="A344">
        <v>7</v>
      </c>
      <c r="B344" s="7">
        <v>43808</v>
      </c>
      <c r="C344" t="s">
        <v>305</v>
      </c>
      <c r="D344" t="s">
        <v>76</v>
      </c>
      <c r="E344" t="s">
        <v>306</v>
      </c>
      <c r="F344" t="s">
        <v>35</v>
      </c>
      <c r="G344" t="s">
        <v>300</v>
      </c>
    </row>
    <row r="345" spans="1:7" x14ac:dyDescent="0.2">
      <c r="A345">
        <v>7</v>
      </c>
      <c r="B345" s="7">
        <v>43808</v>
      </c>
      <c r="C345" t="s">
        <v>342</v>
      </c>
      <c r="D345" t="s">
        <v>48</v>
      </c>
      <c r="E345" t="s">
        <v>319</v>
      </c>
      <c r="F345" t="s">
        <v>67</v>
      </c>
      <c r="G345" t="s">
        <v>310</v>
      </c>
    </row>
    <row r="346" spans="1:7" x14ac:dyDescent="0.2">
      <c r="A346">
        <v>7</v>
      </c>
      <c r="B346" s="7">
        <v>43808</v>
      </c>
      <c r="C346" t="s">
        <v>352</v>
      </c>
      <c r="D346" t="s">
        <v>89</v>
      </c>
      <c r="E346" t="s">
        <v>304</v>
      </c>
      <c r="F346" t="s">
        <v>63</v>
      </c>
      <c r="G346" t="s">
        <v>297</v>
      </c>
    </row>
    <row r="347" spans="1:7" x14ac:dyDescent="0.2">
      <c r="A347">
        <v>7</v>
      </c>
      <c r="B347" s="7">
        <v>43808</v>
      </c>
      <c r="C347" t="s">
        <v>337</v>
      </c>
      <c r="D347" t="s">
        <v>33</v>
      </c>
      <c r="E347" t="s">
        <v>338</v>
      </c>
      <c r="F347" t="s">
        <v>121</v>
      </c>
      <c r="G347" t="s">
        <v>331</v>
      </c>
    </row>
    <row r="348" spans="1:7" x14ac:dyDescent="0.2">
      <c r="A348">
        <v>7</v>
      </c>
      <c r="B348" s="7">
        <v>43808</v>
      </c>
      <c r="C348" t="s">
        <v>348</v>
      </c>
      <c r="D348" t="s">
        <v>72</v>
      </c>
      <c r="E348" t="s">
        <v>339</v>
      </c>
      <c r="F348" t="s">
        <v>79</v>
      </c>
      <c r="G348" t="s">
        <v>309</v>
      </c>
    </row>
    <row r="349" spans="1:7" x14ac:dyDescent="0.2">
      <c r="A349">
        <v>7</v>
      </c>
      <c r="B349" s="7">
        <v>43808</v>
      </c>
      <c r="C349" t="s">
        <v>344</v>
      </c>
      <c r="D349" t="s">
        <v>74</v>
      </c>
      <c r="E349" t="s">
        <v>298</v>
      </c>
      <c r="F349" t="s">
        <v>56</v>
      </c>
      <c r="G349" t="s">
        <v>307</v>
      </c>
    </row>
    <row r="350" spans="1:7" x14ac:dyDescent="0.2">
      <c r="A350">
        <v>7</v>
      </c>
      <c r="B350" s="7">
        <v>43808</v>
      </c>
      <c r="C350" t="s">
        <v>329</v>
      </c>
      <c r="D350" t="s">
        <v>70</v>
      </c>
      <c r="E350" t="s">
        <v>330</v>
      </c>
      <c r="F350" t="s">
        <v>44</v>
      </c>
      <c r="G350" t="s">
        <v>313</v>
      </c>
    </row>
    <row r="351" spans="1:7" x14ac:dyDescent="0.2">
      <c r="A351">
        <v>7</v>
      </c>
      <c r="B351" s="7">
        <v>43808</v>
      </c>
      <c r="C351" t="s">
        <v>326</v>
      </c>
      <c r="D351" t="s">
        <v>82</v>
      </c>
      <c r="E351" t="s">
        <v>327</v>
      </c>
      <c r="F351" t="s">
        <v>95</v>
      </c>
      <c r="G351" t="s">
        <v>328</v>
      </c>
    </row>
    <row r="352" spans="1:7" x14ac:dyDescent="0.2">
      <c r="A352">
        <v>7</v>
      </c>
      <c r="B352" s="7">
        <v>43808</v>
      </c>
      <c r="C352" t="s">
        <v>340</v>
      </c>
      <c r="D352" t="s">
        <v>60</v>
      </c>
      <c r="E352" t="s">
        <v>341</v>
      </c>
      <c r="F352" t="s">
        <v>155</v>
      </c>
      <c r="G352" t="s">
        <v>316</v>
      </c>
    </row>
    <row r="353" spans="1:7" x14ac:dyDescent="0.2">
      <c r="A353">
        <v>7</v>
      </c>
      <c r="B353" s="7">
        <v>43809</v>
      </c>
      <c r="C353" t="s">
        <v>302</v>
      </c>
      <c r="D353" t="s">
        <v>97</v>
      </c>
      <c r="E353" t="s">
        <v>303</v>
      </c>
      <c r="F353" t="s">
        <v>65</v>
      </c>
      <c r="G353" t="s">
        <v>322</v>
      </c>
    </row>
    <row r="354" spans="1:7" x14ac:dyDescent="0.2">
      <c r="A354">
        <v>7</v>
      </c>
      <c r="B354" s="7">
        <v>43809</v>
      </c>
      <c r="C354" t="s">
        <v>317</v>
      </c>
      <c r="D354" t="s">
        <v>58</v>
      </c>
      <c r="E354" t="s">
        <v>318</v>
      </c>
      <c r="F354" t="s">
        <v>87</v>
      </c>
      <c r="G354" t="s">
        <v>334</v>
      </c>
    </row>
    <row r="355" spans="1:7" x14ac:dyDescent="0.2">
      <c r="A355">
        <v>7</v>
      </c>
      <c r="B355" s="7">
        <v>43809</v>
      </c>
      <c r="C355" t="s">
        <v>314</v>
      </c>
      <c r="D355" t="s">
        <v>54</v>
      </c>
      <c r="E355" t="s">
        <v>315</v>
      </c>
      <c r="F355" t="s">
        <v>52</v>
      </c>
      <c r="G355" t="s">
        <v>336</v>
      </c>
    </row>
    <row r="356" spans="1:7" x14ac:dyDescent="0.2">
      <c r="A356">
        <v>7</v>
      </c>
      <c r="B356" s="7">
        <v>43809</v>
      </c>
      <c r="C356" t="s">
        <v>332</v>
      </c>
      <c r="D356" t="s">
        <v>37</v>
      </c>
      <c r="E356" t="s">
        <v>333</v>
      </c>
      <c r="F356" t="s">
        <v>108</v>
      </c>
      <c r="G356" t="s">
        <v>325</v>
      </c>
    </row>
    <row r="357" spans="1:7" x14ac:dyDescent="0.2">
      <c r="A357">
        <v>7</v>
      </c>
      <c r="B357" s="7">
        <v>43810</v>
      </c>
      <c r="C357" t="s">
        <v>351</v>
      </c>
      <c r="D357" t="s">
        <v>67</v>
      </c>
      <c r="E357" t="s">
        <v>310</v>
      </c>
      <c r="F357" t="s">
        <v>33</v>
      </c>
      <c r="G357" t="s">
        <v>338</v>
      </c>
    </row>
    <row r="358" spans="1:7" x14ac:dyDescent="0.2">
      <c r="A358">
        <v>7</v>
      </c>
      <c r="B358" s="7">
        <v>43810</v>
      </c>
      <c r="C358" t="s">
        <v>305</v>
      </c>
      <c r="D358" t="s">
        <v>76</v>
      </c>
      <c r="E358" t="s">
        <v>306</v>
      </c>
      <c r="F358" t="s">
        <v>48</v>
      </c>
      <c r="G358" t="s">
        <v>319</v>
      </c>
    </row>
    <row r="359" spans="1:7" x14ac:dyDescent="0.2">
      <c r="A359">
        <v>7</v>
      </c>
      <c r="B359" s="7">
        <v>43810</v>
      </c>
      <c r="C359" t="s">
        <v>308</v>
      </c>
      <c r="D359" t="s">
        <v>79</v>
      </c>
      <c r="E359" t="s">
        <v>309</v>
      </c>
      <c r="F359" t="s">
        <v>42</v>
      </c>
      <c r="G359" t="s">
        <v>301</v>
      </c>
    </row>
    <row r="360" spans="1:7" x14ac:dyDescent="0.2">
      <c r="A360">
        <v>7</v>
      </c>
      <c r="B360" s="7">
        <v>43810</v>
      </c>
      <c r="C360" t="s">
        <v>296</v>
      </c>
      <c r="D360" t="s">
        <v>63</v>
      </c>
      <c r="E360" t="s">
        <v>297</v>
      </c>
      <c r="F360" t="s">
        <v>35</v>
      </c>
      <c r="G360" t="s">
        <v>300</v>
      </c>
    </row>
    <row r="361" spans="1:7" x14ac:dyDescent="0.2">
      <c r="A361">
        <v>7</v>
      </c>
      <c r="B361" s="7">
        <v>43810</v>
      </c>
      <c r="C361" t="s">
        <v>311</v>
      </c>
      <c r="D361" t="s">
        <v>50</v>
      </c>
      <c r="E361" t="s">
        <v>312</v>
      </c>
      <c r="F361" t="s">
        <v>97</v>
      </c>
      <c r="G361" t="s">
        <v>303</v>
      </c>
    </row>
    <row r="362" spans="1:7" x14ac:dyDescent="0.2">
      <c r="A362">
        <v>7</v>
      </c>
      <c r="B362" s="7">
        <v>43810</v>
      </c>
      <c r="C362" t="s">
        <v>352</v>
      </c>
      <c r="D362" t="s">
        <v>89</v>
      </c>
      <c r="E362" t="s">
        <v>304</v>
      </c>
      <c r="F362" t="s">
        <v>52</v>
      </c>
      <c r="G362" t="s">
        <v>336</v>
      </c>
    </row>
    <row r="363" spans="1:7" x14ac:dyDescent="0.2">
      <c r="A363">
        <v>7</v>
      </c>
      <c r="B363" s="7">
        <v>43810</v>
      </c>
      <c r="C363" t="s">
        <v>353</v>
      </c>
      <c r="D363" t="s">
        <v>44</v>
      </c>
      <c r="E363" t="s">
        <v>313</v>
      </c>
      <c r="F363" t="s">
        <v>82</v>
      </c>
      <c r="G363" t="s">
        <v>327</v>
      </c>
    </row>
    <row r="364" spans="1:7" x14ac:dyDescent="0.2">
      <c r="A364">
        <v>7</v>
      </c>
      <c r="B364" s="7">
        <v>43810</v>
      </c>
      <c r="C364" t="s">
        <v>329</v>
      </c>
      <c r="D364" t="s">
        <v>70</v>
      </c>
      <c r="E364" t="s">
        <v>330</v>
      </c>
      <c r="F364" t="s">
        <v>155</v>
      </c>
      <c r="G364" t="s">
        <v>316</v>
      </c>
    </row>
    <row r="365" spans="1:7" x14ac:dyDescent="0.2">
      <c r="A365">
        <v>7</v>
      </c>
      <c r="B365" s="7">
        <v>43810</v>
      </c>
      <c r="C365" t="s">
        <v>348</v>
      </c>
      <c r="D365" t="s">
        <v>72</v>
      </c>
      <c r="E365" t="s">
        <v>339</v>
      </c>
      <c r="F365" t="s">
        <v>74</v>
      </c>
      <c r="G365" t="s">
        <v>298</v>
      </c>
    </row>
    <row r="366" spans="1:7" x14ac:dyDescent="0.2">
      <c r="A366">
        <v>7</v>
      </c>
      <c r="B366" s="7">
        <v>43810</v>
      </c>
      <c r="C366" t="s">
        <v>347</v>
      </c>
      <c r="D366" t="s">
        <v>121</v>
      </c>
      <c r="E366" t="s">
        <v>331</v>
      </c>
      <c r="F366" t="s">
        <v>95</v>
      </c>
      <c r="G366" t="s">
        <v>328</v>
      </c>
    </row>
    <row r="367" spans="1:7" x14ac:dyDescent="0.2">
      <c r="A367">
        <v>7</v>
      </c>
      <c r="B367" s="7">
        <v>43810</v>
      </c>
      <c r="C367" t="s">
        <v>340</v>
      </c>
      <c r="D367" t="s">
        <v>60</v>
      </c>
      <c r="E367" t="s">
        <v>341</v>
      </c>
      <c r="F367" t="s">
        <v>108</v>
      </c>
      <c r="G367" t="s">
        <v>325</v>
      </c>
    </row>
    <row r="368" spans="1:7" x14ac:dyDescent="0.2">
      <c r="A368">
        <v>8</v>
      </c>
      <c r="B368" s="7">
        <v>43811</v>
      </c>
      <c r="C368" t="s">
        <v>342</v>
      </c>
      <c r="D368" t="s">
        <v>48</v>
      </c>
      <c r="E368" t="s">
        <v>319</v>
      </c>
      <c r="F368" t="s">
        <v>58</v>
      </c>
      <c r="G368" t="s">
        <v>318</v>
      </c>
    </row>
    <row r="369" spans="1:7" x14ac:dyDescent="0.2">
      <c r="A369">
        <v>8</v>
      </c>
      <c r="B369" s="7">
        <v>43811</v>
      </c>
      <c r="C369" t="s">
        <v>323</v>
      </c>
      <c r="D369" t="s">
        <v>115</v>
      </c>
      <c r="E369" t="s">
        <v>324</v>
      </c>
      <c r="F369" t="s">
        <v>67</v>
      </c>
      <c r="G369" t="s">
        <v>310</v>
      </c>
    </row>
    <row r="370" spans="1:7" x14ac:dyDescent="0.2">
      <c r="A370">
        <v>8</v>
      </c>
      <c r="B370" s="7">
        <v>43811</v>
      </c>
      <c r="C370" t="s">
        <v>355</v>
      </c>
      <c r="D370" t="s">
        <v>56</v>
      </c>
      <c r="E370" t="s">
        <v>307</v>
      </c>
      <c r="F370" t="s">
        <v>39</v>
      </c>
      <c r="G370" t="s">
        <v>321</v>
      </c>
    </row>
    <row r="371" spans="1:7" x14ac:dyDescent="0.2">
      <c r="A371">
        <v>8</v>
      </c>
      <c r="B371" s="7">
        <v>43811</v>
      </c>
      <c r="C371" t="s">
        <v>346</v>
      </c>
      <c r="D371" t="s">
        <v>87</v>
      </c>
      <c r="E371" t="s">
        <v>334</v>
      </c>
      <c r="F371" t="s">
        <v>37</v>
      </c>
      <c r="G371" t="s">
        <v>333</v>
      </c>
    </row>
    <row r="372" spans="1:7" x14ac:dyDescent="0.2">
      <c r="A372">
        <v>8</v>
      </c>
      <c r="B372" s="7">
        <v>43812</v>
      </c>
      <c r="C372" t="s">
        <v>308</v>
      </c>
      <c r="D372" t="s">
        <v>79</v>
      </c>
      <c r="E372" t="s">
        <v>309</v>
      </c>
      <c r="F372" t="s">
        <v>33</v>
      </c>
      <c r="G372" t="s">
        <v>338</v>
      </c>
    </row>
    <row r="373" spans="1:7" x14ac:dyDescent="0.2">
      <c r="A373">
        <v>8</v>
      </c>
      <c r="B373" s="7">
        <v>43812</v>
      </c>
      <c r="C373" t="s">
        <v>317</v>
      </c>
      <c r="D373" t="s">
        <v>58</v>
      </c>
      <c r="E373" t="s">
        <v>318</v>
      </c>
      <c r="F373" t="s">
        <v>74</v>
      </c>
      <c r="G373" t="s">
        <v>298</v>
      </c>
    </row>
    <row r="374" spans="1:7" x14ac:dyDescent="0.2">
      <c r="A374">
        <v>8</v>
      </c>
      <c r="B374" s="7">
        <v>43812</v>
      </c>
      <c r="C374" t="s">
        <v>349</v>
      </c>
      <c r="D374" t="s">
        <v>52</v>
      </c>
      <c r="E374" t="s">
        <v>336</v>
      </c>
      <c r="F374" t="s">
        <v>76</v>
      </c>
      <c r="G374" t="s">
        <v>306</v>
      </c>
    </row>
    <row r="375" spans="1:7" x14ac:dyDescent="0.2">
      <c r="A375">
        <v>8</v>
      </c>
      <c r="B375" s="7">
        <v>43812</v>
      </c>
      <c r="C375" t="s">
        <v>314</v>
      </c>
      <c r="D375" t="s">
        <v>54</v>
      </c>
      <c r="E375" t="s">
        <v>315</v>
      </c>
      <c r="F375" t="s">
        <v>42</v>
      </c>
      <c r="G375" t="s">
        <v>301</v>
      </c>
    </row>
    <row r="376" spans="1:7" x14ac:dyDescent="0.2">
      <c r="A376">
        <v>8</v>
      </c>
      <c r="B376" s="7">
        <v>43812</v>
      </c>
      <c r="C376" t="s">
        <v>352</v>
      </c>
      <c r="D376" t="s">
        <v>89</v>
      </c>
      <c r="E376" t="s">
        <v>304</v>
      </c>
      <c r="F376" t="s">
        <v>97</v>
      </c>
      <c r="G376" t="s">
        <v>303</v>
      </c>
    </row>
    <row r="377" spans="1:7" x14ac:dyDescent="0.2">
      <c r="A377">
        <v>8</v>
      </c>
      <c r="B377" s="7">
        <v>43812</v>
      </c>
      <c r="C377" t="s">
        <v>343</v>
      </c>
      <c r="D377" t="s">
        <v>155</v>
      </c>
      <c r="E377" t="s">
        <v>316</v>
      </c>
      <c r="F377" t="s">
        <v>72</v>
      </c>
      <c r="G377" t="s">
        <v>339</v>
      </c>
    </row>
    <row r="378" spans="1:7" x14ac:dyDescent="0.2">
      <c r="A378">
        <v>8</v>
      </c>
      <c r="B378" s="7">
        <v>43812</v>
      </c>
      <c r="C378" t="s">
        <v>353</v>
      </c>
      <c r="D378" t="s">
        <v>44</v>
      </c>
      <c r="E378" t="s">
        <v>313</v>
      </c>
      <c r="F378" t="s">
        <v>35</v>
      </c>
      <c r="G378" t="s">
        <v>300</v>
      </c>
    </row>
    <row r="379" spans="1:7" x14ac:dyDescent="0.2">
      <c r="A379">
        <v>8</v>
      </c>
      <c r="B379" s="7">
        <v>43812</v>
      </c>
      <c r="C379" t="s">
        <v>347</v>
      </c>
      <c r="D379" t="s">
        <v>121</v>
      </c>
      <c r="E379" t="s">
        <v>331</v>
      </c>
      <c r="F379" t="s">
        <v>108</v>
      </c>
      <c r="G379" t="s">
        <v>325</v>
      </c>
    </row>
    <row r="380" spans="1:7" x14ac:dyDescent="0.2">
      <c r="A380">
        <v>8</v>
      </c>
      <c r="B380" s="7">
        <v>43812</v>
      </c>
      <c r="C380" t="s">
        <v>326</v>
      </c>
      <c r="D380" t="s">
        <v>82</v>
      </c>
      <c r="E380" t="s">
        <v>327</v>
      </c>
      <c r="F380" t="s">
        <v>60</v>
      </c>
      <c r="G380" t="s">
        <v>341</v>
      </c>
    </row>
    <row r="381" spans="1:7" x14ac:dyDescent="0.2">
      <c r="A381">
        <v>8</v>
      </c>
      <c r="B381" s="7">
        <v>43813</v>
      </c>
      <c r="C381" t="s">
        <v>355</v>
      </c>
      <c r="D381" t="s">
        <v>70</v>
      </c>
      <c r="E381" t="s">
        <v>330</v>
      </c>
      <c r="F381" t="s">
        <v>115</v>
      </c>
      <c r="G381" t="s">
        <v>324</v>
      </c>
    </row>
    <row r="382" spans="1:7" x14ac:dyDescent="0.2">
      <c r="A382">
        <v>8</v>
      </c>
      <c r="B382" s="7">
        <v>43813</v>
      </c>
      <c r="C382" t="s">
        <v>296</v>
      </c>
      <c r="D382" t="s">
        <v>63</v>
      </c>
      <c r="E382" t="s">
        <v>297</v>
      </c>
      <c r="F382" t="s">
        <v>50</v>
      </c>
      <c r="G382" t="s">
        <v>312</v>
      </c>
    </row>
    <row r="383" spans="1:7" x14ac:dyDescent="0.2">
      <c r="A383">
        <v>8</v>
      </c>
      <c r="B383" s="7">
        <v>43813</v>
      </c>
      <c r="C383" t="s">
        <v>352</v>
      </c>
      <c r="D383" t="s">
        <v>89</v>
      </c>
      <c r="E383" t="s">
        <v>304</v>
      </c>
      <c r="F383" t="s">
        <v>35</v>
      </c>
      <c r="G383" t="s">
        <v>300</v>
      </c>
    </row>
    <row r="384" spans="1:7" x14ac:dyDescent="0.2">
      <c r="A384">
        <v>8</v>
      </c>
      <c r="B384" s="7">
        <v>43813</v>
      </c>
      <c r="C384" t="s">
        <v>343</v>
      </c>
      <c r="D384" t="s">
        <v>155</v>
      </c>
      <c r="E384" t="s">
        <v>316</v>
      </c>
      <c r="F384" t="s">
        <v>65</v>
      </c>
      <c r="G384" t="s">
        <v>322</v>
      </c>
    </row>
    <row r="385" spans="1:7" x14ac:dyDescent="0.2">
      <c r="A385">
        <v>8</v>
      </c>
      <c r="B385" s="7">
        <v>43813</v>
      </c>
      <c r="C385" t="s">
        <v>320</v>
      </c>
      <c r="D385" t="s">
        <v>39</v>
      </c>
      <c r="E385" t="s">
        <v>321</v>
      </c>
      <c r="F385" t="s">
        <v>54</v>
      </c>
      <c r="G385" t="s">
        <v>315</v>
      </c>
    </row>
    <row r="386" spans="1:7" x14ac:dyDescent="0.2">
      <c r="A386">
        <v>8</v>
      </c>
      <c r="B386" s="7">
        <v>43813</v>
      </c>
      <c r="C386" t="s">
        <v>348</v>
      </c>
      <c r="D386" t="s">
        <v>72</v>
      </c>
      <c r="E386" t="s">
        <v>339</v>
      </c>
      <c r="F386" t="s">
        <v>67</v>
      </c>
      <c r="G386" t="s">
        <v>310</v>
      </c>
    </row>
    <row r="387" spans="1:7" x14ac:dyDescent="0.2">
      <c r="A387">
        <v>8</v>
      </c>
      <c r="B387" s="7">
        <v>43813</v>
      </c>
      <c r="C387" t="s">
        <v>337</v>
      </c>
      <c r="D387" t="s">
        <v>33</v>
      </c>
      <c r="E387" t="s">
        <v>338</v>
      </c>
      <c r="F387" t="s">
        <v>56</v>
      </c>
      <c r="G387" t="s">
        <v>307</v>
      </c>
    </row>
    <row r="388" spans="1:7" x14ac:dyDescent="0.2">
      <c r="A388">
        <v>8</v>
      </c>
      <c r="B388" s="7">
        <v>43813</v>
      </c>
      <c r="C388" t="s">
        <v>346</v>
      </c>
      <c r="D388" t="s">
        <v>87</v>
      </c>
      <c r="E388" t="s">
        <v>334</v>
      </c>
      <c r="F388" t="s">
        <v>95</v>
      </c>
      <c r="G388" t="s">
        <v>328</v>
      </c>
    </row>
    <row r="389" spans="1:7" x14ac:dyDescent="0.2">
      <c r="A389">
        <v>8</v>
      </c>
      <c r="B389" s="7">
        <v>43814</v>
      </c>
      <c r="C389" t="s">
        <v>344</v>
      </c>
      <c r="D389" t="s">
        <v>74</v>
      </c>
      <c r="E389" t="s">
        <v>298</v>
      </c>
      <c r="F389" t="s">
        <v>79</v>
      </c>
      <c r="G389" t="s">
        <v>309</v>
      </c>
    </row>
    <row r="390" spans="1:7" x14ac:dyDescent="0.2">
      <c r="A390">
        <v>8</v>
      </c>
      <c r="B390" s="7">
        <v>43814</v>
      </c>
      <c r="C390" t="s">
        <v>305</v>
      </c>
      <c r="D390" t="s">
        <v>76</v>
      </c>
      <c r="E390" t="s">
        <v>306</v>
      </c>
      <c r="F390" t="s">
        <v>97</v>
      </c>
      <c r="G390" t="s">
        <v>303</v>
      </c>
    </row>
    <row r="391" spans="1:7" x14ac:dyDescent="0.2">
      <c r="A391">
        <v>8</v>
      </c>
      <c r="B391" s="7">
        <v>43814</v>
      </c>
      <c r="C391" t="s">
        <v>349</v>
      </c>
      <c r="D391" t="s">
        <v>52</v>
      </c>
      <c r="E391" t="s">
        <v>336</v>
      </c>
      <c r="F391" t="s">
        <v>42</v>
      </c>
      <c r="G391" t="s">
        <v>301</v>
      </c>
    </row>
    <row r="392" spans="1:7" x14ac:dyDescent="0.2">
      <c r="A392">
        <v>8</v>
      </c>
      <c r="B392" s="7">
        <v>43814</v>
      </c>
      <c r="C392" t="s">
        <v>311</v>
      </c>
      <c r="D392" t="s">
        <v>50</v>
      </c>
      <c r="E392" t="s">
        <v>312</v>
      </c>
      <c r="F392" t="s">
        <v>58</v>
      </c>
      <c r="G392" t="s">
        <v>318</v>
      </c>
    </row>
    <row r="393" spans="1:7" x14ac:dyDescent="0.2">
      <c r="A393">
        <v>8</v>
      </c>
      <c r="B393" s="7">
        <v>43814</v>
      </c>
      <c r="C393" t="s">
        <v>346</v>
      </c>
      <c r="D393" t="s">
        <v>87</v>
      </c>
      <c r="E393" t="s">
        <v>334</v>
      </c>
      <c r="F393" t="s">
        <v>108</v>
      </c>
      <c r="G393" t="s">
        <v>325</v>
      </c>
    </row>
    <row r="394" spans="1:7" x14ac:dyDescent="0.2">
      <c r="A394">
        <v>8</v>
      </c>
      <c r="B394" s="7">
        <v>43814</v>
      </c>
      <c r="C394" t="s">
        <v>340</v>
      </c>
      <c r="D394" t="s">
        <v>60</v>
      </c>
      <c r="E394" t="s">
        <v>341</v>
      </c>
      <c r="F394" t="s">
        <v>121</v>
      </c>
      <c r="G394" t="s">
        <v>331</v>
      </c>
    </row>
    <row r="395" spans="1:7" x14ac:dyDescent="0.2">
      <c r="A395">
        <v>8</v>
      </c>
      <c r="B395" s="7">
        <v>43815</v>
      </c>
      <c r="C395" t="s">
        <v>335</v>
      </c>
      <c r="D395" t="s">
        <v>56</v>
      </c>
      <c r="E395" t="s">
        <v>307</v>
      </c>
      <c r="F395" t="s">
        <v>65</v>
      </c>
      <c r="G395" t="s">
        <v>322</v>
      </c>
    </row>
    <row r="396" spans="1:7" x14ac:dyDescent="0.2">
      <c r="A396">
        <v>8</v>
      </c>
      <c r="B396" s="7">
        <v>43815</v>
      </c>
      <c r="C396" t="s">
        <v>296</v>
      </c>
      <c r="D396" t="s">
        <v>63</v>
      </c>
      <c r="E396" t="s">
        <v>297</v>
      </c>
      <c r="F396" t="s">
        <v>67</v>
      </c>
      <c r="G396" t="s">
        <v>310</v>
      </c>
    </row>
    <row r="397" spans="1:7" x14ac:dyDescent="0.2">
      <c r="A397">
        <v>8</v>
      </c>
      <c r="B397" s="7">
        <v>43815</v>
      </c>
      <c r="C397" t="s">
        <v>337</v>
      </c>
      <c r="D397" t="s">
        <v>33</v>
      </c>
      <c r="E397" t="s">
        <v>338</v>
      </c>
      <c r="F397" t="s">
        <v>115</v>
      </c>
      <c r="G397" t="s">
        <v>324</v>
      </c>
    </row>
    <row r="398" spans="1:7" x14ac:dyDescent="0.2">
      <c r="A398">
        <v>8</v>
      </c>
      <c r="B398" s="7">
        <v>43815</v>
      </c>
      <c r="C398" t="s">
        <v>343</v>
      </c>
      <c r="D398" t="s">
        <v>155</v>
      </c>
      <c r="E398" t="s">
        <v>316</v>
      </c>
      <c r="F398" t="s">
        <v>54</v>
      </c>
      <c r="G398" t="s">
        <v>315</v>
      </c>
    </row>
    <row r="399" spans="1:7" x14ac:dyDescent="0.2">
      <c r="A399">
        <v>8</v>
      </c>
      <c r="B399" s="7">
        <v>43815</v>
      </c>
      <c r="C399" t="s">
        <v>348</v>
      </c>
      <c r="D399" t="s">
        <v>72</v>
      </c>
      <c r="E399" t="s">
        <v>339</v>
      </c>
      <c r="F399" t="s">
        <v>39</v>
      </c>
      <c r="G399" t="s">
        <v>321</v>
      </c>
    </row>
    <row r="400" spans="1:7" x14ac:dyDescent="0.2">
      <c r="A400">
        <v>8</v>
      </c>
      <c r="B400" s="7">
        <v>43815</v>
      </c>
      <c r="C400" t="s">
        <v>345</v>
      </c>
      <c r="D400" t="s">
        <v>95</v>
      </c>
      <c r="E400" t="s">
        <v>328</v>
      </c>
      <c r="F400" t="s">
        <v>89</v>
      </c>
      <c r="G400" t="s">
        <v>304</v>
      </c>
    </row>
    <row r="401" spans="1:7" x14ac:dyDescent="0.2">
      <c r="A401">
        <v>8</v>
      </c>
      <c r="B401" s="7">
        <v>43815</v>
      </c>
      <c r="C401" t="s">
        <v>329</v>
      </c>
      <c r="D401" t="s">
        <v>70</v>
      </c>
      <c r="E401" t="s">
        <v>330</v>
      </c>
      <c r="F401" t="s">
        <v>37</v>
      </c>
      <c r="G401" t="s">
        <v>333</v>
      </c>
    </row>
    <row r="402" spans="1:7" x14ac:dyDescent="0.2">
      <c r="A402">
        <v>8</v>
      </c>
      <c r="B402" s="7">
        <v>43816</v>
      </c>
      <c r="C402" t="s">
        <v>302</v>
      </c>
      <c r="D402" t="s">
        <v>97</v>
      </c>
      <c r="E402" t="s">
        <v>303</v>
      </c>
      <c r="F402" t="s">
        <v>121</v>
      </c>
      <c r="G402" t="s">
        <v>331</v>
      </c>
    </row>
    <row r="403" spans="1:7" x14ac:dyDescent="0.2">
      <c r="A403">
        <v>8</v>
      </c>
      <c r="B403" s="7">
        <v>43816</v>
      </c>
      <c r="C403" t="s">
        <v>305</v>
      </c>
      <c r="D403" t="s">
        <v>76</v>
      </c>
      <c r="E403" t="s">
        <v>306</v>
      </c>
      <c r="F403" t="s">
        <v>42</v>
      </c>
      <c r="G403" t="s">
        <v>301</v>
      </c>
    </row>
    <row r="404" spans="1:7" x14ac:dyDescent="0.2">
      <c r="A404">
        <v>8</v>
      </c>
      <c r="B404" s="7">
        <v>43816</v>
      </c>
      <c r="C404" t="s">
        <v>350</v>
      </c>
      <c r="D404" t="s">
        <v>108</v>
      </c>
      <c r="E404" t="s">
        <v>325</v>
      </c>
      <c r="F404" t="s">
        <v>52</v>
      </c>
      <c r="G404" t="s">
        <v>336</v>
      </c>
    </row>
    <row r="405" spans="1:7" x14ac:dyDescent="0.2">
      <c r="A405">
        <v>8</v>
      </c>
      <c r="B405" s="7">
        <v>43816</v>
      </c>
      <c r="C405" t="s">
        <v>344</v>
      </c>
      <c r="D405" t="s">
        <v>74</v>
      </c>
      <c r="E405" t="s">
        <v>298</v>
      </c>
      <c r="F405" t="s">
        <v>50</v>
      </c>
      <c r="G405" t="s">
        <v>312</v>
      </c>
    </row>
    <row r="406" spans="1:7" x14ac:dyDescent="0.2">
      <c r="A406">
        <v>8</v>
      </c>
      <c r="B406" s="7">
        <v>43816</v>
      </c>
      <c r="C406" t="s">
        <v>326</v>
      </c>
      <c r="D406" t="s">
        <v>82</v>
      </c>
      <c r="E406" t="s">
        <v>327</v>
      </c>
      <c r="F406" t="s">
        <v>79</v>
      </c>
      <c r="G406" t="s">
        <v>309</v>
      </c>
    </row>
    <row r="407" spans="1:7" x14ac:dyDescent="0.2">
      <c r="A407">
        <v>8</v>
      </c>
      <c r="B407" s="7">
        <v>43816</v>
      </c>
      <c r="C407" t="s">
        <v>299</v>
      </c>
      <c r="D407" t="s">
        <v>35</v>
      </c>
      <c r="E407" t="s">
        <v>300</v>
      </c>
      <c r="F407" t="s">
        <v>70</v>
      </c>
      <c r="G407" t="s">
        <v>330</v>
      </c>
    </row>
    <row r="408" spans="1:7" x14ac:dyDescent="0.2">
      <c r="A408">
        <v>8</v>
      </c>
      <c r="B408" s="7">
        <v>43817</v>
      </c>
      <c r="C408" t="s">
        <v>351</v>
      </c>
      <c r="D408" t="s">
        <v>67</v>
      </c>
      <c r="E408" t="s">
        <v>310</v>
      </c>
      <c r="F408" t="s">
        <v>97</v>
      </c>
      <c r="G408" t="s">
        <v>303</v>
      </c>
    </row>
    <row r="409" spans="1:7" x14ac:dyDescent="0.2">
      <c r="A409">
        <v>8</v>
      </c>
      <c r="B409" s="7">
        <v>43817</v>
      </c>
      <c r="C409" t="s">
        <v>335</v>
      </c>
      <c r="D409" t="s">
        <v>56</v>
      </c>
      <c r="E409" t="s">
        <v>307</v>
      </c>
      <c r="F409" t="s">
        <v>63</v>
      </c>
      <c r="G409" t="s">
        <v>297</v>
      </c>
    </row>
    <row r="410" spans="1:7" x14ac:dyDescent="0.2">
      <c r="A410">
        <v>8</v>
      </c>
      <c r="B410" s="7">
        <v>43817</v>
      </c>
      <c r="C410" t="s">
        <v>354</v>
      </c>
      <c r="D410" t="s">
        <v>65</v>
      </c>
      <c r="E410" t="s">
        <v>322</v>
      </c>
      <c r="F410" t="s">
        <v>89</v>
      </c>
      <c r="G410" t="s">
        <v>304</v>
      </c>
    </row>
    <row r="411" spans="1:7" x14ac:dyDescent="0.2">
      <c r="A411">
        <v>8</v>
      </c>
      <c r="B411" s="7">
        <v>43817</v>
      </c>
      <c r="C411" t="s">
        <v>317</v>
      </c>
      <c r="D411" t="s">
        <v>58</v>
      </c>
      <c r="E411" t="s">
        <v>318</v>
      </c>
      <c r="F411" t="s">
        <v>54</v>
      </c>
      <c r="G411" t="s">
        <v>315</v>
      </c>
    </row>
    <row r="412" spans="1:7" x14ac:dyDescent="0.2">
      <c r="A412">
        <v>8</v>
      </c>
      <c r="B412" s="7">
        <v>43817</v>
      </c>
      <c r="C412" t="s">
        <v>353</v>
      </c>
      <c r="D412" t="s">
        <v>44</v>
      </c>
      <c r="E412" t="s">
        <v>313</v>
      </c>
      <c r="F412" t="s">
        <v>74</v>
      </c>
      <c r="G412" t="s">
        <v>298</v>
      </c>
    </row>
    <row r="413" spans="1:7" x14ac:dyDescent="0.2">
      <c r="A413">
        <v>8</v>
      </c>
      <c r="B413" s="7">
        <v>43817</v>
      </c>
      <c r="C413" t="s">
        <v>345</v>
      </c>
      <c r="D413" t="s">
        <v>95</v>
      </c>
      <c r="E413" t="s">
        <v>328</v>
      </c>
      <c r="F413" t="s">
        <v>155</v>
      </c>
      <c r="G413" t="s">
        <v>316</v>
      </c>
    </row>
    <row r="414" spans="1:7" x14ac:dyDescent="0.2">
      <c r="A414">
        <v>8</v>
      </c>
      <c r="B414" s="7">
        <v>43817</v>
      </c>
      <c r="C414" t="s">
        <v>320</v>
      </c>
      <c r="D414" t="s">
        <v>39</v>
      </c>
      <c r="E414" t="s">
        <v>321</v>
      </c>
      <c r="F414" t="s">
        <v>48</v>
      </c>
      <c r="G414" t="s">
        <v>319</v>
      </c>
    </row>
    <row r="415" spans="1:7" x14ac:dyDescent="0.2">
      <c r="A415">
        <v>8</v>
      </c>
      <c r="B415" s="7">
        <v>43817</v>
      </c>
      <c r="C415" t="s">
        <v>346</v>
      </c>
      <c r="D415" t="s">
        <v>87</v>
      </c>
      <c r="E415" t="s">
        <v>334</v>
      </c>
      <c r="F415" t="s">
        <v>79</v>
      </c>
      <c r="G415" t="s">
        <v>309</v>
      </c>
    </row>
    <row r="416" spans="1:7" x14ac:dyDescent="0.2">
      <c r="A416">
        <v>8</v>
      </c>
      <c r="B416" s="7">
        <v>43817</v>
      </c>
      <c r="C416" t="s">
        <v>332</v>
      </c>
      <c r="D416" t="s">
        <v>37</v>
      </c>
      <c r="E416" t="s">
        <v>333</v>
      </c>
      <c r="F416" t="s">
        <v>60</v>
      </c>
      <c r="G416" t="s">
        <v>341</v>
      </c>
    </row>
    <row r="417" spans="1:7" x14ac:dyDescent="0.2">
      <c r="A417">
        <v>9</v>
      </c>
      <c r="B417" s="7">
        <v>43818</v>
      </c>
      <c r="C417" t="s">
        <v>349</v>
      </c>
      <c r="D417" t="s">
        <v>52</v>
      </c>
      <c r="E417" t="s">
        <v>336</v>
      </c>
      <c r="F417" t="s">
        <v>82</v>
      </c>
      <c r="G417" t="s">
        <v>327</v>
      </c>
    </row>
    <row r="418" spans="1:7" x14ac:dyDescent="0.2">
      <c r="A418">
        <v>9</v>
      </c>
      <c r="B418" s="7">
        <v>43818</v>
      </c>
      <c r="C418" t="s">
        <v>348</v>
      </c>
      <c r="D418" t="s">
        <v>72</v>
      </c>
      <c r="E418" t="s">
        <v>339</v>
      </c>
      <c r="F418" t="s">
        <v>42</v>
      </c>
      <c r="G418" t="s">
        <v>301</v>
      </c>
    </row>
    <row r="419" spans="1:7" x14ac:dyDescent="0.2">
      <c r="A419">
        <v>9</v>
      </c>
      <c r="B419" s="7">
        <v>43818</v>
      </c>
      <c r="C419" t="s">
        <v>323</v>
      </c>
      <c r="D419" t="s">
        <v>115</v>
      </c>
      <c r="E419" t="s">
        <v>324</v>
      </c>
      <c r="F419" t="s">
        <v>50</v>
      </c>
      <c r="G419" t="s">
        <v>312</v>
      </c>
    </row>
    <row r="420" spans="1:7" x14ac:dyDescent="0.2">
      <c r="A420">
        <v>9</v>
      </c>
      <c r="B420" s="7">
        <v>43818</v>
      </c>
      <c r="C420" t="s">
        <v>299</v>
      </c>
      <c r="D420" t="s">
        <v>35</v>
      </c>
      <c r="E420" t="s">
        <v>300</v>
      </c>
      <c r="F420" t="s">
        <v>33</v>
      </c>
      <c r="G420" t="s">
        <v>338</v>
      </c>
    </row>
    <row r="421" spans="1:7" x14ac:dyDescent="0.2">
      <c r="A421">
        <v>9</v>
      </c>
      <c r="B421" s="7">
        <v>43819</v>
      </c>
      <c r="C421" t="s">
        <v>351</v>
      </c>
      <c r="D421" t="s">
        <v>67</v>
      </c>
      <c r="E421" t="s">
        <v>310</v>
      </c>
      <c r="F421" t="s">
        <v>155</v>
      </c>
      <c r="G421" t="s">
        <v>316</v>
      </c>
    </row>
    <row r="422" spans="1:7" x14ac:dyDescent="0.2">
      <c r="A422">
        <v>9</v>
      </c>
      <c r="B422" s="7">
        <v>43819</v>
      </c>
      <c r="C422" t="s">
        <v>305</v>
      </c>
      <c r="D422" t="s">
        <v>76</v>
      </c>
      <c r="E422" t="s">
        <v>306</v>
      </c>
      <c r="F422" t="s">
        <v>121</v>
      </c>
      <c r="G422" t="s">
        <v>331</v>
      </c>
    </row>
    <row r="423" spans="1:7" x14ac:dyDescent="0.2">
      <c r="A423">
        <v>9</v>
      </c>
      <c r="B423" s="7">
        <v>43819</v>
      </c>
      <c r="C423" t="s">
        <v>342</v>
      </c>
      <c r="D423" t="s">
        <v>48</v>
      </c>
      <c r="E423" t="s">
        <v>319</v>
      </c>
      <c r="F423" t="s">
        <v>56</v>
      </c>
      <c r="G423" t="s">
        <v>307</v>
      </c>
    </row>
    <row r="424" spans="1:7" x14ac:dyDescent="0.2">
      <c r="A424">
        <v>9</v>
      </c>
      <c r="B424" s="7">
        <v>43819</v>
      </c>
      <c r="C424" t="s">
        <v>296</v>
      </c>
      <c r="D424" t="s">
        <v>63</v>
      </c>
      <c r="E424" t="s">
        <v>297</v>
      </c>
      <c r="F424" t="s">
        <v>65</v>
      </c>
      <c r="G424" t="s">
        <v>322</v>
      </c>
    </row>
    <row r="425" spans="1:7" x14ac:dyDescent="0.2">
      <c r="A425">
        <v>9</v>
      </c>
      <c r="B425" s="7">
        <v>43819</v>
      </c>
      <c r="C425" t="s">
        <v>314</v>
      </c>
      <c r="D425" t="s">
        <v>54</v>
      </c>
      <c r="E425" t="s">
        <v>315</v>
      </c>
      <c r="F425" t="s">
        <v>108</v>
      </c>
      <c r="G425" t="s">
        <v>325</v>
      </c>
    </row>
    <row r="426" spans="1:7" x14ac:dyDescent="0.2">
      <c r="A426">
        <v>9</v>
      </c>
      <c r="B426" s="7">
        <v>43819</v>
      </c>
      <c r="C426" t="s">
        <v>317</v>
      </c>
      <c r="D426" t="s">
        <v>58</v>
      </c>
      <c r="E426" t="s">
        <v>318</v>
      </c>
      <c r="F426" t="s">
        <v>39</v>
      </c>
      <c r="G426" t="s">
        <v>321</v>
      </c>
    </row>
    <row r="427" spans="1:7" x14ac:dyDescent="0.2">
      <c r="A427">
        <v>9</v>
      </c>
      <c r="B427" s="7">
        <v>43819</v>
      </c>
      <c r="C427" t="s">
        <v>345</v>
      </c>
      <c r="D427" t="s">
        <v>95</v>
      </c>
      <c r="E427" t="s">
        <v>328</v>
      </c>
      <c r="F427" t="s">
        <v>70</v>
      </c>
      <c r="G427" t="s">
        <v>330</v>
      </c>
    </row>
    <row r="428" spans="1:7" x14ac:dyDescent="0.2">
      <c r="A428">
        <v>9</v>
      </c>
      <c r="B428" s="7">
        <v>43819</v>
      </c>
      <c r="C428" t="s">
        <v>346</v>
      </c>
      <c r="D428" t="s">
        <v>87</v>
      </c>
      <c r="E428" t="s">
        <v>334</v>
      </c>
      <c r="F428" t="s">
        <v>44</v>
      </c>
      <c r="G428" t="s">
        <v>313</v>
      </c>
    </row>
    <row r="429" spans="1:7" x14ac:dyDescent="0.2">
      <c r="A429">
        <v>9</v>
      </c>
      <c r="B429" s="7">
        <v>43819</v>
      </c>
      <c r="C429" t="s">
        <v>332</v>
      </c>
      <c r="D429" t="s">
        <v>37</v>
      </c>
      <c r="E429" t="s">
        <v>333</v>
      </c>
      <c r="F429" t="s">
        <v>79</v>
      </c>
      <c r="G429" t="s">
        <v>309</v>
      </c>
    </row>
    <row r="430" spans="1:7" x14ac:dyDescent="0.2">
      <c r="A430">
        <v>9</v>
      </c>
      <c r="B430" s="7">
        <v>43819</v>
      </c>
      <c r="C430" t="s">
        <v>340</v>
      </c>
      <c r="D430" t="s">
        <v>60</v>
      </c>
      <c r="E430" t="s">
        <v>341</v>
      </c>
      <c r="F430" t="s">
        <v>74</v>
      </c>
      <c r="G430" t="s">
        <v>298</v>
      </c>
    </row>
    <row r="431" spans="1:7" x14ac:dyDescent="0.2">
      <c r="A431">
        <v>9</v>
      </c>
      <c r="B431" s="7">
        <v>43820</v>
      </c>
      <c r="C431" t="s">
        <v>302</v>
      </c>
      <c r="D431" t="s">
        <v>97</v>
      </c>
      <c r="E431" t="s">
        <v>303</v>
      </c>
      <c r="F431" t="s">
        <v>82</v>
      </c>
      <c r="G431" t="s">
        <v>327</v>
      </c>
    </row>
    <row r="432" spans="1:7" x14ac:dyDescent="0.2">
      <c r="A432">
        <v>9</v>
      </c>
      <c r="B432" s="7">
        <v>43820</v>
      </c>
      <c r="C432" t="s">
        <v>311</v>
      </c>
      <c r="D432" t="s">
        <v>50</v>
      </c>
      <c r="E432" t="s">
        <v>312</v>
      </c>
      <c r="F432" t="s">
        <v>52</v>
      </c>
      <c r="G432" t="s">
        <v>336</v>
      </c>
    </row>
    <row r="433" spans="1:7" x14ac:dyDescent="0.2">
      <c r="A433">
        <v>9</v>
      </c>
      <c r="B433" s="7">
        <v>43820</v>
      </c>
      <c r="C433" t="s">
        <v>335</v>
      </c>
      <c r="D433" t="s">
        <v>56</v>
      </c>
      <c r="E433" t="s">
        <v>307</v>
      </c>
      <c r="F433" t="s">
        <v>89</v>
      </c>
      <c r="G433" t="s">
        <v>304</v>
      </c>
    </row>
    <row r="434" spans="1:7" x14ac:dyDescent="0.2">
      <c r="A434">
        <v>9</v>
      </c>
      <c r="B434" s="7">
        <v>43820</v>
      </c>
      <c r="C434" t="s">
        <v>317</v>
      </c>
      <c r="D434" t="s">
        <v>58</v>
      </c>
      <c r="E434" t="s">
        <v>318</v>
      </c>
      <c r="F434" t="s">
        <v>65</v>
      </c>
      <c r="G434" t="s">
        <v>322</v>
      </c>
    </row>
    <row r="435" spans="1:7" x14ac:dyDescent="0.2">
      <c r="A435">
        <v>9</v>
      </c>
      <c r="B435" s="7">
        <v>43820</v>
      </c>
      <c r="C435" t="s">
        <v>350</v>
      </c>
      <c r="D435" t="s">
        <v>108</v>
      </c>
      <c r="E435" t="s">
        <v>325</v>
      </c>
      <c r="F435" t="s">
        <v>72</v>
      </c>
      <c r="G435" t="s">
        <v>339</v>
      </c>
    </row>
    <row r="436" spans="1:7" x14ac:dyDescent="0.2">
      <c r="A436">
        <v>9</v>
      </c>
      <c r="B436" s="7">
        <v>43820</v>
      </c>
      <c r="C436" t="s">
        <v>343</v>
      </c>
      <c r="D436" t="s">
        <v>155</v>
      </c>
      <c r="E436" t="s">
        <v>316</v>
      </c>
      <c r="F436" t="s">
        <v>121</v>
      </c>
      <c r="G436" t="s">
        <v>331</v>
      </c>
    </row>
    <row r="437" spans="1:7" x14ac:dyDescent="0.2">
      <c r="A437">
        <v>9</v>
      </c>
      <c r="B437" s="7">
        <v>43820</v>
      </c>
      <c r="C437" t="s">
        <v>323</v>
      </c>
      <c r="D437" t="s">
        <v>115</v>
      </c>
      <c r="E437" t="s">
        <v>324</v>
      </c>
      <c r="F437" t="s">
        <v>35</v>
      </c>
      <c r="G437" t="s">
        <v>300</v>
      </c>
    </row>
    <row r="438" spans="1:7" x14ac:dyDescent="0.2">
      <c r="A438">
        <v>9</v>
      </c>
      <c r="B438" s="7">
        <v>43820</v>
      </c>
      <c r="C438" t="s">
        <v>329</v>
      </c>
      <c r="D438" t="s">
        <v>70</v>
      </c>
      <c r="E438" t="s">
        <v>330</v>
      </c>
      <c r="F438" t="s">
        <v>33</v>
      </c>
      <c r="G438" t="s">
        <v>338</v>
      </c>
    </row>
    <row r="439" spans="1:7" x14ac:dyDescent="0.2">
      <c r="A439">
        <v>9</v>
      </c>
      <c r="B439" s="7">
        <v>43820</v>
      </c>
      <c r="C439" t="s">
        <v>332</v>
      </c>
      <c r="D439" t="s">
        <v>37</v>
      </c>
      <c r="E439" t="s">
        <v>333</v>
      </c>
      <c r="F439" t="s">
        <v>44</v>
      </c>
      <c r="G439" t="s">
        <v>313</v>
      </c>
    </row>
    <row r="440" spans="1:7" x14ac:dyDescent="0.2">
      <c r="A440">
        <v>9</v>
      </c>
      <c r="B440" s="7">
        <v>43821</v>
      </c>
      <c r="C440" t="s">
        <v>296</v>
      </c>
      <c r="D440" t="s">
        <v>63</v>
      </c>
      <c r="E440" t="s">
        <v>297</v>
      </c>
      <c r="F440" t="s">
        <v>39</v>
      </c>
      <c r="G440" t="s">
        <v>321</v>
      </c>
    </row>
    <row r="441" spans="1:7" x14ac:dyDescent="0.2">
      <c r="A441">
        <v>9</v>
      </c>
      <c r="B441" s="7">
        <v>43821</v>
      </c>
      <c r="C441" t="s">
        <v>342</v>
      </c>
      <c r="D441" t="s">
        <v>48</v>
      </c>
      <c r="E441" t="s">
        <v>319</v>
      </c>
      <c r="F441" t="s">
        <v>97</v>
      </c>
      <c r="G441" t="s">
        <v>303</v>
      </c>
    </row>
    <row r="442" spans="1:7" x14ac:dyDescent="0.2">
      <c r="A442">
        <v>9</v>
      </c>
      <c r="B442" s="7">
        <v>43821</v>
      </c>
      <c r="C442" t="s">
        <v>348</v>
      </c>
      <c r="D442" t="s">
        <v>72</v>
      </c>
      <c r="E442" t="s">
        <v>339</v>
      </c>
      <c r="F442" t="s">
        <v>76</v>
      </c>
      <c r="G442" t="s">
        <v>306</v>
      </c>
    </row>
    <row r="443" spans="1:7" x14ac:dyDescent="0.2">
      <c r="A443">
        <v>9</v>
      </c>
      <c r="B443" s="7">
        <v>43821</v>
      </c>
      <c r="C443" t="s">
        <v>345</v>
      </c>
      <c r="D443" t="s">
        <v>95</v>
      </c>
      <c r="E443" t="s">
        <v>328</v>
      </c>
      <c r="F443" t="s">
        <v>35</v>
      </c>
      <c r="G443" t="s">
        <v>300</v>
      </c>
    </row>
    <row r="444" spans="1:7" x14ac:dyDescent="0.2">
      <c r="A444">
        <v>9</v>
      </c>
      <c r="B444" s="7">
        <v>43821</v>
      </c>
      <c r="C444" t="s">
        <v>299</v>
      </c>
      <c r="D444" t="s">
        <v>42</v>
      </c>
      <c r="E444" t="s">
        <v>301</v>
      </c>
      <c r="F444" t="s">
        <v>87</v>
      </c>
      <c r="G444" t="s">
        <v>334</v>
      </c>
    </row>
    <row r="445" spans="1:7" x14ac:dyDescent="0.2">
      <c r="A445">
        <v>9</v>
      </c>
      <c r="B445" s="7">
        <v>43822</v>
      </c>
      <c r="C445" t="s">
        <v>351</v>
      </c>
      <c r="D445" t="s">
        <v>67</v>
      </c>
      <c r="E445" t="s">
        <v>310</v>
      </c>
      <c r="F445" t="s">
        <v>52</v>
      </c>
      <c r="G445" t="s">
        <v>336</v>
      </c>
    </row>
    <row r="446" spans="1:7" x14ac:dyDescent="0.2">
      <c r="A446">
        <v>9</v>
      </c>
      <c r="B446" s="7">
        <v>43822</v>
      </c>
      <c r="C446" t="s">
        <v>335</v>
      </c>
      <c r="D446" t="s">
        <v>56</v>
      </c>
      <c r="E446" t="s">
        <v>307</v>
      </c>
      <c r="F446" t="s">
        <v>58</v>
      </c>
      <c r="G446" t="s">
        <v>318</v>
      </c>
    </row>
    <row r="447" spans="1:7" x14ac:dyDescent="0.2">
      <c r="A447">
        <v>9</v>
      </c>
      <c r="B447" s="7">
        <v>43822</v>
      </c>
      <c r="C447" t="s">
        <v>305</v>
      </c>
      <c r="D447" t="s">
        <v>76</v>
      </c>
      <c r="E447" t="s">
        <v>306</v>
      </c>
      <c r="F447" t="s">
        <v>63</v>
      </c>
      <c r="G447" t="s">
        <v>297</v>
      </c>
    </row>
    <row r="448" spans="1:7" x14ac:dyDescent="0.2">
      <c r="A448">
        <v>9</v>
      </c>
      <c r="B448" s="7">
        <v>43822</v>
      </c>
      <c r="C448" t="s">
        <v>350</v>
      </c>
      <c r="D448" t="s">
        <v>108</v>
      </c>
      <c r="E448" t="s">
        <v>325</v>
      </c>
      <c r="F448" t="s">
        <v>65</v>
      </c>
      <c r="G448" t="s">
        <v>322</v>
      </c>
    </row>
    <row r="449" spans="1:7" x14ac:dyDescent="0.2">
      <c r="A449">
        <v>9</v>
      </c>
      <c r="B449" s="7">
        <v>43822</v>
      </c>
      <c r="C449" t="s">
        <v>308</v>
      </c>
      <c r="D449" t="s">
        <v>79</v>
      </c>
      <c r="E449" t="s">
        <v>309</v>
      </c>
      <c r="F449" t="s">
        <v>89</v>
      </c>
      <c r="G449" t="s">
        <v>304</v>
      </c>
    </row>
    <row r="450" spans="1:7" x14ac:dyDescent="0.2">
      <c r="A450">
        <v>9</v>
      </c>
      <c r="B450" s="7">
        <v>43822</v>
      </c>
      <c r="C450" t="s">
        <v>314</v>
      </c>
      <c r="D450" t="s">
        <v>54</v>
      </c>
      <c r="E450" t="s">
        <v>315</v>
      </c>
      <c r="F450" t="s">
        <v>82</v>
      </c>
      <c r="G450" t="s">
        <v>327</v>
      </c>
    </row>
    <row r="451" spans="1:7" x14ac:dyDescent="0.2">
      <c r="A451">
        <v>9</v>
      </c>
      <c r="B451" s="7">
        <v>43822</v>
      </c>
      <c r="C451" t="s">
        <v>343</v>
      </c>
      <c r="D451" t="s">
        <v>155</v>
      </c>
      <c r="E451" t="s">
        <v>316</v>
      </c>
      <c r="F451" t="s">
        <v>115</v>
      </c>
      <c r="G451" t="s">
        <v>324</v>
      </c>
    </row>
    <row r="452" spans="1:7" x14ac:dyDescent="0.2">
      <c r="A452">
        <v>9</v>
      </c>
      <c r="B452" s="7">
        <v>43822</v>
      </c>
      <c r="C452" t="s">
        <v>329</v>
      </c>
      <c r="D452" t="s">
        <v>70</v>
      </c>
      <c r="E452" t="s">
        <v>330</v>
      </c>
      <c r="F452" t="s">
        <v>87</v>
      </c>
      <c r="G452" t="s">
        <v>334</v>
      </c>
    </row>
    <row r="453" spans="1:7" x14ac:dyDescent="0.2">
      <c r="A453">
        <v>9</v>
      </c>
      <c r="B453" s="7">
        <v>43822</v>
      </c>
      <c r="C453" t="s">
        <v>332</v>
      </c>
      <c r="D453" t="s">
        <v>37</v>
      </c>
      <c r="E453" t="s">
        <v>333</v>
      </c>
      <c r="F453" t="s">
        <v>74</v>
      </c>
      <c r="G453" t="s">
        <v>298</v>
      </c>
    </row>
    <row r="454" spans="1:7" x14ac:dyDescent="0.2">
      <c r="A454">
        <v>9</v>
      </c>
      <c r="B454" s="7">
        <v>43822</v>
      </c>
      <c r="C454" t="s">
        <v>347</v>
      </c>
      <c r="D454" t="s">
        <v>121</v>
      </c>
      <c r="E454" t="s">
        <v>331</v>
      </c>
      <c r="F454" t="s">
        <v>33</v>
      </c>
      <c r="G454" t="s">
        <v>338</v>
      </c>
    </row>
    <row r="455" spans="1:7" x14ac:dyDescent="0.2">
      <c r="A455">
        <v>9</v>
      </c>
      <c r="B455" s="7">
        <v>43822</v>
      </c>
      <c r="C455" t="s">
        <v>340</v>
      </c>
      <c r="D455" t="s">
        <v>60</v>
      </c>
      <c r="E455" t="s">
        <v>341</v>
      </c>
      <c r="F455" t="s">
        <v>44</v>
      </c>
      <c r="G455" t="s">
        <v>313</v>
      </c>
    </row>
    <row r="456" spans="1:7" x14ac:dyDescent="0.2">
      <c r="A456">
        <v>9</v>
      </c>
      <c r="B456" s="7">
        <v>43824</v>
      </c>
      <c r="C456" t="s">
        <v>296</v>
      </c>
      <c r="D456" t="s">
        <v>63</v>
      </c>
      <c r="E456" t="s">
        <v>297</v>
      </c>
      <c r="F456" t="s">
        <v>48</v>
      </c>
      <c r="G456" t="s">
        <v>319</v>
      </c>
    </row>
    <row r="457" spans="1:7" x14ac:dyDescent="0.2">
      <c r="A457">
        <v>9</v>
      </c>
      <c r="B457" s="7">
        <v>43824</v>
      </c>
      <c r="C457" t="s">
        <v>317</v>
      </c>
      <c r="D457" t="s">
        <v>58</v>
      </c>
      <c r="E457" t="s">
        <v>318</v>
      </c>
      <c r="F457" t="s">
        <v>72</v>
      </c>
      <c r="G457" t="s">
        <v>339</v>
      </c>
    </row>
    <row r="458" spans="1:7" x14ac:dyDescent="0.2">
      <c r="A458">
        <v>9</v>
      </c>
      <c r="B458" s="7">
        <v>43824</v>
      </c>
      <c r="C458" t="s">
        <v>340</v>
      </c>
      <c r="D458" t="s">
        <v>60</v>
      </c>
      <c r="E458" t="s">
        <v>341</v>
      </c>
      <c r="F458" t="s">
        <v>33</v>
      </c>
      <c r="G458" t="s">
        <v>338</v>
      </c>
    </row>
    <row r="459" spans="1:7" x14ac:dyDescent="0.2">
      <c r="A459">
        <v>9</v>
      </c>
      <c r="B459" s="7">
        <v>43824</v>
      </c>
      <c r="C459" t="s">
        <v>299</v>
      </c>
      <c r="D459" t="s">
        <v>42</v>
      </c>
      <c r="E459" t="s">
        <v>301</v>
      </c>
      <c r="F459" t="s">
        <v>35</v>
      </c>
      <c r="G459" t="s">
        <v>300</v>
      </c>
    </row>
    <row r="460" spans="1:7" x14ac:dyDescent="0.2">
      <c r="A460">
        <v>9</v>
      </c>
      <c r="B460" s="7">
        <v>43824</v>
      </c>
      <c r="C460" t="s">
        <v>346</v>
      </c>
      <c r="D460" t="s">
        <v>87</v>
      </c>
      <c r="E460" t="s">
        <v>334</v>
      </c>
      <c r="F460" t="s">
        <v>74</v>
      </c>
      <c r="G460" t="s">
        <v>298</v>
      </c>
    </row>
    <row r="461" spans="1:7" x14ac:dyDescent="0.2">
      <c r="A461">
        <v>10</v>
      </c>
      <c r="B461" s="7">
        <v>43825</v>
      </c>
      <c r="C461" t="s">
        <v>335</v>
      </c>
      <c r="D461" t="s">
        <v>56</v>
      </c>
      <c r="E461" t="s">
        <v>307</v>
      </c>
      <c r="F461" t="s">
        <v>65</v>
      </c>
      <c r="G461" t="s">
        <v>322</v>
      </c>
    </row>
    <row r="462" spans="1:7" x14ac:dyDescent="0.2">
      <c r="A462">
        <v>10</v>
      </c>
      <c r="B462" s="7">
        <v>43825</v>
      </c>
      <c r="C462" t="s">
        <v>311</v>
      </c>
      <c r="D462" t="s">
        <v>50</v>
      </c>
      <c r="E462" t="s">
        <v>312</v>
      </c>
      <c r="F462" t="s">
        <v>108</v>
      </c>
      <c r="G462" t="s">
        <v>325</v>
      </c>
    </row>
    <row r="463" spans="1:7" x14ac:dyDescent="0.2">
      <c r="A463">
        <v>10</v>
      </c>
      <c r="B463" s="7">
        <v>43825</v>
      </c>
      <c r="C463" t="s">
        <v>345</v>
      </c>
      <c r="D463" t="s">
        <v>95</v>
      </c>
      <c r="E463" t="s">
        <v>328</v>
      </c>
      <c r="F463" t="s">
        <v>155</v>
      </c>
      <c r="G463" t="s">
        <v>316</v>
      </c>
    </row>
    <row r="464" spans="1:7" x14ac:dyDescent="0.2">
      <c r="A464">
        <v>10</v>
      </c>
      <c r="B464" s="7">
        <v>43825</v>
      </c>
      <c r="C464" t="s">
        <v>320</v>
      </c>
      <c r="D464" t="s">
        <v>39</v>
      </c>
      <c r="E464" t="s">
        <v>321</v>
      </c>
      <c r="F464" t="s">
        <v>115</v>
      </c>
      <c r="G464" t="s">
        <v>324</v>
      </c>
    </row>
    <row r="465" spans="1:7" x14ac:dyDescent="0.2">
      <c r="A465">
        <v>10</v>
      </c>
      <c r="B465" s="7">
        <v>43825</v>
      </c>
      <c r="C465" t="s">
        <v>347</v>
      </c>
      <c r="D465" t="s">
        <v>121</v>
      </c>
      <c r="E465" t="s">
        <v>331</v>
      </c>
      <c r="F465" t="s">
        <v>44</v>
      </c>
      <c r="G465" t="s">
        <v>313</v>
      </c>
    </row>
    <row r="466" spans="1:7" x14ac:dyDescent="0.2">
      <c r="A466">
        <v>10</v>
      </c>
      <c r="B466" s="7">
        <v>43825</v>
      </c>
      <c r="C466" t="s">
        <v>326</v>
      </c>
      <c r="D466" t="s">
        <v>82</v>
      </c>
      <c r="E466" t="s">
        <v>327</v>
      </c>
      <c r="F466" t="s">
        <v>37</v>
      </c>
      <c r="G466" t="s">
        <v>333</v>
      </c>
    </row>
    <row r="467" spans="1:7" x14ac:dyDescent="0.2">
      <c r="A467">
        <v>10</v>
      </c>
      <c r="B467" s="7">
        <v>43826</v>
      </c>
      <c r="C467" t="s">
        <v>342</v>
      </c>
      <c r="D467" t="s">
        <v>48</v>
      </c>
      <c r="E467" t="s">
        <v>319</v>
      </c>
      <c r="F467" t="s">
        <v>67</v>
      </c>
      <c r="G467" t="s">
        <v>310</v>
      </c>
    </row>
    <row r="468" spans="1:7" x14ac:dyDescent="0.2">
      <c r="A468">
        <v>10</v>
      </c>
      <c r="B468" s="7">
        <v>43826</v>
      </c>
      <c r="C468" t="s">
        <v>302</v>
      </c>
      <c r="D468" t="s">
        <v>97</v>
      </c>
      <c r="E468" t="s">
        <v>303</v>
      </c>
      <c r="F468" t="s">
        <v>95</v>
      </c>
      <c r="G468" t="s">
        <v>328</v>
      </c>
    </row>
    <row r="469" spans="1:7" x14ac:dyDescent="0.2">
      <c r="A469">
        <v>10</v>
      </c>
      <c r="B469" s="7">
        <v>43826</v>
      </c>
      <c r="C469" t="s">
        <v>308</v>
      </c>
      <c r="D469" t="s">
        <v>79</v>
      </c>
      <c r="E469" t="s">
        <v>309</v>
      </c>
      <c r="F469" t="s">
        <v>58</v>
      </c>
      <c r="G469" t="s">
        <v>318</v>
      </c>
    </row>
    <row r="470" spans="1:7" x14ac:dyDescent="0.2">
      <c r="A470">
        <v>10</v>
      </c>
      <c r="B470" s="7">
        <v>43826</v>
      </c>
      <c r="C470" t="s">
        <v>349</v>
      </c>
      <c r="D470" t="s">
        <v>52</v>
      </c>
      <c r="E470" t="s">
        <v>336</v>
      </c>
      <c r="F470" t="s">
        <v>72</v>
      </c>
      <c r="G470" t="s">
        <v>339</v>
      </c>
    </row>
    <row r="471" spans="1:7" x14ac:dyDescent="0.2">
      <c r="A471">
        <v>10</v>
      </c>
      <c r="B471" s="7">
        <v>43826</v>
      </c>
      <c r="C471" t="s">
        <v>314</v>
      </c>
      <c r="D471" t="s">
        <v>54</v>
      </c>
      <c r="E471" t="s">
        <v>315</v>
      </c>
      <c r="F471" t="s">
        <v>76</v>
      </c>
      <c r="G471" t="s">
        <v>306</v>
      </c>
    </row>
    <row r="472" spans="1:7" x14ac:dyDescent="0.2">
      <c r="A472">
        <v>10</v>
      </c>
      <c r="B472" s="7">
        <v>43826</v>
      </c>
      <c r="C472" t="s">
        <v>340</v>
      </c>
      <c r="D472" t="s">
        <v>60</v>
      </c>
      <c r="E472" t="s">
        <v>341</v>
      </c>
      <c r="F472" t="s">
        <v>70</v>
      </c>
      <c r="G472" t="s">
        <v>330</v>
      </c>
    </row>
    <row r="473" spans="1:7" x14ac:dyDescent="0.2">
      <c r="A473">
        <v>10</v>
      </c>
      <c r="B473" s="7">
        <v>43827</v>
      </c>
      <c r="C473" t="s">
        <v>346</v>
      </c>
      <c r="D473" t="s">
        <v>87</v>
      </c>
      <c r="E473" t="s">
        <v>334</v>
      </c>
      <c r="F473" t="s">
        <v>155</v>
      </c>
      <c r="G473" t="s">
        <v>316</v>
      </c>
    </row>
    <row r="474" spans="1:7" x14ac:dyDescent="0.2">
      <c r="A474">
        <v>10</v>
      </c>
      <c r="B474" s="7">
        <v>43827</v>
      </c>
      <c r="C474" t="s">
        <v>342</v>
      </c>
      <c r="D474" t="s">
        <v>48</v>
      </c>
      <c r="E474" t="s">
        <v>319</v>
      </c>
      <c r="F474" t="s">
        <v>63</v>
      </c>
      <c r="G474" t="s">
        <v>297</v>
      </c>
    </row>
    <row r="475" spans="1:7" x14ac:dyDescent="0.2">
      <c r="A475">
        <v>10</v>
      </c>
      <c r="B475" s="7">
        <v>43827</v>
      </c>
      <c r="C475" t="s">
        <v>344</v>
      </c>
      <c r="D475" t="s">
        <v>74</v>
      </c>
      <c r="E475" t="s">
        <v>298</v>
      </c>
      <c r="F475" t="s">
        <v>76</v>
      </c>
      <c r="G475" t="s">
        <v>306</v>
      </c>
    </row>
    <row r="476" spans="1:7" x14ac:dyDescent="0.2">
      <c r="A476">
        <v>10</v>
      </c>
      <c r="B476" s="7">
        <v>43827</v>
      </c>
      <c r="C476" t="s">
        <v>314</v>
      </c>
      <c r="D476" t="s">
        <v>54</v>
      </c>
      <c r="E476" t="s">
        <v>315</v>
      </c>
      <c r="F476" t="s">
        <v>58</v>
      </c>
      <c r="G476" t="s">
        <v>318</v>
      </c>
    </row>
    <row r="477" spans="1:7" x14ac:dyDescent="0.2">
      <c r="A477">
        <v>10</v>
      </c>
      <c r="B477" s="7">
        <v>43827</v>
      </c>
      <c r="C477" t="s">
        <v>354</v>
      </c>
      <c r="D477" t="s">
        <v>65</v>
      </c>
      <c r="E477" t="s">
        <v>322</v>
      </c>
      <c r="F477" t="s">
        <v>108</v>
      </c>
      <c r="G477" t="s">
        <v>325</v>
      </c>
    </row>
    <row r="478" spans="1:7" x14ac:dyDescent="0.2">
      <c r="A478">
        <v>10</v>
      </c>
      <c r="B478" s="7">
        <v>43827</v>
      </c>
      <c r="C478" t="s">
        <v>352</v>
      </c>
      <c r="D478" t="s">
        <v>89</v>
      </c>
      <c r="E478" t="s">
        <v>304</v>
      </c>
      <c r="F478" t="s">
        <v>52</v>
      </c>
      <c r="G478" t="s">
        <v>336</v>
      </c>
    </row>
    <row r="479" spans="1:7" x14ac:dyDescent="0.2">
      <c r="A479">
        <v>10</v>
      </c>
      <c r="B479" s="7">
        <v>43827</v>
      </c>
      <c r="C479" t="s">
        <v>337</v>
      </c>
      <c r="D479" t="s">
        <v>33</v>
      </c>
      <c r="E479" t="s">
        <v>338</v>
      </c>
      <c r="F479" t="s">
        <v>50</v>
      </c>
      <c r="G479" t="s">
        <v>312</v>
      </c>
    </row>
    <row r="480" spans="1:7" x14ac:dyDescent="0.2">
      <c r="A480">
        <v>10</v>
      </c>
      <c r="B480" s="7">
        <v>43827</v>
      </c>
      <c r="C480" t="s">
        <v>353</v>
      </c>
      <c r="D480" t="s">
        <v>44</v>
      </c>
      <c r="E480" t="s">
        <v>313</v>
      </c>
      <c r="F480" t="s">
        <v>67</v>
      </c>
      <c r="G480" t="s">
        <v>310</v>
      </c>
    </row>
    <row r="481" spans="1:7" x14ac:dyDescent="0.2">
      <c r="A481">
        <v>10</v>
      </c>
      <c r="B481" s="7">
        <v>43827</v>
      </c>
      <c r="C481" t="s">
        <v>348</v>
      </c>
      <c r="D481" t="s">
        <v>72</v>
      </c>
      <c r="E481" t="s">
        <v>339</v>
      </c>
      <c r="F481" t="s">
        <v>79</v>
      </c>
      <c r="G481" t="s">
        <v>309</v>
      </c>
    </row>
    <row r="482" spans="1:7" x14ac:dyDescent="0.2">
      <c r="A482">
        <v>10</v>
      </c>
      <c r="B482" s="7">
        <v>43827</v>
      </c>
      <c r="C482" t="s">
        <v>323</v>
      </c>
      <c r="D482" t="s">
        <v>115</v>
      </c>
      <c r="E482" t="s">
        <v>324</v>
      </c>
      <c r="F482" t="s">
        <v>56</v>
      </c>
      <c r="G482" t="s">
        <v>307</v>
      </c>
    </row>
    <row r="483" spans="1:7" x14ac:dyDescent="0.2">
      <c r="A483">
        <v>10</v>
      </c>
      <c r="B483" s="7">
        <v>43827</v>
      </c>
      <c r="C483" t="s">
        <v>340</v>
      </c>
      <c r="D483" t="s">
        <v>60</v>
      </c>
      <c r="E483" t="s">
        <v>341</v>
      </c>
      <c r="F483" t="s">
        <v>39</v>
      </c>
      <c r="G483" t="s">
        <v>321</v>
      </c>
    </row>
    <row r="484" spans="1:7" x14ac:dyDescent="0.2">
      <c r="A484">
        <v>10</v>
      </c>
      <c r="B484" s="7">
        <v>43827</v>
      </c>
      <c r="C484" t="s">
        <v>347</v>
      </c>
      <c r="D484" t="s">
        <v>121</v>
      </c>
      <c r="E484" t="s">
        <v>331</v>
      </c>
      <c r="F484" t="s">
        <v>70</v>
      </c>
      <c r="G484" t="s">
        <v>330</v>
      </c>
    </row>
    <row r="485" spans="1:7" x14ac:dyDescent="0.2">
      <c r="A485">
        <v>10</v>
      </c>
      <c r="B485" s="7">
        <v>43827</v>
      </c>
      <c r="C485" t="s">
        <v>332</v>
      </c>
      <c r="D485" t="s">
        <v>37</v>
      </c>
      <c r="E485" t="s">
        <v>333</v>
      </c>
      <c r="F485" t="s">
        <v>42</v>
      </c>
      <c r="G485" t="s">
        <v>301</v>
      </c>
    </row>
    <row r="486" spans="1:7" x14ac:dyDescent="0.2">
      <c r="A486">
        <v>10</v>
      </c>
      <c r="B486" s="7">
        <v>43827</v>
      </c>
      <c r="C486" t="s">
        <v>299</v>
      </c>
      <c r="D486" t="s">
        <v>35</v>
      </c>
      <c r="E486" t="s">
        <v>300</v>
      </c>
      <c r="F486" t="s">
        <v>82</v>
      </c>
      <c r="G486" t="s">
        <v>327</v>
      </c>
    </row>
    <row r="487" spans="1:7" x14ac:dyDescent="0.2">
      <c r="A487">
        <v>10</v>
      </c>
      <c r="B487" s="7">
        <v>43828</v>
      </c>
      <c r="C487" t="s">
        <v>296</v>
      </c>
      <c r="D487" t="s">
        <v>63</v>
      </c>
      <c r="E487" t="s">
        <v>297</v>
      </c>
      <c r="F487" t="s">
        <v>95</v>
      </c>
      <c r="G487" t="s">
        <v>328</v>
      </c>
    </row>
    <row r="488" spans="1:7" x14ac:dyDescent="0.2">
      <c r="A488">
        <v>10</v>
      </c>
      <c r="B488" s="7">
        <v>43828</v>
      </c>
      <c r="C488" t="s">
        <v>343</v>
      </c>
      <c r="D488" t="s">
        <v>155</v>
      </c>
      <c r="E488" t="s">
        <v>316</v>
      </c>
      <c r="F488" t="s">
        <v>97</v>
      </c>
      <c r="G488" t="s">
        <v>303</v>
      </c>
    </row>
    <row r="489" spans="1:7" x14ac:dyDescent="0.2">
      <c r="A489">
        <v>10</v>
      </c>
      <c r="B489" s="7">
        <v>43828</v>
      </c>
      <c r="C489" t="s">
        <v>344</v>
      </c>
      <c r="D489" t="s">
        <v>74</v>
      </c>
      <c r="E489" t="s">
        <v>298</v>
      </c>
      <c r="F489" t="s">
        <v>33</v>
      </c>
      <c r="G489" t="s">
        <v>338</v>
      </c>
    </row>
    <row r="490" spans="1:7" x14ac:dyDescent="0.2">
      <c r="A490">
        <v>10</v>
      </c>
      <c r="B490" s="7">
        <v>43828</v>
      </c>
      <c r="C490" t="s">
        <v>346</v>
      </c>
      <c r="D490" t="s">
        <v>87</v>
      </c>
      <c r="E490" t="s">
        <v>334</v>
      </c>
      <c r="F490" t="s">
        <v>121</v>
      </c>
      <c r="G490" t="s">
        <v>331</v>
      </c>
    </row>
    <row r="491" spans="1:7" x14ac:dyDescent="0.2">
      <c r="A491">
        <v>10</v>
      </c>
      <c r="B491" s="7">
        <v>43828</v>
      </c>
      <c r="C491" t="s">
        <v>299</v>
      </c>
      <c r="D491" t="s">
        <v>42</v>
      </c>
      <c r="E491" t="s">
        <v>301</v>
      </c>
      <c r="F491" t="s">
        <v>39</v>
      </c>
      <c r="G491" t="s">
        <v>321</v>
      </c>
    </row>
    <row r="492" spans="1:7" x14ac:dyDescent="0.2">
      <c r="A492">
        <v>10</v>
      </c>
      <c r="B492" s="7">
        <v>43829</v>
      </c>
      <c r="C492" t="s">
        <v>308</v>
      </c>
      <c r="D492" t="s">
        <v>79</v>
      </c>
      <c r="E492" t="s">
        <v>309</v>
      </c>
      <c r="F492" t="s">
        <v>52</v>
      </c>
      <c r="G492" t="s">
        <v>336</v>
      </c>
    </row>
    <row r="493" spans="1:7" x14ac:dyDescent="0.2">
      <c r="A493">
        <v>10</v>
      </c>
      <c r="B493" s="7">
        <v>43829</v>
      </c>
      <c r="C493" t="s">
        <v>354</v>
      </c>
      <c r="D493" t="s">
        <v>65</v>
      </c>
      <c r="E493" t="s">
        <v>322</v>
      </c>
      <c r="F493" t="s">
        <v>54</v>
      </c>
      <c r="G493" t="s">
        <v>315</v>
      </c>
    </row>
    <row r="494" spans="1:7" x14ac:dyDescent="0.2">
      <c r="A494">
        <v>10</v>
      </c>
      <c r="B494" s="7">
        <v>43829</v>
      </c>
      <c r="C494" t="s">
        <v>352</v>
      </c>
      <c r="D494" t="s">
        <v>89</v>
      </c>
      <c r="E494" t="s">
        <v>304</v>
      </c>
      <c r="F494" t="s">
        <v>72</v>
      </c>
      <c r="G494" t="s">
        <v>339</v>
      </c>
    </row>
    <row r="495" spans="1:7" x14ac:dyDescent="0.2">
      <c r="A495">
        <v>10</v>
      </c>
      <c r="B495" s="7">
        <v>43829</v>
      </c>
      <c r="C495" t="s">
        <v>353</v>
      </c>
      <c r="D495" t="s">
        <v>44</v>
      </c>
      <c r="E495" t="s">
        <v>313</v>
      </c>
      <c r="F495" t="s">
        <v>50</v>
      </c>
      <c r="G495" t="s">
        <v>312</v>
      </c>
    </row>
    <row r="496" spans="1:7" x14ac:dyDescent="0.2">
      <c r="A496">
        <v>10</v>
      </c>
      <c r="B496" s="7">
        <v>43829</v>
      </c>
      <c r="C496" t="s">
        <v>326</v>
      </c>
      <c r="D496" t="s">
        <v>82</v>
      </c>
      <c r="E496" t="s">
        <v>327</v>
      </c>
      <c r="F496" t="s">
        <v>56</v>
      </c>
      <c r="G496" t="s">
        <v>307</v>
      </c>
    </row>
    <row r="497" spans="1:7" x14ac:dyDescent="0.2">
      <c r="A497">
        <v>10</v>
      </c>
      <c r="B497" s="7">
        <v>43829</v>
      </c>
      <c r="C497" t="s">
        <v>332</v>
      </c>
      <c r="D497" t="s">
        <v>37</v>
      </c>
      <c r="E497" t="s">
        <v>333</v>
      </c>
      <c r="F497" t="s">
        <v>70</v>
      </c>
      <c r="G497" t="s">
        <v>330</v>
      </c>
    </row>
    <row r="498" spans="1:7" x14ac:dyDescent="0.2">
      <c r="A498">
        <v>10</v>
      </c>
      <c r="B498" s="7">
        <v>43830</v>
      </c>
      <c r="C498" t="s">
        <v>302</v>
      </c>
      <c r="D498" t="s">
        <v>97</v>
      </c>
      <c r="E498" t="s">
        <v>303</v>
      </c>
      <c r="F498" t="s">
        <v>48</v>
      </c>
      <c r="G498" t="s">
        <v>319</v>
      </c>
    </row>
    <row r="499" spans="1:7" x14ac:dyDescent="0.2">
      <c r="A499">
        <v>10</v>
      </c>
      <c r="B499" s="7">
        <v>43830</v>
      </c>
      <c r="C499" t="s">
        <v>305</v>
      </c>
      <c r="D499" t="s">
        <v>76</v>
      </c>
      <c r="E499" t="s">
        <v>306</v>
      </c>
      <c r="F499" t="s">
        <v>58</v>
      </c>
      <c r="G499" t="s">
        <v>318</v>
      </c>
    </row>
    <row r="500" spans="1:7" x14ac:dyDescent="0.2">
      <c r="A500">
        <v>10</v>
      </c>
      <c r="B500" s="7">
        <v>43830</v>
      </c>
      <c r="C500" t="s">
        <v>347</v>
      </c>
      <c r="D500" t="s">
        <v>121</v>
      </c>
      <c r="E500" t="s">
        <v>331</v>
      </c>
      <c r="F500" t="s">
        <v>35</v>
      </c>
      <c r="G500" t="s">
        <v>300</v>
      </c>
    </row>
    <row r="501" spans="1:7" x14ac:dyDescent="0.2">
      <c r="A501">
        <v>10</v>
      </c>
      <c r="B501" s="7">
        <v>43830</v>
      </c>
      <c r="C501" t="s">
        <v>296</v>
      </c>
      <c r="D501" t="s">
        <v>63</v>
      </c>
      <c r="E501" t="s">
        <v>297</v>
      </c>
      <c r="F501" t="s">
        <v>67</v>
      </c>
      <c r="G501" t="s">
        <v>310</v>
      </c>
    </row>
    <row r="502" spans="1:7" x14ac:dyDescent="0.2">
      <c r="A502">
        <v>10</v>
      </c>
      <c r="B502" s="7">
        <v>43830</v>
      </c>
      <c r="C502" t="s">
        <v>337</v>
      </c>
      <c r="D502" t="s">
        <v>33</v>
      </c>
      <c r="E502" t="s">
        <v>338</v>
      </c>
      <c r="F502" t="s">
        <v>87</v>
      </c>
      <c r="G502" t="s">
        <v>334</v>
      </c>
    </row>
    <row r="503" spans="1:7" x14ac:dyDescent="0.2">
      <c r="A503">
        <v>10</v>
      </c>
      <c r="B503" s="7">
        <v>43830</v>
      </c>
      <c r="C503" t="s">
        <v>323</v>
      </c>
      <c r="D503" t="s">
        <v>115</v>
      </c>
      <c r="E503" t="s">
        <v>324</v>
      </c>
      <c r="F503" t="s">
        <v>60</v>
      </c>
      <c r="G503" t="s">
        <v>341</v>
      </c>
    </row>
    <row r="504" spans="1:7" x14ac:dyDescent="0.2">
      <c r="A504">
        <v>10</v>
      </c>
      <c r="B504" s="7">
        <v>43830</v>
      </c>
      <c r="C504" t="s">
        <v>345</v>
      </c>
      <c r="D504" t="s">
        <v>95</v>
      </c>
      <c r="E504" t="s">
        <v>328</v>
      </c>
      <c r="F504" t="s">
        <v>39</v>
      </c>
      <c r="G504" t="s">
        <v>321</v>
      </c>
    </row>
    <row r="505" spans="1:7" x14ac:dyDescent="0.2">
      <c r="A505">
        <v>10</v>
      </c>
      <c r="B505" s="7">
        <v>43831</v>
      </c>
      <c r="C505" t="s">
        <v>354</v>
      </c>
      <c r="D505" t="s">
        <v>65</v>
      </c>
      <c r="E505" t="s">
        <v>322</v>
      </c>
      <c r="F505" t="s">
        <v>79</v>
      </c>
      <c r="G505" t="s">
        <v>309</v>
      </c>
    </row>
    <row r="506" spans="1:7" x14ac:dyDescent="0.2">
      <c r="A506">
        <v>10</v>
      </c>
      <c r="B506" s="7">
        <v>43831</v>
      </c>
      <c r="C506" t="s">
        <v>350</v>
      </c>
      <c r="D506" t="s">
        <v>108</v>
      </c>
      <c r="E506" t="s">
        <v>325</v>
      </c>
      <c r="F506" t="s">
        <v>37</v>
      </c>
      <c r="G506" t="s">
        <v>333</v>
      </c>
    </row>
    <row r="507" spans="1:7" x14ac:dyDescent="0.2">
      <c r="A507">
        <v>10</v>
      </c>
      <c r="B507" s="7">
        <v>43831</v>
      </c>
      <c r="C507" t="s">
        <v>348</v>
      </c>
      <c r="D507" t="s">
        <v>72</v>
      </c>
      <c r="E507" t="s">
        <v>339</v>
      </c>
      <c r="F507" t="s">
        <v>44</v>
      </c>
      <c r="G507" t="s">
        <v>313</v>
      </c>
    </row>
    <row r="508" spans="1:7" x14ac:dyDescent="0.2">
      <c r="A508">
        <v>10</v>
      </c>
      <c r="B508" s="7">
        <v>43831</v>
      </c>
      <c r="C508" t="s">
        <v>299</v>
      </c>
      <c r="D508" t="s">
        <v>42</v>
      </c>
      <c r="E508" t="s">
        <v>301</v>
      </c>
      <c r="F508" t="s">
        <v>70</v>
      </c>
      <c r="G508" t="s">
        <v>330</v>
      </c>
    </row>
    <row r="509" spans="1:7" x14ac:dyDescent="0.2">
      <c r="A509">
        <v>11</v>
      </c>
      <c r="B509" s="7">
        <v>43832</v>
      </c>
      <c r="C509" t="s">
        <v>351</v>
      </c>
      <c r="D509" t="s">
        <v>67</v>
      </c>
      <c r="E509" t="s">
        <v>310</v>
      </c>
      <c r="F509" t="s">
        <v>97</v>
      </c>
      <c r="G509" t="s">
        <v>303</v>
      </c>
    </row>
    <row r="510" spans="1:7" x14ac:dyDescent="0.2">
      <c r="A510">
        <v>11</v>
      </c>
      <c r="B510" s="7">
        <v>43832</v>
      </c>
      <c r="C510" t="s">
        <v>305</v>
      </c>
      <c r="D510" t="s">
        <v>76</v>
      </c>
      <c r="E510" t="s">
        <v>306</v>
      </c>
      <c r="F510" t="s">
        <v>87</v>
      </c>
      <c r="G510" t="s">
        <v>334</v>
      </c>
    </row>
    <row r="511" spans="1:7" x14ac:dyDescent="0.2">
      <c r="A511">
        <v>11</v>
      </c>
      <c r="B511" s="7">
        <v>43832</v>
      </c>
      <c r="C511" t="s">
        <v>314</v>
      </c>
      <c r="D511" t="s">
        <v>54</v>
      </c>
      <c r="E511" t="s">
        <v>315</v>
      </c>
      <c r="F511" t="s">
        <v>63</v>
      </c>
      <c r="G511" t="s">
        <v>297</v>
      </c>
    </row>
    <row r="512" spans="1:7" x14ac:dyDescent="0.2">
      <c r="A512">
        <v>11</v>
      </c>
      <c r="B512" s="7">
        <v>43832</v>
      </c>
      <c r="C512" t="s">
        <v>352</v>
      </c>
      <c r="D512" t="s">
        <v>89</v>
      </c>
      <c r="E512" t="s">
        <v>304</v>
      </c>
      <c r="F512" t="s">
        <v>82</v>
      </c>
      <c r="G512" t="s">
        <v>327</v>
      </c>
    </row>
    <row r="513" spans="1:7" x14ac:dyDescent="0.2">
      <c r="A513">
        <v>11</v>
      </c>
      <c r="B513" s="7">
        <v>43832</v>
      </c>
      <c r="C513" t="s">
        <v>353</v>
      </c>
      <c r="D513" t="s">
        <v>44</v>
      </c>
      <c r="E513" t="s">
        <v>313</v>
      </c>
      <c r="F513" t="s">
        <v>60</v>
      </c>
      <c r="G513" t="s">
        <v>341</v>
      </c>
    </row>
    <row r="514" spans="1:7" x14ac:dyDescent="0.2">
      <c r="A514">
        <v>11</v>
      </c>
      <c r="B514" s="7">
        <v>43832</v>
      </c>
      <c r="C514" t="s">
        <v>320</v>
      </c>
      <c r="D514" t="s">
        <v>39</v>
      </c>
      <c r="E514" t="s">
        <v>321</v>
      </c>
      <c r="F514" t="s">
        <v>50</v>
      </c>
      <c r="G514" t="s">
        <v>312</v>
      </c>
    </row>
    <row r="515" spans="1:7" x14ac:dyDescent="0.2">
      <c r="A515">
        <v>11</v>
      </c>
      <c r="B515" s="7">
        <v>43832</v>
      </c>
      <c r="C515" t="s">
        <v>323</v>
      </c>
      <c r="D515" t="s">
        <v>115</v>
      </c>
      <c r="E515" t="s">
        <v>324</v>
      </c>
      <c r="F515" t="s">
        <v>95</v>
      </c>
      <c r="G515" t="s">
        <v>328</v>
      </c>
    </row>
    <row r="516" spans="1:7" x14ac:dyDescent="0.2">
      <c r="A516">
        <v>11</v>
      </c>
      <c r="B516" s="7">
        <v>43832</v>
      </c>
      <c r="C516" t="s">
        <v>347</v>
      </c>
      <c r="D516" t="s">
        <v>121</v>
      </c>
      <c r="E516" t="s">
        <v>331</v>
      </c>
      <c r="F516" t="s">
        <v>155</v>
      </c>
      <c r="G516" t="s">
        <v>316</v>
      </c>
    </row>
    <row r="517" spans="1:7" x14ac:dyDescent="0.2">
      <c r="A517">
        <v>11</v>
      </c>
      <c r="B517" s="7">
        <v>43832</v>
      </c>
      <c r="C517" t="s">
        <v>299</v>
      </c>
      <c r="D517" t="s">
        <v>35</v>
      </c>
      <c r="E517" t="s">
        <v>300</v>
      </c>
      <c r="F517" t="s">
        <v>56</v>
      </c>
      <c r="G517" t="s">
        <v>307</v>
      </c>
    </row>
    <row r="518" spans="1:7" x14ac:dyDescent="0.2">
      <c r="A518">
        <v>11</v>
      </c>
      <c r="B518" s="7">
        <v>43833</v>
      </c>
      <c r="C518" t="s">
        <v>342</v>
      </c>
      <c r="D518" t="s">
        <v>48</v>
      </c>
      <c r="E518" t="s">
        <v>319</v>
      </c>
      <c r="F518" t="s">
        <v>52</v>
      </c>
      <c r="G518" t="s">
        <v>336</v>
      </c>
    </row>
    <row r="519" spans="1:7" x14ac:dyDescent="0.2">
      <c r="A519">
        <v>11</v>
      </c>
      <c r="B519" s="7">
        <v>43833</v>
      </c>
      <c r="C519" t="s">
        <v>308</v>
      </c>
      <c r="D519" t="s">
        <v>79</v>
      </c>
      <c r="E519" t="s">
        <v>309</v>
      </c>
      <c r="F519" t="s">
        <v>54</v>
      </c>
      <c r="G519" t="s">
        <v>315</v>
      </c>
    </row>
    <row r="520" spans="1:7" x14ac:dyDescent="0.2">
      <c r="A520">
        <v>11</v>
      </c>
      <c r="B520" s="7">
        <v>43833</v>
      </c>
      <c r="C520" t="s">
        <v>354</v>
      </c>
      <c r="D520" t="s">
        <v>65</v>
      </c>
      <c r="E520" t="s">
        <v>322</v>
      </c>
      <c r="F520" t="s">
        <v>37</v>
      </c>
      <c r="G520" t="s">
        <v>333</v>
      </c>
    </row>
    <row r="521" spans="1:7" x14ac:dyDescent="0.2">
      <c r="A521">
        <v>11</v>
      </c>
      <c r="B521" s="7">
        <v>43833</v>
      </c>
      <c r="C521" t="s">
        <v>337</v>
      </c>
      <c r="D521" t="s">
        <v>33</v>
      </c>
      <c r="E521" t="s">
        <v>338</v>
      </c>
      <c r="F521" t="s">
        <v>58</v>
      </c>
      <c r="G521" t="s">
        <v>318</v>
      </c>
    </row>
    <row r="522" spans="1:7" x14ac:dyDescent="0.2">
      <c r="A522">
        <v>11</v>
      </c>
      <c r="B522" s="7">
        <v>43833</v>
      </c>
      <c r="C522" t="s">
        <v>329</v>
      </c>
      <c r="D522" t="s">
        <v>70</v>
      </c>
      <c r="E522" t="s">
        <v>330</v>
      </c>
      <c r="F522" t="s">
        <v>108</v>
      </c>
      <c r="G522" t="s">
        <v>325</v>
      </c>
    </row>
    <row r="523" spans="1:7" x14ac:dyDescent="0.2">
      <c r="A523">
        <v>11</v>
      </c>
      <c r="B523" s="7">
        <v>43833</v>
      </c>
      <c r="C523" t="s">
        <v>299</v>
      </c>
      <c r="D523" t="s">
        <v>42</v>
      </c>
      <c r="E523" t="s">
        <v>301</v>
      </c>
      <c r="F523" t="s">
        <v>74</v>
      </c>
      <c r="G523" t="s">
        <v>298</v>
      </c>
    </row>
    <row r="524" spans="1:7" x14ac:dyDescent="0.2">
      <c r="A524">
        <v>11</v>
      </c>
      <c r="B524" s="7">
        <v>43834</v>
      </c>
      <c r="C524" t="s">
        <v>299</v>
      </c>
      <c r="D524" t="s">
        <v>35</v>
      </c>
      <c r="E524" t="s">
        <v>300</v>
      </c>
      <c r="F524" t="s">
        <v>155</v>
      </c>
      <c r="G524" t="s">
        <v>316</v>
      </c>
    </row>
    <row r="525" spans="1:7" x14ac:dyDescent="0.2">
      <c r="A525">
        <v>11</v>
      </c>
      <c r="B525" s="7">
        <v>43834</v>
      </c>
      <c r="C525" t="s">
        <v>311</v>
      </c>
      <c r="D525" t="s">
        <v>50</v>
      </c>
      <c r="E525" t="s">
        <v>312</v>
      </c>
      <c r="F525" t="s">
        <v>63</v>
      </c>
      <c r="G525" t="s">
        <v>297</v>
      </c>
    </row>
    <row r="526" spans="1:7" x14ac:dyDescent="0.2">
      <c r="A526">
        <v>11</v>
      </c>
      <c r="B526" s="7">
        <v>43834</v>
      </c>
      <c r="C526" t="s">
        <v>308</v>
      </c>
      <c r="D526" t="s">
        <v>79</v>
      </c>
      <c r="E526" t="s">
        <v>309</v>
      </c>
      <c r="F526" t="s">
        <v>82</v>
      </c>
      <c r="G526" t="s">
        <v>327</v>
      </c>
    </row>
    <row r="527" spans="1:7" x14ac:dyDescent="0.2">
      <c r="A527">
        <v>11</v>
      </c>
      <c r="B527" s="7">
        <v>43834</v>
      </c>
      <c r="C527" t="s">
        <v>349</v>
      </c>
      <c r="D527" t="s">
        <v>52</v>
      </c>
      <c r="E527" t="s">
        <v>336</v>
      </c>
      <c r="F527" t="s">
        <v>76</v>
      </c>
      <c r="G527" t="s">
        <v>306</v>
      </c>
    </row>
    <row r="528" spans="1:7" x14ac:dyDescent="0.2">
      <c r="A528">
        <v>11</v>
      </c>
      <c r="B528" s="7">
        <v>43834</v>
      </c>
      <c r="C528" t="s">
        <v>351</v>
      </c>
      <c r="D528" t="s">
        <v>67</v>
      </c>
      <c r="E528" t="s">
        <v>310</v>
      </c>
      <c r="F528" t="s">
        <v>95</v>
      </c>
      <c r="G528" t="s">
        <v>328</v>
      </c>
    </row>
    <row r="529" spans="1:7" x14ac:dyDescent="0.2">
      <c r="A529">
        <v>11</v>
      </c>
      <c r="B529" s="7">
        <v>43834</v>
      </c>
      <c r="C529" t="s">
        <v>354</v>
      </c>
      <c r="D529" t="s">
        <v>65</v>
      </c>
      <c r="E529" t="s">
        <v>322</v>
      </c>
      <c r="F529" t="s">
        <v>87</v>
      </c>
      <c r="G529" t="s">
        <v>334</v>
      </c>
    </row>
    <row r="530" spans="1:7" x14ac:dyDescent="0.2">
      <c r="A530">
        <v>11</v>
      </c>
      <c r="B530" s="7">
        <v>43834</v>
      </c>
      <c r="C530" t="s">
        <v>352</v>
      </c>
      <c r="D530" t="s">
        <v>89</v>
      </c>
      <c r="E530" t="s">
        <v>304</v>
      </c>
      <c r="F530" t="s">
        <v>48</v>
      </c>
      <c r="G530" t="s">
        <v>319</v>
      </c>
    </row>
    <row r="531" spans="1:7" x14ac:dyDescent="0.2">
      <c r="A531">
        <v>11</v>
      </c>
      <c r="B531" s="7">
        <v>43834</v>
      </c>
      <c r="C531" t="s">
        <v>320</v>
      </c>
      <c r="D531" t="s">
        <v>39</v>
      </c>
      <c r="E531" t="s">
        <v>321</v>
      </c>
      <c r="F531" t="s">
        <v>97</v>
      </c>
      <c r="G531" t="s">
        <v>303</v>
      </c>
    </row>
    <row r="532" spans="1:7" x14ac:dyDescent="0.2">
      <c r="A532">
        <v>11</v>
      </c>
      <c r="B532" s="7">
        <v>43834</v>
      </c>
      <c r="C532" t="s">
        <v>348</v>
      </c>
      <c r="D532" t="s">
        <v>72</v>
      </c>
      <c r="E532" t="s">
        <v>339</v>
      </c>
      <c r="F532" t="s">
        <v>115</v>
      </c>
      <c r="G532" t="s">
        <v>324</v>
      </c>
    </row>
    <row r="533" spans="1:7" x14ac:dyDescent="0.2">
      <c r="A533">
        <v>11</v>
      </c>
      <c r="B533" s="7">
        <v>43834</v>
      </c>
      <c r="C533" t="s">
        <v>340</v>
      </c>
      <c r="D533" t="s">
        <v>60</v>
      </c>
      <c r="E533" t="s">
        <v>341</v>
      </c>
      <c r="F533" t="s">
        <v>56</v>
      </c>
      <c r="G533" t="s">
        <v>307</v>
      </c>
    </row>
    <row r="534" spans="1:7" x14ac:dyDescent="0.2">
      <c r="A534">
        <v>11</v>
      </c>
      <c r="B534" s="7">
        <v>43834</v>
      </c>
      <c r="C534" t="s">
        <v>347</v>
      </c>
      <c r="D534" t="s">
        <v>121</v>
      </c>
      <c r="E534" t="s">
        <v>331</v>
      </c>
      <c r="F534" t="s">
        <v>74</v>
      </c>
      <c r="G534" t="s">
        <v>298</v>
      </c>
    </row>
    <row r="535" spans="1:7" x14ac:dyDescent="0.2">
      <c r="A535">
        <v>11</v>
      </c>
      <c r="B535" s="7">
        <v>43835</v>
      </c>
      <c r="C535" t="s">
        <v>299</v>
      </c>
      <c r="D535" t="s">
        <v>35</v>
      </c>
      <c r="E535" t="s">
        <v>300</v>
      </c>
      <c r="F535" t="s">
        <v>108</v>
      </c>
      <c r="G535" t="s">
        <v>325</v>
      </c>
    </row>
    <row r="536" spans="1:7" x14ac:dyDescent="0.2">
      <c r="A536">
        <v>11</v>
      </c>
      <c r="B536" s="7">
        <v>43835</v>
      </c>
      <c r="C536" t="s">
        <v>314</v>
      </c>
      <c r="D536" t="s">
        <v>54</v>
      </c>
      <c r="E536" t="s">
        <v>315</v>
      </c>
      <c r="F536" t="s">
        <v>37</v>
      </c>
      <c r="G536" t="s">
        <v>333</v>
      </c>
    </row>
    <row r="537" spans="1:7" x14ac:dyDescent="0.2">
      <c r="A537">
        <v>11</v>
      </c>
      <c r="B537" s="7">
        <v>43835</v>
      </c>
      <c r="C537" t="s">
        <v>351</v>
      </c>
      <c r="D537" t="s">
        <v>67</v>
      </c>
      <c r="E537" t="s">
        <v>310</v>
      </c>
      <c r="F537" t="s">
        <v>44</v>
      </c>
      <c r="G537" t="s">
        <v>313</v>
      </c>
    </row>
    <row r="538" spans="1:7" x14ac:dyDescent="0.2">
      <c r="A538">
        <v>11</v>
      </c>
      <c r="B538" s="7">
        <v>43835</v>
      </c>
      <c r="C538" t="s">
        <v>329</v>
      </c>
      <c r="D538" t="s">
        <v>70</v>
      </c>
      <c r="E538" t="s">
        <v>330</v>
      </c>
      <c r="F538" t="s">
        <v>155</v>
      </c>
      <c r="G538" t="s">
        <v>316</v>
      </c>
    </row>
    <row r="539" spans="1:7" x14ac:dyDescent="0.2">
      <c r="A539">
        <v>11</v>
      </c>
      <c r="B539" s="7">
        <v>43835</v>
      </c>
      <c r="C539" t="s">
        <v>299</v>
      </c>
      <c r="D539" t="s">
        <v>42</v>
      </c>
      <c r="E539" t="s">
        <v>301</v>
      </c>
      <c r="F539" t="s">
        <v>56</v>
      </c>
      <c r="G539" t="s">
        <v>307</v>
      </c>
    </row>
    <row r="540" spans="1:7" x14ac:dyDescent="0.2">
      <c r="A540">
        <v>11</v>
      </c>
      <c r="B540" s="7">
        <v>43836</v>
      </c>
      <c r="C540" t="s">
        <v>302</v>
      </c>
      <c r="D540" t="s">
        <v>97</v>
      </c>
      <c r="E540" t="s">
        <v>303</v>
      </c>
      <c r="F540" t="s">
        <v>76</v>
      </c>
      <c r="G540" t="s">
        <v>306</v>
      </c>
    </row>
    <row r="541" spans="1:7" x14ac:dyDescent="0.2">
      <c r="A541">
        <v>11</v>
      </c>
      <c r="B541" s="7">
        <v>43836</v>
      </c>
      <c r="C541" t="s">
        <v>308</v>
      </c>
      <c r="D541" t="s">
        <v>79</v>
      </c>
      <c r="E541" t="s">
        <v>309</v>
      </c>
      <c r="F541" t="s">
        <v>50</v>
      </c>
      <c r="G541" t="s">
        <v>312</v>
      </c>
    </row>
    <row r="542" spans="1:7" x14ac:dyDescent="0.2">
      <c r="A542">
        <v>11</v>
      </c>
      <c r="B542" s="7">
        <v>43836</v>
      </c>
      <c r="C542" t="s">
        <v>317</v>
      </c>
      <c r="D542" t="s">
        <v>58</v>
      </c>
      <c r="E542" t="s">
        <v>318</v>
      </c>
      <c r="F542" t="s">
        <v>95</v>
      </c>
      <c r="G542" t="s">
        <v>328</v>
      </c>
    </row>
    <row r="543" spans="1:7" x14ac:dyDescent="0.2">
      <c r="A543">
        <v>11</v>
      </c>
      <c r="B543" s="7">
        <v>43836</v>
      </c>
      <c r="C543" t="s">
        <v>354</v>
      </c>
      <c r="D543" t="s">
        <v>65</v>
      </c>
      <c r="E543" t="s">
        <v>322</v>
      </c>
      <c r="F543" t="s">
        <v>48</v>
      </c>
      <c r="G543" t="s">
        <v>319</v>
      </c>
    </row>
    <row r="544" spans="1:7" x14ac:dyDescent="0.2">
      <c r="A544">
        <v>11</v>
      </c>
      <c r="B544" s="7">
        <v>43836</v>
      </c>
      <c r="C544" t="s">
        <v>349</v>
      </c>
      <c r="D544" t="s">
        <v>52</v>
      </c>
      <c r="E544" t="s">
        <v>336</v>
      </c>
      <c r="F544" t="s">
        <v>87</v>
      </c>
      <c r="G544" t="s">
        <v>334</v>
      </c>
    </row>
    <row r="545" spans="1:7" x14ac:dyDescent="0.2">
      <c r="A545">
        <v>11</v>
      </c>
      <c r="B545" s="7">
        <v>43836</v>
      </c>
      <c r="C545" t="s">
        <v>344</v>
      </c>
      <c r="D545" t="s">
        <v>74</v>
      </c>
      <c r="E545" t="s">
        <v>298</v>
      </c>
      <c r="F545" t="s">
        <v>82</v>
      </c>
      <c r="G545" t="s">
        <v>327</v>
      </c>
    </row>
    <row r="546" spans="1:7" x14ac:dyDescent="0.2">
      <c r="A546">
        <v>11</v>
      </c>
      <c r="B546" s="7">
        <v>43836</v>
      </c>
      <c r="C546" t="s">
        <v>320</v>
      </c>
      <c r="D546" t="s">
        <v>39</v>
      </c>
      <c r="E546" t="s">
        <v>321</v>
      </c>
      <c r="F546" t="s">
        <v>89</v>
      </c>
      <c r="G546" t="s">
        <v>304</v>
      </c>
    </row>
    <row r="547" spans="1:7" x14ac:dyDescent="0.2">
      <c r="A547">
        <v>11</v>
      </c>
      <c r="B547" s="7">
        <v>43836</v>
      </c>
      <c r="C547" t="s">
        <v>323</v>
      </c>
      <c r="D547" t="s">
        <v>115</v>
      </c>
      <c r="E547" t="s">
        <v>324</v>
      </c>
      <c r="F547" t="s">
        <v>72</v>
      </c>
      <c r="G547" t="s">
        <v>339</v>
      </c>
    </row>
    <row r="548" spans="1:7" x14ac:dyDescent="0.2">
      <c r="A548">
        <v>11</v>
      </c>
      <c r="B548" s="7">
        <v>43836</v>
      </c>
      <c r="C548" t="s">
        <v>347</v>
      </c>
      <c r="D548" t="s">
        <v>121</v>
      </c>
      <c r="E548" t="s">
        <v>331</v>
      </c>
      <c r="F548" t="s">
        <v>60</v>
      </c>
      <c r="G548" t="s">
        <v>341</v>
      </c>
    </row>
    <row r="549" spans="1:7" x14ac:dyDescent="0.2">
      <c r="A549">
        <v>11</v>
      </c>
      <c r="B549" s="7">
        <v>43837</v>
      </c>
      <c r="C549" t="s">
        <v>351</v>
      </c>
      <c r="D549" t="s">
        <v>67</v>
      </c>
      <c r="E549" t="s">
        <v>310</v>
      </c>
      <c r="F549" t="s">
        <v>56</v>
      </c>
      <c r="G549" t="s">
        <v>307</v>
      </c>
    </row>
    <row r="550" spans="1:7" x14ac:dyDescent="0.2">
      <c r="A550">
        <v>11</v>
      </c>
      <c r="B550" s="7">
        <v>43837</v>
      </c>
      <c r="C550" t="s">
        <v>296</v>
      </c>
      <c r="D550" t="s">
        <v>63</v>
      </c>
      <c r="E550" t="s">
        <v>297</v>
      </c>
      <c r="F550" t="s">
        <v>37</v>
      </c>
      <c r="G550" t="s">
        <v>333</v>
      </c>
    </row>
    <row r="551" spans="1:7" x14ac:dyDescent="0.2">
      <c r="A551">
        <v>11</v>
      </c>
      <c r="B551" s="7">
        <v>43837</v>
      </c>
      <c r="C551" t="s">
        <v>311</v>
      </c>
      <c r="D551" t="s">
        <v>50</v>
      </c>
      <c r="E551" t="s">
        <v>312</v>
      </c>
      <c r="F551" t="s">
        <v>95</v>
      </c>
      <c r="G551" t="s">
        <v>328</v>
      </c>
    </row>
    <row r="552" spans="1:7" x14ac:dyDescent="0.2">
      <c r="A552">
        <v>11</v>
      </c>
      <c r="B552" s="7">
        <v>43837</v>
      </c>
      <c r="C552" t="s">
        <v>343</v>
      </c>
      <c r="D552" t="s">
        <v>155</v>
      </c>
      <c r="E552" t="s">
        <v>316</v>
      </c>
      <c r="F552" t="s">
        <v>44</v>
      </c>
      <c r="G552" t="s">
        <v>313</v>
      </c>
    </row>
    <row r="553" spans="1:7" x14ac:dyDescent="0.2">
      <c r="A553">
        <v>11</v>
      </c>
      <c r="B553" s="7">
        <v>43837</v>
      </c>
      <c r="C553" t="s">
        <v>329</v>
      </c>
      <c r="D553" t="s">
        <v>70</v>
      </c>
      <c r="E553" t="s">
        <v>330</v>
      </c>
      <c r="F553" t="s">
        <v>121</v>
      </c>
      <c r="G553" t="s">
        <v>331</v>
      </c>
    </row>
    <row r="554" spans="1:7" x14ac:dyDescent="0.2">
      <c r="A554">
        <v>11</v>
      </c>
      <c r="B554" s="7">
        <v>43837</v>
      </c>
      <c r="C554" t="s">
        <v>299</v>
      </c>
      <c r="D554" t="s">
        <v>42</v>
      </c>
      <c r="E554" t="s">
        <v>301</v>
      </c>
      <c r="F554" t="s">
        <v>108</v>
      </c>
      <c r="G554" t="s">
        <v>325</v>
      </c>
    </row>
    <row r="555" spans="1:7" x14ac:dyDescent="0.2">
      <c r="A555">
        <v>11</v>
      </c>
      <c r="B555" s="7">
        <v>43838</v>
      </c>
      <c r="C555" t="s">
        <v>342</v>
      </c>
      <c r="D555" t="s">
        <v>48</v>
      </c>
      <c r="E555" t="s">
        <v>319</v>
      </c>
      <c r="F555" t="s">
        <v>115</v>
      </c>
      <c r="G555" t="s">
        <v>324</v>
      </c>
    </row>
    <row r="556" spans="1:7" x14ac:dyDescent="0.2">
      <c r="A556">
        <v>11</v>
      </c>
      <c r="B556" s="7">
        <v>43838</v>
      </c>
      <c r="C556" t="s">
        <v>302</v>
      </c>
      <c r="D556" t="s">
        <v>97</v>
      </c>
      <c r="E556" t="s">
        <v>303</v>
      </c>
      <c r="F556" t="s">
        <v>63</v>
      </c>
      <c r="G556" t="s">
        <v>297</v>
      </c>
    </row>
    <row r="557" spans="1:7" x14ac:dyDescent="0.2">
      <c r="A557">
        <v>11</v>
      </c>
      <c r="B557" s="7">
        <v>43838</v>
      </c>
      <c r="C557" t="s">
        <v>305</v>
      </c>
      <c r="D557" t="s">
        <v>76</v>
      </c>
      <c r="E557" t="s">
        <v>306</v>
      </c>
      <c r="F557" t="s">
        <v>54</v>
      </c>
      <c r="G557" t="s">
        <v>315</v>
      </c>
    </row>
    <row r="558" spans="1:7" x14ac:dyDescent="0.2">
      <c r="A558">
        <v>11</v>
      </c>
      <c r="B558" s="7">
        <v>43838</v>
      </c>
      <c r="C558" t="s">
        <v>308</v>
      </c>
      <c r="D558" t="s">
        <v>79</v>
      </c>
      <c r="E558" t="s">
        <v>309</v>
      </c>
      <c r="F558" t="s">
        <v>65</v>
      </c>
      <c r="G558" t="s">
        <v>322</v>
      </c>
    </row>
    <row r="559" spans="1:7" x14ac:dyDescent="0.2">
      <c r="A559">
        <v>11</v>
      </c>
      <c r="B559" s="7">
        <v>43838</v>
      </c>
      <c r="C559" t="s">
        <v>349</v>
      </c>
      <c r="D559" t="s">
        <v>52</v>
      </c>
      <c r="E559" t="s">
        <v>336</v>
      </c>
      <c r="F559" t="s">
        <v>33</v>
      </c>
      <c r="G559" t="s">
        <v>338</v>
      </c>
    </row>
    <row r="560" spans="1:7" x14ac:dyDescent="0.2">
      <c r="A560">
        <v>11</v>
      </c>
      <c r="B560" s="7">
        <v>43838</v>
      </c>
      <c r="C560" t="s">
        <v>320</v>
      </c>
      <c r="D560" t="s">
        <v>39</v>
      </c>
      <c r="E560" t="s">
        <v>321</v>
      </c>
      <c r="F560" t="s">
        <v>87</v>
      </c>
      <c r="G560" t="s">
        <v>334</v>
      </c>
    </row>
    <row r="561" spans="1:7" x14ac:dyDescent="0.2">
      <c r="A561">
        <v>11</v>
      </c>
      <c r="B561" s="7">
        <v>43838</v>
      </c>
      <c r="C561" t="s">
        <v>344</v>
      </c>
      <c r="D561" t="s">
        <v>74</v>
      </c>
      <c r="E561" t="s">
        <v>298</v>
      </c>
      <c r="F561" t="s">
        <v>89</v>
      </c>
      <c r="G561" t="s">
        <v>304</v>
      </c>
    </row>
    <row r="562" spans="1:7" x14ac:dyDescent="0.2">
      <c r="A562">
        <v>11</v>
      </c>
      <c r="B562" s="7">
        <v>43838</v>
      </c>
      <c r="C562" t="s">
        <v>326</v>
      </c>
      <c r="D562" t="s">
        <v>82</v>
      </c>
      <c r="E562" t="s">
        <v>327</v>
      </c>
      <c r="F562" t="s">
        <v>108</v>
      </c>
      <c r="G562" t="s">
        <v>325</v>
      </c>
    </row>
    <row r="563" spans="1:7" x14ac:dyDescent="0.2">
      <c r="A563">
        <v>11</v>
      </c>
      <c r="B563" s="7">
        <v>43838</v>
      </c>
      <c r="C563" t="s">
        <v>340</v>
      </c>
      <c r="D563" t="s">
        <v>60</v>
      </c>
      <c r="E563" t="s">
        <v>341</v>
      </c>
      <c r="F563" t="s">
        <v>72</v>
      </c>
      <c r="G563" t="s">
        <v>339</v>
      </c>
    </row>
    <row r="564" spans="1:7" x14ac:dyDescent="0.2">
      <c r="A564">
        <v>12</v>
      </c>
      <c r="B564" s="7">
        <v>43839</v>
      </c>
      <c r="C564" t="s">
        <v>335</v>
      </c>
      <c r="D564" t="s">
        <v>56</v>
      </c>
      <c r="E564" t="s">
        <v>307</v>
      </c>
      <c r="F564" t="s">
        <v>67</v>
      </c>
      <c r="G564" t="s">
        <v>310</v>
      </c>
    </row>
    <row r="565" spans="1:7" x14ac:dyDescent="0.2">
      <c r="A565">
        <v>12</v>
      </c>
      <c r="B565" s="7">
        <v>43839</v>
      </c>
      <c r="C565" t="s">
        <v>317</v>
      </c>
      <c r="D565" t="s">
        <v>58</v>
      </c>
      <c r="E565" t="s">
        <v>318</v>
      </c>
      <c r="F565" t="s">
        <v>48</v>
      </c>
      <c r="G565" t="s">
        <v>319</v>
      </c>
    </row>
    <row r="566" spans="1:7" x14ac:dyDescent="0.2">
      <c r="A566">
        <v>12</v>
      </c>
      <c r="B566" s="7">
        <v>43839</v>
      </c>
      <c r="C566" t="s">
        <v>353</v>
      </c>
      <c r="D566" t="s">
        <v>44</v>
      </c>
      <c r="E566" t="s">
        <v>313</v>
      </c>
      <c r="F566" t="s">
        <v>37</v>
      </c>
      <c r="G566" t="s">
        <v>333</v>
      </c>
    </row>
    <row r="567" spans="1:7" x14ac:dyDescent="0.2">
      <c r="A567">
        <v>12</v>
      </c>
      <c r="B567" s="7">
        <v>43839</v>
      </c>
      <c r="C567" t="s">
        <v>345</v>
      </c>
      <c r="D567" t="s">
        <v>95</v>
      </c>
      <c r="E567" t="s">
        <v>328</v>
      </c>
      <c r="F567" t="s">
        <v>33</v>
      </c>
      <c r="G567" t="s">
        <v>338</v>
      </c>
    </row>
    <row r="568" spans="1:7" x14ac:dyDescent="0.2">
      <c r="A568">
        <v>12</v>
      </c>
      <c r="B568" s="7">
        <v>43840</v>
      </c>
      <c r="C568" t="s">
        <v>354</v>
      </c>
      <c r="D568" t="s">
        <v>65</v>
      </c>
      <c r="E568" t="s">
        <v>322</v>
      </c>
      <c r="F568" t="s">
        <v>52</v>
      </c>
      <c r="G568" t="s">
        <v>336</v>
      </c>
    </row>
    <row r="569" spans="1:7" x14ac:dyDescent="0.2">
      <c r="A569">
        <v>12</v>
      </c>
      <c r="B569" s="7">
        <v>43840</v>
      </c>
      <c r="C569" t="s">
        <v>311</v>
      </c>
      <c r="D569" t="s">
        <v>50</v>
      </c>
      <c r="E569" t="s">
        <v>312</v>
      </c>
      <c r="F569" t="s">
        <v>54</v>
      </c>
      <c r="G569" t="s">
        <v>315</v>
      </c>
    </row>
    <row r="570" spans="1:7" x14ac:dyDescent="0.2">
      <c r="A570">
        <v>12</v>
      </c>
      <c r="B570" s="7">
        <v>43840</v>
      </c>
      <c r="C570" t="s">
        <v>350</v>
      </c>
      <c r="D570" t="s">
        <v>108</v>
      </c>
      <c r="E570" t="s">
        <v>325</v>
      </c>
      <c r="F570" t="s">
        <v>74</v>
      </c>
      <c r="G570" t="s">
        <v>298</v>
      </c>
    </row>
    <row r="571" spans="1:7" x14ac:dyDescent="0.2">
      <c r="A571">
        <v>12</v>
      </c>
      <c r="B571" s="7">
        <v>43840</v>
      </c>
      <c r="C571" t="s">
        <v>352</v>
      </c>
      <c r="D571" t="s">
        <v>89</v>
      </c>
      <c r="E571" t="s">
        <v>304</v>
      </c>
      <c r="F571" t="s">
        <v>76</v>
      </c>
      <c r="G571" t="s">
        <v>306</v>
      </c>
    </row>
    <row r="572" spans="1:7" x14ac:dyDescent="0.2">
      <c r="A572">
        <v>12</v>
      </c>
      <c r="B572" s="7">
        <v>43840</v>
      </c>
      <c r="C572" t="s">
        <v>343</v>
      </c>
      <c r="D572" t="s">
        <v>155</v>
      </c>
      <c r="E572" t="s">
        <v>316</v>
      </c>
      <c r="F572" t="s">
        <v>115</v>
      </c>
      <c r="G572" t="s">
        <v>324</v>
      </c>
    </row>
    <row r="573" spans="1:7" x14ac:dyDescent="0.2">
      <c r="A573">
        <v>12</v>
      </c>
      <c r="B573" s="7">
        <v>43840</v>
      </c>
      <c r="C573" t="s">
        <v>320</v>
      </c>
      <c r="D573" t="s">
        <v>39</v>
      </c>
      <c r="E573" t="s">
        <v>321</v>
      </c>
      <c r="F573" t="s">
        <v>42</v>
      </c>
      <c r="G573" t="s">
        <v>301</v>
      </c>
    </row>
    <row r="574" spans="1:7" x14ac:dyDescent="0.2">
      <c r="A574">
        <v>12</v>
      </c>
      <c r="B574" s="7">
        <v>43840</v>
      </c>
      <c r="C574" t="s">
        <v>329</v>
      </c>
      <c r="D574" t="s">
        <v>70</v>
      </c>
      <c r="E574" t="s">
        <v>330</v>
      </c>
      <c r="F574" t="s">
        <v>79</v>
      </c>
      <c r="G574" t="s">
        <v>309</v>
      </c>
    </row>
    <row r="575" spans="1:7" x14ac:dyDescent="0.2">
      <c r="A575">
        <v>12</v>
      </c>
      <c r="B575" s="7">
        <v>43840</v>
      </c>
      <c r="C575" t="s">
        <v>326</v>
      </c>
      <c r="D575" t="s">
        <v>82</v>
      </c>
      <c r="E575" t="s">
        <v>327</v>
      </c>
      <c r="F575" t="s">
        <v>97</v>
      </c>
      <c r="G575" t="s">
        <v>303</v>
      </c>
    </row>
    <row r="576" spans="1:7" x14ac:dyDescent="0.2">
      <c r="A576">
        <v>12</v>
      </c>
      <c r="B576" s="7">
        <v>43840</v>
      </c>
      <c r="C576" t="s">
        <v>347</v>
      </c>
      <c r="D576" t="s">
        <v>121</v>
      </c>
      <c r="E576" t="s">
        <v>331</v>
      </c>
      <c r="F576" t="s">
        <v>72</v>
      </c>
      <c r="G576" t="s">
        <v>339</v>
      </c>
    </row>
    <row r="577" spans="1:7" x14ac:dyDescent="0.2">
      <c r="A577">
        <v>12</v>
      </c>
      <c r="B577" s="7">
        <v>43840</v>
      </c>
      <c r="C577" t="s">
        <v>299</v>
      </c>
      <c r="D577" t="s">
        <v>35</v>
      </c>
      <c r="E577" t="s">
        <v>300</v>
      </c>
      <c r="F577" t="s">
        <v>60</v>
      </c>
      <c r="G577" t="s">
        <v>341</v>
      </c>
    </row>
    <row r="578" spans="1:7" x14ac:dyDescent="0.2">
      <c r="A578">
        <v>12</v>
      </c>
      <c r="B578" s="7">
        <v>43841</v>
      </c>
      <c r="C578" t="s">
        <v>337</v>
      </c>
      <c r="D578" t="s">
        <v>33</v>
      </c>
      <c r="E578" t="s">
        <v>338</v>
      </c>
      <c r="F578" t="s">
        <v>44</v>
      </c>
      <c r="G578" t="s">
        <v>313</v>
      </c>
    </row>
    <row r="579" spans="1:7" x14ac:dyDescent="0.2">
      <c r="A579">
        <v>12</v>
      </c>
      <c r="B579" s="7">
        <v>43841</v>
      </c>
      <c r="C579" t="s">
        <v>342</v>
      </c>
      <c r="D579" t="s">
        <v>48</v>
      </c>
      <c r="E579" t="s">
        <v>319</v>
      </c>
      <c r="F579" t="s">
        <v>74</v>
      </c>
      <c r="G579" t="s">
        <v>298</v>
      </c>
    </row>
    <row r="580" spans="1:7" x14ac:dyDescent="0.2">
      <c r="A580">
        <v>12</v>
      </c>
      <c r="B580" s="7">
        <v>43841</v>
      </c>
      <c r="C580" t="s">
        <v>335</v>
      </c>
      <c r="D580" t="s">
        <v>56</v>
      </c>
      <c r="E580" t="s">
        <v>307</v>
      </c>
      <c r="F580" t="s">
        <v>89</v>
      </c>
      <c r="G580" t="s">
        <v>304</v>
      </c>
    </row>
    <row r="581" spans="1:7" x14ac:dyDescent="0.2">
      <c r="A581">
        <v>12</v>
      </c>
      <c r="B581" s="7">
        <v>43841</v>
      </c>
      <c r="C581" t="s">
        <v>345</v>
      </c>
      <c r="D581" t="s">
        <v>95</v>
      </c>
      <c r="E581" t="s">
        <v>328</v>
      </c>
      <c r="F581" t="s">
        <v>42</v>
      </c>
      <c r="G581" t="s">
        <v>301</v>
      </c>
    </row>
    <row r="582" spans="1:7" x14ac:dyDescent="0.2">
      <c r="A582">
        <v>12</v>
      </c>
      <c r="B582" s="7">
        <v>43841</v>
      </c>
      <c r="C582" t="s">
        <v>320</v>
      </c>
      <c r="D582" t="s">
        <v>39</v>
      </c>
      <c r="E582" t="s">
        <v>321</v>
      </c>
      <c r="F582" t="s">
        <v>58</v>
      </c>
      <c r="G582" t="s">
        <v>318</v>
      </c>
    </row>
    <row r="583" spans="1:7" x14ac:dyDescent="0.2">
      <c r="A583">
        <v>12</v>
      </c>
      <c r="B583" s="7">
        <v>43841</v>
      </c>
      <c r="C583" t="s">
        <v>346</v>
      </c>
      <c r="D583" t="s">
        <v>87</v>
      </c>
      <c r="E583" t="s">
        <v>334</v>
      </c>
      <c r="F583" t="s">
        <v>67</v>
      </c>
      <c r="G583" t="s">
        <v>310</v>
      </c>
    </row>
    <row r="584" spans="1:7" x14ac:dyDescent="0.2">
      <c r="A584">
        <v>12</v>
      </c>
      <c r="B584" s="7">
        <v>43841</v>
      </c>
      <c r="C584" t="s">
        <v>332</v>
      </c>
      <c r="D584" t="s">
        <v>37</v>
      </c>
      <c r="E584" t="s">
        <v>333</v>
      </c>
      <c r="F584" t="s">
        <v>72</v>
      </c>
      <c r="G584" t="s">
        <v>339</v>
      </c>
    </row>
    <row r="585" spans="1:7" x14ac:dyDescent="0.2">
      <c r="A585">
        <v>12</v>
      </c>
      <c r="B585" s="7">
        <v>43842</v>
      </c>
      <c r="C585" t="s">
        <v>350</v>
      </c>
      <c r="D585" t="s">
        <v>108</v>
      </c>
      <c r="E585" t="s">
        <v>325</v>
      </c>
      <c r="F585" t="s">
        <v>54</v>
      </c>
      <c r="G585" t="s">
        <v>315</v>
      </c>
    </row>
    <row r="586" spans="1:7" x14ac:dyDescent="0.2">
      <c r="A586">
        <v>12</v>
      </c>
      <c r="B586" s="7">
        <v>43842</v>
      </c>
      <c r="C586" t="s">
        <v>354</v>
      </c>
      <c r="D586" t="s">
        <v>65</v>
      </c>
      <c r="E586" t="s">
        <v>322</v>
      </c>
      <c r="F586" t="s">
        <v>82</v>
      </c>
      <c r="G586" t="s">
        <v>327</v>
      </c>
    </row>
    <row r="587" spans="1:7" x14ac:dyDescent="0.2">
      <c r="A587">
        <v>12</v>
      </c>
      <c r="B587" s="7">
        <v>43842</v>
      </c>
      <c r="C587" t="s">
        <v>311</v>
      </c>
      <c r="D587" t="s">
        <v>50</v>
      </c>
      <c r="E587" t="s">
        <v>312</v>
      </c>
      <c r="F587" t="s">
        <v>52</v>
      </c>
      <c r="G587" t="s">
        <v>336</v>
      </c>
    </row>
    <row r="588" spans="1:7" x14ac:dyDescent="0.2">
      <c r="A588">
        <v>12</v>
      </c>
      <c r="B588" s="7">
        <v>43842</v>
      </c>
      <c r="C588" t="s">
        <v>296</v>
      </c>
      <c r="D588" t="s">
        <v>63</v>
      </c>
      <c r="E588" t="s">
        <v>297</v>
      </c>
      <c r="F588" t="s">
        <v>115</v>
      </c>
      <c r="G588" t="s">
        <v>324</v>
      </c>
    </row>
    <row r="589" spans="1:7" x14ac:dyDescent="0.2">
      <c r="A589">
        <v>12</v>
      </c>
      <c r="B589" s="7">
        <v>43842</v>
      </c>
      <c r="C589" t="s">
        <v>343</v>
      </c>
      <c r="D589" t="s">
        <v>155</v>
      </c>
      <c r="E589" t="s">
        <v>316</v>
      </c>
      <c r="F589" t="s">
        <v>60</v>
      </c>
      <c r="G589" t="s">
        <v>341</v>
      </c>
    </row>
    <row r="590" spans="1:7" x14ac:dyDescent="0.2">
      <c r="A590">
        <v>12</v>
      </c>
      <c r="B590" s="7">
        <v>43842</v>
      </c>
      <c r="C590" t="s">
        <v>346</v>
      </c>
      <c r="D590" t="s">
        <v>87</v>
      </c>
      <c r="E590" t="s">
        <v>334</v>
      </c>
      <c r="F590" t="s">
        <v>35</v>
      </c>
      <c r="G590" t="s">
        <v>300</v>
      </c>
    </row>
    <row r="591" spans="1:7" x14ac:dyDescent="0.2">
      <c r="A591">
        <v>12</v>
      </c>
      <c r="B591" s="7">
        <v>43842</v>
      </c>
      <c r="C591" t="s">
        <v>329</v>
      </c>
      <c r="D591" t="s">
        <v>70</v>
      </c>
      <c r="E591" t="s">
        <v>330</v>
      </c>
      <c r="F591" t="s">
        <v>97</v>
      </c>
      <c r="G591" t="s">
        <v>303</v>
      </c>
    </row>
    <row r="592" spans="1:7" x14ac:dyDescent="0.2">
      <c r="A592">
        <v>12</v>
      </c>
      <c r="B592" s="7">
        <v>43843</v>
      </c>
      <c r="C592" t="s">
        <v>335</v>
      </c>
      <c r="D592" t="s">
        <v>56</v>
      </c>
      <c r="E592" t="s">
        <v>307</v>
      </c>
      <c r="F592" t="s">
        <v>74</v>
      </c>
      <c r="G592" t="s">
        <v>298</v>
      </c>
    </row>
    <row r="593" spans="1:7" x14ac:dyDescent="0.2">
      <c r="A593">
        <v>12</v>
      </c>
      <c r="B593" s="7">
        <v>43843</v>
      </c>
      <c r="C593" t="s">
        <v>305</v>
      </c>
      <c r="D593" t="s">
        <v>76</v>
      </c>
      <c r="E593" t="s">
        <v>306</v>
      </c>
      <c r="F593" t="s">
        <v>58</v>
      </c>
      <c r="G593" t="s">
        <v>318</v>
      </c>
    </row>
    <row r="594" spans="1:7" x14ac:dyDescent="0.2">
      <c r="A594">
        <v>12</v>
      </c>
      <c r="B594" s="7">
        <v>43843</v>
      </c>
      <c r="C594" t="s">
        <v>342</v>
      </c>
      <c r="D594" t="s">
        <v>48</v>
      </c>
      <c r="E594" t="s">
        <v>319</v>
      </c>
      <c r="F594" t="s">
        <v>89</v>
      </c>
      <c r="G594" t="s">
        <v>304</v>
      </c>
    </row>
    <row r="595" spans="1:7" x14ac:dyDescent="0.2">
      <c r="A595">
        <v>12</v>
      </c>
      <c r="B595" s="7">
        <v>43843</v>
      </c>
      <c r="C595" t="s">
        <v>353</v>
      </c>
      <c r="D595" t="s">
        <v>44</v>
      </c>
      <c r="E595" t="s">
        <v>313</v>
      </c>
      <c r="F595" t="s">
        <v>95</v>
      </c>
      <c r="G595" t="s">
        <v>328</v>
      </c>
    </row>
    <row r="596" spans="1:7" x14ac:dyDescent="0.2">
      <c r="A596">
        <v>12</v>
      </c>
      <c r="B596" s="7">
        <v>43843</v>
      </c>
      <c r="C596" t="s">
        <v>332</v>
      </c>
      <c r="D596" t="s">
        <v>37</v>
      </c>
      <c r="E596" t="s">
        <v>333</v>
      </c>
      <c r="F596" t="s">
        <v>97</v>
      </c>
      <c r="G596" t="s">
        <v>303</v>
      </c>
    </row>
    <row r="597" spans="1:7" x14ac:dyDescent="0.2">
      <c r="A597">
        <v>12</v>
      </c>
      <c r="B597" s="7">
        <v>43843</v>
      </c>
      <c r="C597" t="s">
        <v>347</v>
      </c>
      <c r="D597" t="s">
        <v>121</v>
      </c>
      <c r="E597" t="s">
        <v>331</v>
      </c>
      <c r="F597" t="s">
        <v>79</v>
      </c>
      <c r="G597" t="s">
        <v>309</v>
      </c>
    </row>
    <row r="598" spans="1:7" x14ac:dyDescent="0.2">
      <c r="A598">
        <v>12</v>
      </c>
      <c r="B598" s="7">
        <v>43843</v>
      </c>
      <c r="C598" t="s">
        <v>299</v>
      </c>
      <c r="D598" t="s">
        <v>42</v>
      </c>
      <c r="E598" t="s">
        <v>301</v>
      </c>
      <c r="F598" t="s">
        <v>67</v>
      </c>
      <c r="G598" t="s">
        <v>310</v>
      </c>
    </row>
    <row r="599" spans="1:7" x14ac:dyDescent="0.2">
      <c r="A599">
        <v>12</v>
      </c>
      <c r="B599" s="7">
        <v>43844</v>
      </c>
      <c r="C599" t="s">
        <v>349</v>
      </c>
      <c r="D599" t="s">
        <v>52</v>
      </c>
      <c r="E599" t="s">
        <v>336</v>
      </c>
      <c r="F599" t="s">
        <v>70</v>
      </c>
      <c r="G599" t="s">
        <v>330</v>
      </c>
    </row>
    <row r="600" spans="1:7" x14ac:dyDescent="0.2">
      <c r="A600">
        <v>12</v>
      </c>
      <c r="B600" s="7">
        <v>43844</v>
      </c>
      <c r="C600" t="s">
        <v>311</v>
      </c>
      <c r="D600" t="s">
        <v>50</v>
      </c>
      <c r="E600" t="s">
        <v>312</v>
      </c>
      <c r="F600" t="s">
        <v>82</v>
      </c>
      <c r="G600" t="s">
        <v>327</v>
      </c>
    </row>
    <row r="601" spans="1:7" x14ac:dyDescent="0.2">
      <c r="A601">
        <v>12</v>
      </c>
      <c r="B601" s="7">
        <v>43844</v>
      </c>
      <c r="C601" t="s">
        <v>343</v>
      </c>
      <c r="D601" t="s">
        <v>155</v>
      </c>
      <c r="E601" t="s">
        <v>316</v>
      </c>
      <c r="F601" t="s">
        <v>33</v>
      </c>
      <c r="G601" t="s">
        <v>338</v>
      </c>
    </row>
    <row r="602" spans="1:7" x14ac:dyDescent="0.2">
      <c r="A602">
        <v>12</v>
      </c>
      <c r="B602" s="7">
        <v>43844</v>
      </c>
      <c r="C602" t="s">
        <v>348</v>
      </c>
      <c r="D602" t="s">
        <v>72</v>
      </c>
      <c r="E602" t="s">
        <v>339</v>
      </c>
      <c r="F602" t="s">
        <v>108</v>
      </c>
      <c r="G602" t="s">
        <v>325</v>
      </c>
    </row>
    <row r="603" spans="1:7" x14ac:dyDescent="0.2">
      <c r="A603">
        <v>12</v>
      </c>
      <c r="B603" s="7">
        <v>43844</v>
      </c>
      <c r="C603" t="s">
        <v>340</v>
      </c>
      <c r="D603" t="s">
        <v>60</v>
      </c>
      <c r="E603" t="s">
        <v>341</v>
      </c>
      <c r="F603" t="s">
        <v>39</v>
      </c>
      <c r="G603" t="s">
        <v>321</v>
      </c>
    </row>
    <row r="604" spans="1:7" x14ac:dyDescent="0.2">
      <c r="A604">
        <v>12</v>
      </c>
      <c r="B604" s="7">
        <v>43844</v>
      </c>
      <c r="C604" t="s">
        <v>299</v>
      </c>
      <c r="D604" t="s">
        <v>35</v>
      </c>
      <c r="E604" t="s">
        <v>300</v>
      </c>
      <c r="F604" t="s">
        <v>67</v>
      </c>
      <c r="G604" t="s">
        <v>310</v>
      </c>
    </row>
    <row r="605" spans="1:7" x14ac:dyDescent="0.2">
      <c r="A605">
        <v>12</v>
      </c>
      <c r="B605" s="7">
        <v>43845</v>
      </c>
      <c r="C605" t="s">
        <v>342</v>
      </c>
      <c r="D605" t="s">
        <v>48</v>
      </c>
      <c r="E605" t="s">
        <v>319</v>
      </c>
      <c r="F605" t="s">
        <v>56</v>
      </c>
      <c r="G605" t="s">
        <v>307</v>
      </c>
    </row>
    <row r="606" spans="1:7" x14ac:dyDescent="0.2">
      <c r="A606">
        <v>12</v>
      </c>
      <c r="B606" s="7">
        <v>43845</v>
      </c>
      <c r="C606" t="s">
        <v>317</v>
      </c>
      <c r="D606" t="s">
        <v>58</v>
      </c>
      <c r="E606" t="s">
        <v>318</v>
      </c>
      <c r="F606" t="s">
        <v>50</v>
      </c>
      <c r="G606" t="s">
        <v>312</v>
      </c>
    </row>
    <row r="607" spans="1:7" x14ac:dyDescent="0.2">
      <c r="A607">
        <v>12</v>
      </c>
      <c r="B607" s="7">
        <v>43845</v>
      </c>
      <c r="C607" t="s">
        <v>314</v>
      </c>
      <c r="D607" t="s">
        <v>54</v>
      </c>
      <c r="E607" t="s">
        <v>315</v>
      </c>
      <c r="F607" t="s">
        <v>115</v>
      </c>
      <c r="G607" t="s">
        <v>324</v>
      </c>
    </row>
    <row r="608" spans="1:7" x14ac:dyDescent="0.2">
      <c r="A608">
        <v>12</v>
      </c>
      <c r="B608" s="7">
        <v>43845</v>
      </c>
      <c r="C608" t="s">
        <v>352</v>
      </c>
      <c r="D608" t="s">
        <v>89</v>
      </c>
      <c r="E608" t="s">
        <v>304</v>
      </c>
      <c r="F608" t="s">
        <v>65</v>
      </c>
      <c r="G608" t="s">
        <v>322</v>
      </c>
    </row>
    <row r="609" spans="1:7" x14ac:dyDescent="0.2">
      <c r="A609">
        <v>12</v>
      </c>
      <c r="B609" s="7">
        <v>43845</v>
      </c>
      <c r="C609" t="s">
        <v>353</v>
      </c>
      <c r="D609" t="s">
        <v>44</v>
      </c>
      <c r="E609" t="s">
        <v>313</v>
      </c>
      <c r="F609" t="s">
        <v>76</v>
      </c>
      <c r="G609" t="s">
        <v>306</v>
      </c>
    </row>
    <row r="610" spans="1:7" x14ac:dyDescent="0.2">
      <c r="A610">
        <v>12</v>
      </c>
      <c r="B610" s="7">
        <v>43845</v>
      </c>
      <c r="C610" t="s">
        <v>345</v>
      </c>
      <c r="D610" t="s">
        <v>95</v>
      </c>
      <c r="E610" t="s">
        <v>328</v>
      </c>
      <c r="F610" t="s">
        <v>63</v>
      </c>
      <c r="G610" t="s">
        <v>297</v>
      </c>
    </row>
    <row r="611" spans="1:7" x14ac:dyDescent="0.2">
      <c r="A611">
        <v>12</v>
      </c>
      <c r="B611" s="7">
        <v>43845</v>
      </c>
      <c r="C611" t="s">
        <v>346</v>
      </c>
      <c r="D611" t="s">
        <v>87</v>
      </c>
      <c r="E611" t="s">
        <v>334</v>
      </c>
      <c r="F611" t="s">
        <v>97</v>
      </c>
      <c r="G611" t="s">
        <v>303</v>
      </c>
    </row>
    <row r="612" spans="1:7" x14ac:dyDescent="0.2">
      <c r="A612">
        <v>12</v>
      </c>
      <c r="B612" s="7">
        <v>43845</v>
      </c>
      <c r="C612" t="s">
        <v>337</v>
      </c>
      <c r="D612" t="s">
        <v>33</v>
      </c>
      <c r="E612" t="s">
        <v>338</v>
      </c>
      <c r="F612" t="s">
        <v>37</v>
      </c>
      <c r="G612" t="s">
        <v>333</v>
      </c>
    </row>
    <row r="613" spans="1:7" x14ac:dyDescent="0.2">
      <c r="A613">
        <v>12</v>
      </c>
      <c r="B613" s="7">
        <v>43845</v>
      </c>
      <c r="C613" t="s">
        <v>347</v>
      </c>
      <c r="D613" t="s">
        <v>121</v>
      </c>
      <c r="E613" t="s">
        <v>331</v>
      </c>
      <c r="F613" t="s">
        <v>39</v>
      </c>
      <c r="G613" t="s">
        <v>321</v>
      </c>
    </row>
    <row r="614" spans="1:7" x14ac:dyDescent="0.2">
      <c r="A614">
        <v>12</v>
      </c>
      <c r="B614" s="7">
        <v>43845</v>
      </c>
      <c r="C614" t="s">
        <v>299</v>
      </c>
      <c r="D614" t="s">
        <v>42</v>
      </c>
      <c r="E614" t="s">
        <v>301</v>
      </c>
      <c r="F614" t="s">
        <v>79</v>
      </c>
      <c r="G614" t="s">
        <v>309</v>
      </c>
    </row>
    <row r="615" spans="1:7" x14ac:dyDescent="0.2">
      <c r="A615">
        <v>13</v>
      </c>
      <c r="B615" s="7">
        <v>43846</v>
      </c>
      <c r="C615" t="s">
        <v>350</v>
      </c>
      <c r="D615" t="s">
        <v>108</v>
      </c>
      <c r="E615" t="s">
        <v>325</v>
      </c>
      <c r="F615" t="s">
        <v>70</v>
      </c>
      <c r="G615" t="s">
        <v>330</v>
      </c>
    </row>
    <row r="616" spans="1:7" x14ac:dyDescent="0.2">
      <c r="A616">
        <v>13</v>
      </c>
      <c r="B616" s="7">
        <v>43846</v>
      </c>
      <c r="C616" t="s">
        <v>348</v>
      </c>
      <c r="D616" t="s">
        <v>72</v>
      </c>
      <c r="E616" t="s">
        <v>339</v>
      </c>
      <c r="F616" t="s">
        <v>48</v>
      </c>
      <c r="G616" t="s">
        <v>319</v>
      </c>
    </row>
    <row r="617" spans="1:7" x14ac:dyDescent="0.2">
      <c r="A617">
        <v>13</v>
      </c>
      <c r="B617" s="7">
        <v>43846</v>
      </c>
      <c r="C617" t="s">
        <v>344</v>
      </c>
      <c r="D617" t="s">
        <v>74</v>
      </c>
      <c r="E617" t="s">
        <v>298</v>
      </c>
      <c r="F617" t="s">
        <v>82</v>
      </c>
      <c r="G617" t="s">
        <v>327</v>
      </c>
    </row>
    <row r="618" spans="1:7" x14ac:dyDescent="0.2">
      <c r="A618">
        <v>13</v>
      </c>
      <c r="B618" s="7">
        <v>43846</v>
      </c>
      <c r="C618" t="s">
        <v>340</v>
      </c>
      <c r="D618" t="s">
        <v>60</v>
      </c>
      <c r="E618" t="s">
        <v>341</v>
      </c>
      <c r="F618" t="s">
        <v>87</v>
      </c>
      <c r="G618" t="s">
        <v>334</v>
      </c>
    </row>
    <row r="619" spans="1:7" x14ac:dyDescent="0.2">
      <c r="A619">
        <v>13</v>
      </c>
      <c r="B619" s="7">
        <v>43846</v>
      </c>
      <c r="C619" t="s">
        <v>299</v>
      </c>
      <c r="D619" t="s">
        <v>35</v>
      </c>
      <c r="E619" t="s">
        <v>300</v>
      </c>
      <c r="F619" t="s">
        <v>79</v>
      </c>
      <c r="G619" t="s">
        <v>309</v>
      </c>
    </row>
    <row r="620" spans="1:7" x14ac:dyDescent="0.2">
      <c r="A620">
        <v>13</v>
      </c>
      <c r="B620" s="7">
        <v>43847</v>
      </c>
      <c r="C620" t="s">
        <v>305</v>
      </c>
      <c r="D620" t="s">
        <v>76</v>
      </c>
      <c r="E620" t="s">
        <v>306</v>
      </c>
      <c r="F620" t="s">
        <v>44</v>
      </c>
      <c r="G620" t="s">
        <v>313</v>
      </c>
    </row>
    <row r="621" spans="1:7" x14ac:dyDescent="0.2">
      <c r="A621">
        <v>13</v>
      </c>
      <c r="B621" s="7">
        <v>43847</v>
      </c>
      <c r="C621" t="s">
        <v>317</v>
      </c>
      <c r="D621" t="s">
        <v>58</v>
      </c>
      <c r="E621" t="s">
        <v>318</v>
      </c>
      <c r="F621" t="s">
        <v>89</v>
      </c>
      <c r="G621" t="s">
        <v>304</v>
      </c>
    </row>
    <row r="622" spans="1:7" x14ac:dyDescent="0.2">
      <c r="A622">
        <v>13</v>
      </c>
      <c r="B622" s="7">
        <v>43847</v>
      </c>
      <c r="C622" t="s">
        <v>296</v>
      </c>
      <c r="D622" t="s">
        <v>63</v>
      </c>
      <c r="E622" t="s">
        <v>297</v>
      </c>
      <c r="F622" t="s">
        <v>65</v>
      </c>
      <c r="G622" t="s">
        <v>322</v>
      </c>
    </row>
    <row r="623" spans="1:7" x14ac:dyDescent="0.2">
      <c r="A623">
        <v>13</v>
      </c>
      <c r="B623" s="7">
        <v>43847</v>
      </c>
      <c r="C623" t="s">
        <v>343</v>
      </c>
      <c r="D623" t="s">
        <v>155</v>
      </c>
      <c r="E623" t="s">
        <v>316</v>
      </c>
      <c r="F623" t="s">
        <v>67</v>
      </c>
      <c r="G623" t="s">
        <v>310</v>
      </c>
    </row>
    <row r="624" spans="1:7" x14ac:dyDescent="0.2">
      <c r="A624">
        <v>13</v>
      </c>
      <c r="B624" s="7">
        <v>43847</v>
      </c>
      <c r="C624" t="s">
        <v>345</v>
      </c>
      <c r="D624" t="s">
        <v>95</v>
      </c>
      <c r="E624" t="s">
        <v>328</v>
      </c>
      <c r="F624" t="s">
        <v>54</v>
      </c>
      <c r="G624" t="s">
        <v>315</v>
      </c>
    </row>
    <row r="625" spans="1:7" x14ac:dyDescent="0.2">
      <c r="A625">
        <v>13</v>
      </c>
      <c r="B625" s="7">
        <v>43847</v>
      </c>
      <c r="C625" t="s">
        <v>323</v>
      </c>
      <c r="D625" t="s">
        <v>115</v>
      </c>
      <c r="E625" t="s">
        <v>324</v>
      </c>
      <c r="F625" t="s">
        <v>52</v>
      </c>
      <c r="G625" t="s">
        <v>336</v>
      </c>
    </row>
    <row r="626" spans="1:7" x14ac:dyDescent="0.2">
      <c r="A626">
        <v>13</v>
      </c>
      <c r="B626" s="7">
        <v>43847</v>
      </c>
      <c r="C626" t="s">
        <v>320</v>
      </c>
      <c r="D626" t="s">
        <v>39</v>
      </c>
      <c r="E626" t="s">
        <v>321</v>
      </c>
      <c r="F626" t="s">
        <v>37</v>
      </c>
      <c r="G626" t="s">
        <v>333</v>
      </c>
    </row>
    <row r="627" spans="1:7" x14ac:dyDescent="0.2">
      <c r="A627">
        <v>13</v>
      </c>
      <c r="B627" s="7">
        <v>43848</v>
      </c>
      <c r="C627" t="s">
        <v>344</v>
      </c>
      <c r="D627" t="s">
        <v>74</v>
      </c>
      <c r="E627" t="s">
        <v>298</v>
      </c>
      <c r="F627" t="s">
        <v>35</v>
      </c>
      <c r="G627" t="s">
        <v>300</v>
      </c>
    </row>
    <row r="628" spans="1:7" x14ac:dyDescent="0.2">
      <c r="A628">
        <v>13</v>
      </c>
      <c r="B628" s="7">
        <v>43848</v>
      </c>
      <c r="C628" t="s">
        <v>311</v>
      </c>
      <c r="D628" t="s">
        <v>50</v>
      </c>
      <c r="E628" t="s">
        <v>312</v>
      </c>
      <c r="F628" t="s">
        <v>72</v>
      </c>
      <c r="G628" t="s">
        <v>339</v>
      </c>
    </row>
    <row r="629" spans="1:7" x14ac:dyDescent="0.2">
      <c r="A629">
        <v>13</v>
      </c>
      <c r="B629" s="7">
        <v>43848</v>
      </c>
      <c r="C629" t="s">
        <v>342</v>
      </c>
      <c r="D629" t="s">
        <v>48</v>
      </c>
      <c r="E629" t="s">
        <v>319</v>
      </c>
      <c r="F629" t="s">
        <v>70</v>
      </c>
      <c r="G629" t="s">
        <v>330</v>
      </c>
    </row>
    <row r="630" spans="1:7" x14ac:dyDescent="0.2">
      <c r="A630">
        <v>13</v>
      </c>
      <c r="B630" s="7">
        <v>43848</v>
      </c>
      <c r="C630" t="s">
        <v>349</v>
      </c>
      <c r="D630" t="s">
        <v>52</v>
      </c>
      <c r="E630" t="s">
        <v>336</v>
      </c>
      <c r="F630" t="s">
        <v>56</v>
      </c>
      <c r="G630" t="s">
        <v>307</v>
      </c>
    </row>
    <row r="631" spans="1:7" x14ac:dyDescent="0.2">
      <c r="A631">
        <v>13</v>
      </c>
      <c r="B631" s="7">
        <v>43848</v>
      </c>
      <c r="C631" t="s">
        <v>350</v>
      </c>
      <c r="D631" t="s">
        <v>108</v>
      </c>
      <c r="E631" t="s">
        <v>325</v>
      </c>
      <c r="F631" t="s">
        <v>58</v>
      </c>
      <c r="G631" t="s">
        <v>318</v>
      </c>
    </row>
    <row r="632" spans="1:7" x14ac:dyDescent="0.2">
      <c r="A632">
        <v>13</v>
      </c>
      <c r="B632" s="7">
        <v>43848</v>
      </c>
      <c r="C632" t="s">
        <v>352</v>
      </c>
      <c r="D632" t="s">
        <v>89</v>
      </c>
      <c r="E632" t="s">
        <v>304</v>
      </c>
      <c r="F632" t="s">
        <v>67</v>
      </c>
      <c r="G632" t="s">
        <v>310</v>
      </c>
    </row>
    <row r="633" spans="1:7" x14ac:dyDescent="0.2">
      <c r="A633">
        <v>13</v>
      </c>
      <c r="B633" s="7">
        <v>43848</v>
      </c>
      <c r="C633" t="s">
        <v>353</v>
      </c>
      <c r="D633" t="s">
        <v>44</v>
      </c>
      <c r="E633" t="s">
        <v>313</v>
      </c>
      <c r="F633" t="s">
        <v>63</v>
      </c>
      <c r="G633" t="s">
        <v>297</v>
      </c>
    </row>
    <row r="634" spans="1:7" x14ac:dyDescent="0.2">
      <c r="A634">
        <v>13</v>
      </c>
      <c r="B634" s="7">
        <v>43848</v>
      </c>
      <c r="C634" t="s">
        <v>337</v>
      </c>
      <c r="D634" t="s">
        <v>33</v>
      </c>
      <c r="E634" t="s">
        <v>338</v>
      </c>
      <c r="F634" t="s">
        <v>42</v>
      </c>
      <c r="G634" t="s">
        <v>301</v>
      </c>
    </row>
    <row r="635" spans="1:7" x14ac:dyDescent="0.2">
      <c r="A635">
        <v>13</v>
      </c>
      <c r="B635" s="7">
        <v>43848</v>
      </c>
      <c r="C635" t="s">
        <v>340</v>
      </c>
      <c r="D635" t="s">
        <v>60</v>
      </c>
      <c r="E635" t="s">
        <v>341</v>
      </c>
      <c r="F635" t="s">
        <v>79</v>
      </c>
      <c r="G635" t="s">
        <v>309</v>
      </c>
    </row>
    <row r="636" spans="1:7" x14ac:dyDescent="0.2">
      <c r="A636">
        <v>13</v>
      </c>
      <c r="B636" s="7">
        <v>43848</v>
      </c>
      <c r="C636" t="s">
        <v>345</v>
      </c>
      <c r="D636" t="s">
        <v>95</v>
      </c>
      <c r="E636" t="s">
        <v>328</v>
      </c>
      <c r="F636" t="s">
        <v>37</v>
      </c>
      <c r="G636" t="s">
        <v>333</v>
      </c>
    </row>
    <row r="637" spans="1:7" x14ac:dyDescent="0.2">
      <c r="A637">
        <v>13</v>
      </c>
      <c r="B637" s="7">
        <v>43848</v>
      </c>
      <c r="C637" t="s">
        <v>326</v>
      </c>
      <c r="D637" t="s">
        <v>82</v>
      </c>
      <c r="E637" t="s">
        <v>327</v>
      </c>
      <c r="F637" t="s">
        <v>121</v>
      </c>
      <c r="G637" t="s">
        <v>331</v>
      </c>
    </row>
    <row r="638" spans="1:7" x14ac:dyDescent="0.2">
      <c r="A638">
        <v>13</v>
      </c>
      <c r="B638" s="7">
        <v>43849</v>
      </c>
      <c r="C638" t="s">
        <v>323</v>
      </c>
      <c r="D638" t="s">
        <v>115</v>
      </c>
      <c r="E638" t="s">
        <v>324</v>
      </c>
      <c r="F638" t="s">
        <v>54</v>
      </c>
      <c r="G638" t="s">
        <v>315</v>
      </c>
    </row>
    <row r="639" spans="1:7" x14ac:dyDescent="0.2">
      <c r="A639">
        <v>13</v>
      </c>
      <c r="B639" s="7">
        <v>43849</v>
      </c>
      <c r="C639" t="s">
        <v>346</v>
      </c>
      <c r="D639" t="s">
        <v>87</v>
      </c>
      <c r="E639" t="s">
        <v>334</v>
      </c>
      <c r="F639" t="s">
        <v>76</v>
      </c>
      <c r="G639" t="s">
        <v>306</v>
      </c>
    </row>
    <row r="640" spans="1:7" x14ac:dyDescent="0.2">
      <c r="A640">
        <v>13</v>
      </c>
      <c r="B640" s="7">
        <v>43850</v>
      </c>
      <c r="C640" t="s">
        <v>354</v>
      </c>
      <c r="D640" t="s">
        <v>65</v>
      </c>
      <c r="E640" t="s">
        <v>322</v>
      </c>
      <c r="F640" t="s">
        <v>56</v>
      </c>
      <c r="G640" t="s">
        <v>307</v>
      </c>
    </row>
    <row r="641" spans="1:7" x14ac:dyDescent="0.2">
      <c r="A641">
        <v>13</v>
      </c>
      <c r="B641" s="7">
        <v>43850</v>
      </c>
      <c r="C641" t="s">
        <v>349</v>
      </c>
      <c r="D641" t="s">
        <v>52</v>
      </c>
      <c r="E641" t="s">
        <v>336</v>
      </c>
      <c r="F641" t="s">
        <v>63</v>
      </c>
      <c r="G641" t="s">
        <v>297</v>
      </c>
    </row>
    <row r="642" spans="1:7" x14ac:dyDescent="0.2">
      <c r="A642">
        <v>13</v>
      </c>
      <c r="B642" s="7">
        <v>43850</v>
      </c>
      <c r="C642" t="s">
        <v>311</v>
      </c>
      <c r="D642" t="s">
        <v>50</v>
      </c>
      <c r="E642" t="s">
        <v>312</v>
      </c>
      <c r="F642" t="s">
        <v>58</v>
      </c>
      <c r="G642" t="s">
        <v>318</v>
      </c>
    </row>
    <row r="643" spans="1:7" x14ac:dyDescent="0.2">
      <c r="A643">
        <v>13</v>
      </c>
      <c r="B643" s="7">
        <v>43850</v>
      </c>
      <c r="C643" t="s">
        <v>302</v>
      </c>
      <c r="D643" t="s">
        <v>97</v>
      </c>
      <c r="E643" t="s">
        <v>303</v>
      </c>
      <c r="F643" t="s">
        <v>79</v>
      </c>
      <c r="G643" t="s">
        <v>309</v>
      </c>
    </row>
    <row r="644" spans="1:7" x14ac:dyDescent="0.2">
      <c r="A644">
        <v>13</v>
      </c>
      <c r="B644" s="7">
        <v>43850</v>
      </c>
      <c r="C644" t="s">
        <v>351</v>
      </c>
      <c r="D644" t="s">
        <v>67</v>
      </c>
      <c r="E644" t="s">
        <v>310</v>
      </c>
      <c r="F644" t="s">
        <v>108</v>
      </c>
      <c r="G644" t="s">
        <v>325</v>
      </c>
    </row>
    <row r="645" spans="1:7" x14ac:dyDescent="0.2">
      <c r="A645">
        <v>13</v>
      </c>
      <c r="B645" s="7">
        <v>43850</v>
      </c>
      <c r="C645" t="s">
        <v>314</v>
      </c>
      <c r="D645" t="s">
        <v>54</v>
      </c>
      <c r="E645" t="s">
        <v>315</v>
      </c>
      <c r="F645" t="s">
        <v>121</v>
      </c>
      <c r="G645" t="s">
        <v>331</v>
      </c>
    </row>
    <row r="646" spans="1:7" x14ac:dyDescent="0.2">
      <c r="A646">
        <v>13</v>
      </c>
      <c r="B646" s="7">
        <v>43850</v>
      </c>
      <c r="C646" t="s">
        <v>337</v>
      </c>
      <c r="D646" t="s">
        <v>33</v>
      </c>
      <c r="E646" t="s">
        <v>338</v>
      </c>
      <c r="F646" t="s">
        <v>95</v>
      </c>
      <c r="G646" t="s">
        <v>328</v>
      </c>
    </row>
    <row r="647" spans="1:7" x14ac:dyDescent="0.2">
      <c r="A647">
        <v>13</v>
      </c>
      <c r="B647" s="7">
        <v>43850</v>
      </c>
      <c r="C647" t="s">
        <v>343</v>
      </c>
      <c r="D647" t="s">
        <v>155</v>
      </c>
      <c r="E647" t="s">
        <v>316</v>
      </c>
      <c r="F647" t="s">
        <v>74</v>
      </c>
      <c r="G647" t="s">
        <v>298</v>
      </c>
    </row>
    <row r="648" spans="1:7" x14ac:dyDescent="0.2">
      <c r="A648">
        <v>13</v>
      </c>
      <c r="B648" s="7">
        <v>43850</v>
      </c>
      <c r="C648" t="s">
        <v>348</v>
      </c>
      <c r="D648" t="s">
        <v>72</v>
      </c>
      <c r="E648" t="s">
        <v>339</v>
      </c>
      <c r="F648" t="s">
        <v>89</v>
      </c>
      <c r="G648" t="s">
        <v>304</v>
      </c>
    </row>
    <row r="649" spans="1:7" x14ac:dyDescent="0.2">
      <c r="A649">
        <v>13</v>
      </c>
      <c r="B649" s="7">
        <v>43850</v>
      </c>
      <c r="C649" t="s">
        <v>342</v>
      </c>
      <c r="D649" t="s">
        <v>48</v>
      </c>
      <c r="E649" t="s">
        <v>319</v>
      </c>
      <c r="F649" t="s">
        <v>42</v>
      </c>
      <c r="G649" t="s">
        <v>301</v>
      </c>
    </row>
    <row r="650" spans="1:7" x14ac:dyDescent="0.2">
      <c r="A650">
        <v>13</v>
      </c>
      <c r="B650" s="7">
        <v>43850</v>
      </c>
      <c r="C650" t="s">
        <v>353</v>
      </c>
      <c r="D650" t="s">
        <v>44</v>
      </c>
      <c r="E650" t="s">
        <v>313</v>
      </c>
      <c r="F650" t="s">
        <v>87</v>
      </c>
      <c r="G650" t="s">
        <v>334</v>
      </c>
    </row>
    <row r="651" spans="1:7" x14ac:dyDescent="0.2">
      <c r="A651">
        <v>13</v>
      </c>
      <c r="B651" s="7">
        <v>43850</v>
      </c>
      <c r="C651" t="s">
        <v>329</v>
      </c>
      <c r="D651" t="s">
        <v>70</v>
      </c>
      <c r="E651" t="s">
        <v>330</v>
      </c>
      <c r="F651" t="s">
        <v>115</v>
      </c>
      <c r="G651" t="s">
        <v>324</v>
      </c>
    </row>
    <row r="652" spans="1:7" x14ac:dyDescent="0.2">
      <c r="A652">
        <v>13</v>
      </c>
      <c r="B652" s="7">
        <v>43850</v>
      </c>
      <c r="C652" t="s">
        <v>326</v>
      </c>
      <c r="D652" t="s">
        <v>82</v>
      </c>
      <c r="E652" t="s">
        <v>327</v>
      </c>
      <c r="F652" t="s">
        <v>76</v>
      </c>
      <c r="G652" t="s">
        <v>306</v>
      </c>
    </row>
    <row r="653" spans="1:7" x14ac:dyDescent="0.2">
      <c r="A653">
        <v>13</v>
      </c>
      <c r="B653" s="7">
        <v>43850</v>
      </c>
      <c r="C653" t="s">
        <v>332</v>
      </c>
      <c r="D653" t="s">
        <v>37</v>
      </c>
      <c r="E653" t="s">
        <v>333</v>
      </c>
      <c r="F653" t="s">
        <v>60</v>
      </c>
      <c r="G653" t="s">
        <v>341</v>
      </c>
    </row>
    <row r="654" spans="1:7" x14ac:dyDescent="0.2">
      <c r="A654">
        <v>13</v>
      </c>
      <c r="B654" s="7">
        <v>43851</v>
      </c>
      <c r="C654" t="s">
        <v>320</v>
      </c>
      <c r="D654" t="s">
        <v>39</v>
      </c>
      <c r="E654" t="s">
        <v>321</v>
      </c>
      <c r="F654" t="s">
        <v>35</v>
      </c>
      <c r="G654" t="s">
        <v>300</v>
      </c>
    </row>
    <row r="655" spans="1:7" x14ac:dyDescent="0.2">
      <c r="A655">
        <v>13</v>
      </c>
      <c r="B655" s="7">
        <v>43852</v>
      </c>
      <c r="C655" t="s">
        <v>335</v>
      </c>
      <c r="D655" t="s">
        <v>56</v>
      </c>
      <c r="E655" t="s">
        <v>307</v>
      </c>
      <c r="F655" t="s">
        <v>121</v>
      </c>
      <c r="G655" t="s">
        <v>331</v>
      </c>
    </row>
    <row r="656" spans="1:7" x14ac:dyDescent="0.2">
      <c r="A656">
        <v>13</v>
      </c>
      <c r="B656" s="7">
        <v>43852</v>
      </c>
      <c r="C656" t="s">
        <v>308</v>
      </c>
      <c r="D656" t="s">
        <v>79</v>
      </c>
      <c r="E656" t="s">
        <v>309</v>
      </c>
      <c r="F656" t="s">
        <v>95</v>
      </c>
      <c r="G656" t="s">
        <v>328</v>
      </c>
    </row>
    <row r="657" spans="1:7" x14ac:dyDescent="0.2">
      <c r="A657">
        <v>13</v>
      </c>
      <c r="B657" s="7">
        <v>43852</v>
      </c>
      <c r="C657" t="s">
        <v>349</v>
      </c>
      <c r="D657" t="s">
        <v>52</v>
      </c>
      <c r="E657" t="s">
        <v>336</v>
      </c>
      <c r="F657" t="s">
        <v>35</v>
      </c>
      <c r="G657" t="s">
        <v>300</v>
      </c>
    </row>
    <row r="658" spans="1:7" x14ac:dyDescent="0.2">
      <c r="A658">
        <v>13</v>
      </c>
      <c r="B658" s="7">
        <v>43852</v>
      </c>
      <c r="C658" t="s">
        <v>342</v>
      </c>
      <c r="D658" t="s">
        <v>48</v>
      </c>
      <c r="E658" t="s">
        <v>319</v>
      </c>
      <c r="F658" t="s">
        <v>155</v>
      </c>
      <c r="G658" t="s">
        <v>316</v>
      </c>
    </row>
    <row r="659" spans="1:7" x14ac:dyDescent="0.2">
      <c r="A659">
        <v>13</v>
      </c>
      <c r="B659" s="7">
        <v>43852</v>
      </c>
      <c r="C659" t="s">
        <v>314</v>
      </c>
      <c r="D659" t="s">
        <v>54</v>
      </c>
      <c r="E659" t="s">
        <v>315</v>
      </c>
      <c r="F659" t="s">
        <v>65</v>
      </c>
      <c r="G659" t="s">
        <v>322</v>
      </c>
    </row>
    <row r="660" spans="1:7" x14ac:dyDescent="0.2">
      <c r="A660">
        <v>13</v>
      </c>
      <c r="B660" s="7">
        <v>43852</v>
      </c>
      <c r="C660" t="s">
        <v>350</v>
      </c>
      <c r="D660" t="s">
        <v>108</v>
      </c>
      <c r="E660" t="s">
        <v>325</v>
      </c>
      <c r="F660" t="s">
        <v>42</v>
      </c>
      <c r="G660" t="s">
        <v>301</v>
      </c>
    </row>
    <row r="661" spans="1:7" x14ac:dyDescent="0.2">
      <c r="A661">
        <v>13</v>
      </c>
      <c r="B661" s="7">
        <v>43852</v>
      </c>
      <c r="C661" t="s">
        <v>296</v>
      </c>
      <c r="D661" t="s">
        <v>63</v>
      </c>
      <c r="E661" t="s">
        <v>297</v>
      </c>
      <c r="F661" t="s">
        <v>58</v>
      </c>
      <c r="G661" t="s">
        <v>318</v>
      </c>
    </row>
    <row r="662" spans="1:7" x14ac:dyDescent="0.2">
      <c r="A662">
        <v>13</v>
      </c>
      <c r="B662" s="7">
        <v>43852</v>
      </c>
      <c r="C662" t="s">
        <v>352</v>
      </c>
      <c r="D662" t="s">
        <v>89</v>
      </c>
      <c r="E662" t="s">
        <v>304</v>
      </c>
      <c r="F662" t="s">
        <v>44</v>
      </c>
      <c r="G662" t="s">
        <v>313</v>
      </c>
    </row>
    <row r="663" spans="1:7" x14ac:dyDescent="0.2">
      <c r="A663">
        <v>13</v>
      </c>
      <c r="B663" s="7">
        <v>43852</v>
      </c>
      <c r="C663" t="s">
        <v>337</v>
      </c>
      <c r="D663" t="s">
        <v>33</v>
      </c>
      <c r="E663" t="s">
        <v>338</v>
      </c>
      <c r="F663" t="s">
        <v>87</v>
      </c>
      <c r="G663" t="s">
        <v>334</v>
      </c>
    </row>
    <row r="664" spans="1:7" x14ac:dyDescent="0.2">
      <c r="A664">
        <v>13</v>
      </c>
      <c r="B664" s="7">
        <v>43852</v>
      </c>
      <c r="C664" t="s">
        <v>344</v>
      </c>
      <c r="D664" t="s">
        <v>74</v>
      </c>
      <c r="E664" t="s">
        <v>298</v>
      </c>
      <c r="F664" t="s">
        <v>115</v>
      </c>
      <c r="G664" t="s">
        <v>324</v>
      </c>
    </row>
    <row r="665" spans="1:7" x14ac:dyDescent="0.2">
      <c r="A665">
        <v>13</v>
      </c>
      <c r="B665" s="7">
        <v>43852</v>
      </c>
      <c r="C665" t="s">
        <v>329</v>
      </c>
      <c r="D665" t="s">
        <v>70</v>
      </c>
      <c r="E665" t="s">
        <v>330</v>
      </c>
      <c r="F665" t="s">
        <v>76</v>
      </c>
      <c r="G665" t="s">
        <v>306</v>
      </c>
    </row>
    <row r="666" spans="1:7" x14ac:dyDescent="0.2">
      <c r="A666">
        <v>13</v>
      </c>
      <c r="B666" s="7">
        <v>43852</v>
      </c>
      <c r="C666" t="s">
        <v>340</v>
      </c>
      <c r="D666" t="s">
        <v>60</v>
      </c>
      <c r="E666" t="s">
        <v>341</v>
      </c>
      <c r="F666" t="s">
        <v>82</v>
      </c>
      <c r="G666" t="s">
        <v>327</v>
      </c>
    </row>
    <row r="667" spans="1:7" x14ac:dyDescent="0.2">
      <c r="A667">
        <v>14</v>
      </c>
      <c r="B667" s="7">
        <v>43853</v>
      </c>
      <c r="C667" t="s">
        <v>351</v>
      </c>
      <c r="D667" t="s">
        <v>67</v>
      </c>
      <c r="E667" t="s">
        <v>310</v>
      </c>
      <c r="F667" t="s">
        <v>65</v>
      </c>
      <c r="G667" t="s">
        <v>322</v>
      </c>
    </row>
    <row r="668" spans="1:7" x14ac:dyDescent="0.2">
      <c r="A668">
        <v>14</v>
      </c>
      <c r="B668" s="7">
        <v>43853</v>
      </c>
      <c r="C668" t="s">
        <v>311</v>
      </c>
      <c r="D668" t="s">
        <v>50</v>
      </c>
      <c r="E668" t="s">
        <v>312</v>
      </c>
      <c r="F668" t="s">
        <v>42</v>
      </c>
      <c r="G668" t="s">
        <v>301</v>
      </c>
    </row>
    <row r="669" spans="1:7" x14ac:dyDescent="0.2">
      <c r="A669">
        <v>14</v>
      </c>
      <c r="B669" s="7">
        <v>43853</v>
      </c>
      <c r="C669" t="s">
        <v>332</v>
      </c>
      <c r="D669" t="s">
        <v>37</v>
      </c>
      <c r="E669" t="s">
        <v>333</v>
      </c>
      <c r="F669" t="s">
        <v>39</v>
      </c>
      <c r="G669" t="s">
        <v>321</v>
      </c>
    </row>
    <row r="670" spans="1:7" x14ac:dyDescent="0.2">
      <c r="A670">
        <v>14</v>
      </c>
      <c r="B670" s="7">
        <v>43854</v>
      </c>
      <c r="C670" t="s">
        <v>356</v>
      </c>
      <c r="D670" t="s">
        <v>97</v>
      </c>
      <c r="E670" t="s">
        <v>303</v>
      </c>
      <c r="F670" t="s">
        <v>72</v>
      </c>
      <c r="G670" t="s">
        <v>339</v>
      </c>
    </row>
    <row r="671" spans="1:7" x14ac:dyDescent="0.2">
      <c r="A671">
        <v>14</v>
      </c>
      <c r="B671" s="7">
        <v>43854</v>
      </c>
      <c r="C671" t="s">
        <v>335</v>
      </c>
      <c r="D671" t="s">
        <v>56</v>
      </c>
      <c r="E671" t="s">
        <v>307</v>
      </c>
      <c r="F671" t="s">
        <v>155</v>
      </c>
      <c r="G671" t="s">
        <v>316</v>
      </c>
    </row>
    <row r="672" spans="1:7" x14ac:dyDescent="0.2">
      <c r="A672">
        <v>14</v>
      </c>
      <c r="B672" s="7">
        <v>43854</v>
      </c>
      <c r="C672" t="s">
        <v>308</v>
      </c>
      <c r="D672" t="s">
        <v>79</v>
      </c>
      <c r="E672" t="s">
        <v>309</v>
      </c>
      <c r="F672" t="s">
        <v>48</v>
      </c>
      <c r="G672" t="s">
        <v>319</v>
      </c>
    </row>
    <row r="673" spans="1:7" x14ac:dyDescent="0.2">
      <c r="A673">
        <v>14</v>
      </c>
      <c r="B673" s="7">
        <v>43854</v>
      </c>
      <c r="C673" t="s">
        <v>350</v>
      </c>
      <c r="D673" t="s">
        <v>108</v>
      </c>
      <c r="E673" t="s">
        <v>325</v>
      </c>
      <c r="F673" t="s">
        <v>63</v>
      </c>
      <c r="G673" t="s">
        <v>297</v>
      </c>
    </row>
    <row r="674" spans="1:7" x14ac:dyDescent="0.2">
      <c r="A674">
        <v>14</v>
      </c>
      <c r="B674" s="7">
        <v>43854</v>
      </c>
      <c r="C674" t="s">
        <v>314</v>
      </c>
      <c r="D674" t="s">
        <v>54</v>
      </c>
      <c r="E674" t="s">
        <v>315</v>
      </c>
      <c r="F674" t="s">
        <v>35</v>
      </c>
      <c r="G674" t="s">
        <v>300</v>
      </c>
    </row>
    <row r="675" spans="1:7" x14ac:dyDescent="0.2">
      <c r="A675">
        <v>14</v>
      </c>
      <c r="B675" s="7">
        <v>43854</v>
      </c>
      <c r="C675" t="s">
        <v>352</v>
      </c>
      <c r="D675" t="s">
        <v>89</v>
      </c>
      <c r="E675" t="s">
        <v>304</v>
      </c>
      <c r="F675" t="s">
        <v>121</v>
      </c>
      <c r="G675" t="s">
        <v>331</v>
      </c>
    </row>
    <row r="676" spans="1:7" x14ac:dyDescent="0.2">
      <c r="A676">
        <v>14</v>
      </c>
      <c r="B676" s="7">
        <v>43854</v>
      </c>
      <c r="C676" t="s">
        <v>353</v>
      </c>
      <c r="D676" t="s">
        <v>44</v>
      </c>
      <c r="E676" t="s">
        <v>313</v>
      </c>
      <c r="F676" t="s">
        <v>33</v>
      </c>
      <c r="G676" t="s">
        <v>338</v>
      </c>
    </row>
    <row r="677" spans="1:7" x14ac:dyDescent="0.2">
      <c r="A677">
        <v>14</v>
      </c>
      <c r="B677" s="7">
        <v>43854</v>
      </c>
      <c r="C677" t="s">
        <v>344</v>
      </c>
      <c r="D677" t="s">
        <v>74</v>
      </c>
      <c r="E677" t="s">
        <v>298</v>
      </c>
      <c r="F677" t="s">
        <v>87</v>
      </c>
      <c r="G677" t="s">
        <v>334</v>
      </c>
    </row>
    <row r="678" spans="1:7" x14ac:dyDescent="0.2">
      <c r="A678">
        <v>14</v>
      </c>
      <c r="B678" s="7">
        <v>43854</v>
      </c>
      <c r="C678" t="s">
        <v>345</v>
      </c>
      <c r="D678" t="s">
        <v>95</v>
      </c>
      <c r="E678" t="s">
        <v>328</v>
      </c>
      <c r="F678" t="s">
        <v>52</v>
      </c>
      <c r="G678" t="s">
        <v>336</v>
      </c>
    </row>
    <row r="679" spans="1:7" x14ac:dyDescent="0.2">
      <c r="A679">
        <v>14</v>
      </c>
      <c r="B679" s="7">
        <v>43854</v>
      </c>
      <c r="C679" t="s">
        <v>323</v>
      </c>
      <c r="D679" t="s">
        <v>115</v>
      </c>
      <c r="E679" t="s">
        <v>324</v>
      </c>
      <c r="F679" t="s">
        <v>70</v>
      </c>
      <c r="G679" t="s">
        <v>330</v>
      </c>
    </row>
    <row r="680" spans="1:7" x14ac:dyDescent="0.2">
      <c r="A680">
        <v>14</v>
      </c>
      <c r="B680" s="7">
        <v>43854</v>
      </c>
      <c r="C680" t="s">
        <v>340</v>
      </c>
      <c r="D680" t="s">
        <v>60</v>
      </c>
      <c r="E680" t="s">
        <v>341</v>
      </c>
      <c r="F680" t="s">
        <v>76</v>
      </c>
      <c r="G680" t="s">
        <v>306</v>
      </c>
    </row>
    <row r="681" spans="1:7" x14ac:dyDescent="0.2">
      <c r="A681">
        <v>14</v>
      </c>
      <c r="B681" s="7">
        <v>43855</v>
      </c>
      <c r="C681" t="s">
        <v>326</v>
      </c>
      <c r="D681" t="s">
        <v>82</v>
      </c>
      <c r="E681" t="s">
        <v>327</v>
      </c>
      <c r="F681" t="s">
        <v>39</v>
      </c>
      <c r="G681" t="s">
        <v>321</v>
      </c>
    </row>
    <row r="682" spans="1:7" x14ac:dyDescent="0.2">
      <c r="A682">
        <v>14</v>
      </c>
      <c r="B682" s="7">
        <v>43855</v>
      </c>
      <c r="C682" t="s">
        <v>335</v>
      </c>
      <c r="D682" t="s">
        <v>56</v>
      </c>
      <c r="E682" t="s">
        <v>307</v>
      </c>
      <c r="F682" t="s">
        <v>50</v>
      </c>
      <c r="G682" t="s">
        <v>312</v>
      </c>
    </row>
    <row r="683" spans="1:7" x14ac:dyDescent="0.2">
      <c r="A683">
        <v>14</v>
      </c>
      <c r="B683" s="7">
        <v>43855</v>
      </c>
      <c r="C683" t="s">
        <v>351</v>
      </c>
      <c r="D683" t="s">
        <v>67</v>
      </c>
      <c r="E683" t="s">
        <v>310</v>
      </c>
      <c r="F683" t="s">
        <v>89</v>
      </c>
      <c r="G683" t="s">
        <v>304</v>
      </c>
    </row>
    <row r="684" spans="1:7" x14ac:dyDescent="0.2">
      <c r="A684">
        <v>14</v>
      </c>
      <c r="B684" s="7">
        <v>43855</v>
      </c>
      <c r="C684" t="s">
        <v>353</v>
      </c>
      <c r="D684" t="s">
        <v>44</v>
      </c>
      <c r="E684" t="s">
        <v>313</v>
      </c>
      <c r="F684" t="s">
        <v>95</v>
      </c>
      <c r="G684" t="s">
        <v>328</v>
      </c>
    </row>
    <row r="685" spans="1:7" x14ac:dyDescent="0.2">
      <c r="A685">
        <v>14</v>
      </c>
      <c r="B685" s="7">
        <v>43855</v>
      </c>
      <c r="C685" t="s">
        <v>317</v>
      </c>
      <c r="D685" t="s">
        <v>58</v>
      </c>
      <c r="E685" t="s">
        <v>318</v>
      </c>
      <c r="F685" t="s">
        <v>42</v>
      </c>
      <c r="G685" t="s">
        <v>301</v>
      </c>
    </row>
    <row r="686" spans="1:7" x14ac:dyDescent="0.2">
      <c r="A686">
        <v>14</v>
      </c>
      <c r="B686" s="7">
        <v>43856</v>
      </c>
      <c r="C686" t="s">
        <v>346</v>
      </c>
      <c r="D686" t="s">
        <v>87</v>
      </c>
      <c r="E686" t="s">
        <v>334</v>
      </c>
      <c r="F686" t="s">
        <v>33</v>
      </c>
      <c r="G686" t="s">
        <v>338</v>
      </c>
    </row>
    <row r="687" spans="1:7" x14ac:dyDescent="0.2">
      <c r="A687">
        <v>14</v>
      </c>
      <c r="B687" s="7">
        <v>43856</v>
      </c>
      <c r="C687" t="s">
        <v>323</v>
      </c>
      <c r="D687" t="s">
        <v>115</v>
      </c>
      <c r="E687" t="s">
        <v>324</v>
      </c>
      <c r="F687" t="s">
        <v>63</v>
      </c>
      <c r="G687" t="s">
        <v>297</v>
      </c>
    </row>
    <row r="688" spans="1:7" x14ac:dyDescent="0.2">
      <c r="A688">
        <v>14</v>
      </c>
      <c r="B688" s="7">
        <v>43856</v>
      </c>
      <c r="C688" t="s">
        <v>349</v>
      </c>
      <c r="D688" t="s">
        <v>52</v>
      </c>
      <c r="E688" t="s">
        <v>336</v>
      </c>
      <c r="F688" t="s">
        <v>65</v>
      </c>
      <c r="G688" t="s">
        <v>322</v>
      </c>
    </row>
    <row r="689" spans="1:7" x14ac:dyDescent="0.2">
      <c r="A689">
        <v>14</v>
      </c>
      <c r="B689" s="7">
        <v>43856</v>
      </c>
      <c r="C689" t="s">
        <v>350</v>
      </c>
      <c r="D689" t="s">
        <v>108</v>
      </c>
      <c r="E689" t="s">
        <v>325</v>
      </c>
      <c r="F689" t="s">
        <v>50</v>
      </c>
      <c r="G689" t="s">
        <v>312</v>
      </c>
    </row>
    <row r="690" spans="1:7" x14ac:dyDescent="0.2">
      <c r="A690">
        <v>14</v>
      </c>
      <c r="B690" s="7">
        <v>43856</v>
      </c>
      <c r="C690" t="s">
        <v>308</v>
      </c>
      <c r="D690" t="s">
        <v>79</v>
      </c>
      <c r="E690" t="s">
        <v>309</v>
      </c>
      <c r="F690" t="s">
        <v>35</v>
      </c>
      <c r="G690" t="s">
        <v>300</v>
      </c>
    </row>
    <row r="691" spans="1:7" x14ac:dyDescent="0.2">
      <c r="A691">
        <v>14</v>
      </c>
      <c r="B691" s="7">
        <v>43856</v>
      </c>
      <c r="C691" t="s">
        <v>343</v>
      </c>
      <c r="D691" t="s">
        <v>155</v>
      </c>
      <c r="E691" t="s">
        <v>316</v>
      </c>
      <c r="F691" t="s">
        <v>70</v>
      </c>
      <c r="G691" t="s">
        <v>330</v>
      </c>
    </row>
    <row r="692" spans="1:7" x14ac:dyDescent="0.2">
      <c r="A692">
        <v>14</v>
      </c>
      <c r="B692" s="7">
        <v>43856</v>
      </c>
      <c r="C692" t="s">
        <v>344</v>
      </c>
      <c r="D692" t="s">
        <v>74</v>
      </c>
      <c r="E692" t="s">
        <v>298</v>
      </c>
      <c r="F692" t="s">
        <v>48</v>
      </c>
      <c r="G692" t="s">
        <v>319</v>
      </c>
    </row>
    <row r="693" spans="1:7" x14ac:dyDescent="0.2">
      <c r="A693">
        <v>14</v>
      </c>
      <c r="B693" s="7">
        <v>43856</v>
      </c>
      <c r="C693" t="s">
        <v>332</v>
      </c>
      <c r="D693" t="s">
        <v>37</v>
      </c>
      <c r="E693" t="s">
        <v>333</v>
      </c>
      <c r="F693" t="s">
        <v>76</v>
      </c>
      <c r="G693" t="s">
        <v>306</v>
      </c>
    </row>
    <row r="694" spans="1:7" x14ac:dyDescent="0.2">
      <c r="A694">
        <v>14</v>
      </c>
      <c r="B694" s="7">
        <v>43857</v>
      </c>
      <c r="C694" t="s">
        <v>335</v>
      </c>
      <c r="D694" t="s">
        <v>56</v>
      </c>
      <c r="E694" t="s">
        <v>307</v>
      </c>
      <c r="F694" t="s">
        <v>67</v>
      </c>
      <c r="G694" t="s">
        <v>310</v>
      </c>
    </row>
    <row r="695" spans="1:7" x14ac:dyDescent="0.2">
      <c r="A695">
        <v>14</v>
      </c>
      <c r="B695" s="7">
        <v>43857</v>
      </c>
      <c r="C695" t="s">
        <v>314</v>
      </c>
      <c r="D695" t="s">
        <v>54</v>
      </c>
      <c r="E695" t="s">
        <v>315</v>
      </c>
      <c r="F695" t="s">
        <v>79</v>
      </c>
      <c r="G695" t="s">
        <v>309</v>
      </c>
    </row>
    <row r="696" spans="1:7" x14ac:dyDescent="0.2">
      <c r="A696">
        <v>14</v>
      </c>
      <c r="B696" s="7">
        <v>43857</v>
      </c>
      <c r="C696" t="s">
        <v>352</v>
      </c>
      <c r="D696" t="s">
        <v>89</v>
      </c>
      <c r="E696" t="s">
        <v>304</v>
      </c>
      <c r="F696" t="s">
        <v>115</v>
      </c>
      <c r="G696" t="s">
        <v>324</v>
      </c>
    </row>
    <row r="697" spans="1:7" x14ac:dyDescent="0.2">
      <c r="A697">
        <v>14</v>
      </c>
      <c r="B697" s="7">
        <v>43857</v>
      </c>
      <c r="C697" t="s">
        <v>353</v>
      </c>
      <c r="D697" t="s">
        <v>44</v>
      </c>
      <c r="E697" t="s">
        <v>313</v>
      </c>
      <c r="F697" t="s">
        <v>121</v>
      </c>
      <c r="G697" t="s">
        <v>331</v>
      </c>
    </row>
    <row r="698" spans="1:7" x14ac:dyDescent="0.2">
      <c r="A698">
        <v>14</v>
      </c>
      <c r="B698" s="7">
        <v>43857</v>
      </c>
      <c r="C698" t="s">
        <v>345</v>
      </c>
      <c r="D698" t="s">
        <v>95</v>
      </c>
      <c r="E698" t="s">
        <v>328</v>
      </c>
      <c r="F698" t="s">
        <v>39</v>
      </c>
      <c r="G698" t="s">
        <v>321</v>
      </c>
    </row>
    <row r="699" spans="1:7" x14ac:dyDescent="0.2">
      <c r="A699">
        <v>14</v>
      </c>
      <c r="B699" s="7">
        <v>43857</v>
      </c>
      <c r="C699" t="s">
        <v>326</v>
      </c>
      <c r="D699" t="s">
        <v>82</v>
      </c>
      <c r="E699" t="s">
        <v>327</v>
      </c>
      <c r="F699" t="s">
        <v>33</v>
      </c>
      <c r="G699" t="s">
        <v>338</v>
      </c>
    </row>
    <row r="700" spans="1:7" x14ac:dyDescent="0.2">
      <c r="A700">
        <v>14</v>
      </c>
      <c r="B700" s="7">
        <v>43858</v>
      </c>
      <c r="C700" t="s">
        <v>302</v>
      </c>
      <c r="D700" t="s">
        <v>97</v>
      </c>
      <c r="E700" t="s">
        <v>303</v>
      </c>
      <c r="F700" t="s">
        <v>108</v>
      </c>
      <c r="G700" t="s">
        <v>325</v>
      </c>
    </row>
    <row r="701" spans="1:7" x14ac:dyDescent="0.2">
      <c r="A701">
        <v>14</v>
      </c>
      <c r="B701" s="7">
        <v>43858</v>
      </c>
      <c r="C701" t="s">
        <v>351</v>
      </c>
      <c r="D701" t="s">
        <v>67</v>
      </c>
      <c r="E701" t="s">
        <v>310</v>
      </c>
      <c r="F701" t="s">
        <v>74</v>
      </c>
      <c r="G701" t="s">
        <v>298</v>
      </c>
    </row>
    <row r="702" spans="1:7" x14ac:dyDescent="0.2">
      <c r="A702">
        <v>14</v>
      </c>
      <c r="B702" s="7">
        <v>43858</v>
      </c>
      <c r="C702" t="s">
        <v>314</v>
      </c>
      <c r="D702" t="s">
        <v>54</v>
      </c>
      <c r="E702" t="s">
        <v>315</v>
      </c>
      <c r="F702" t="s">
        <v>48</v>
      </c>
      <c r="G702" t="s">
        <v>319</v>
      </c>
    </row>
    <row r="703" spans="1:7" x14ac:dyDescent="0.2">
      <c r="A703">
        <v>14</v>
      </c>
      <c r="B703" s="7">
        <v>43858</v>
      </c>
      <c r="C703" t="s">
        <v>317</v>
      </c>
      <c r="D703" t="s">
        <v>58</v>
      </c>
      <c r="E703" t="s">
        <v>318</v>
      </c>
      <c r="F703" t="s">
        <v>60</v>
      </c>
      <c r="G703" t="s">
        <v>341</v>
      </c>
    </row>
    <row r="704" spans="1:7" x14ac:dyDescent="0.2">
      <c r="A704">
        <v>14</v>
      </c>
      <c r="B704" s="7">
        <v>43858</v>
      </c>
      <c r="C704" t="s">
        <v>296</v>
      </c>
      <c r="D704" t="s">
        <v>63</v>
      </c>
      <c r="E704" t="s">
        <v>297</v>
      </c>
      <c r="F704" t="s">
        <v>52</v>
      </c>
      <c r="G704" t="s">
        <v>336</v>
      </c>
    </row>
    <row r="705" spans="1:7" x14ac:dyDescent="0.2">
      <c r="A705">
        <v>14</v>
      </c>
      <c r="B705" s="7">
        <v>43858</v>
      </c>
      <c r="C705" t="s">
        <v>343</v>
      </c>
      <c r="D705" t="s">
        <v>155</v>
      </c>
      <c r="E705" t="s">
        <v>316</v>
      </c>
      <c r="F705" t="s">
        <v>87</v>
      </c>
      <c r="G705" t="s">
        <v>334</v>
      </c>
    </row>
    <row r="706" spans="1:7" x14ac:dyDescent="0.2">
      <c r="A706">
        <v>14</v>
      </c>
      <c r="B706" s="7">
        <v>43858</v>
      </c>
      <c r="C706" t="s">
        <v>348</v>
      </c>
      <c r="D706" t="s">
        <v>72</v>
      </c>
      <c r="E706" t="s">
        <v>339</v>
      </c>
      <c r="F706" t="s">
        <v>65</v>
      </c>
      <c r="G706" t="s">
        <v>322</v>
      </c>
    </row>
    <row r="707" spans="1:7" x14ac:dyDescent="0.2">
      <c r="A707">
        <v>14</v>
      </c>
      <c r="B707" s="7">
        <v>43858</v>
      </c>
      <c r="C707" t="s">
        <v>320</v>
      </c>
      <c r="D707" t="s">
        <v>39</v>
      </c>
      <c r="E707" t="s">
        <v>321</v>
      </c>
      <c r="F707" t="s">
        <v>70</v>
      </c>
      <c r="G707" t="s">
        <v>330</v>
      </c>
    </row>
    <row r="708" spans="1:7" x14ac:dyDescent="0.2">
      <c r="A708">
        <v>14</v>
      </c>
      <c r="B708" s="7">
        <v>43858</v>
      </c>
      <c r="C708" t="s">
        <v>299</v>
      </c>
      <c r="D708" t="s">
        <v>42</v>
      </c>
      <c r="E708" t="s">
        <v>301</v>
      </c>
      <c r="F708" t="s">
        <v>35</v>
      </c>
      <c r="G708" t="s">
        <v>300</v>
      </c>
    </row>
    <row r="709" spans="1:7" x14ac:dyDescent="0.2">
      <c r="A709">
        <v>14</v>
      </c>
      <c r="B709" s="7">
        <v>43859</v>
      </c>
      <c r="C709" t="s">
        <v>305</v>
      </c>
      <c r="D709" t="s">
        <v>76</v>
      </c>
      <c r="E709" t="s">
        <v>306</v>
      </c>
      <c r="F709" t="s">
        <v>89</v>
      </c>
      <c r="G709" t="s">
        <v>304</v>
      </c>
    </row>
    <row r="710" spans="1:7" x14ac:dyDescent="0.2">
      <c r="A710">
        <v>14</v>
      </c>
      <c r="B710" s="7">
        <v>43859</v>
      </c>
      <c r="C710" t="s">
        <v>311</v>
      </c>
      <c r="D710" t="s">
        <v>50</v>
      </c>
      <c r="E710" t="s">
        <v>312</v>
      </c>
      <c r="F710" t="s">
        <v>56</v>
      </c>
      <c r="G710" t="s">
        <v>307</v>
      </c>
    </row>
    <row r="711" spans="1:7" x14ac:dyDescent="0.2">
      <c r="A711">
        <v>14</v>
      </c>
      <c r="B711" s="7">
        <v>43859</v>
      </c>
      <c r="C711" t="s">
        <v>350</v>
      </c>
      <c r="D711" t="s">
        <v>108</v>
      </c>
      <c r="E711" t="s">
        <v>325</v>
      </c>
      <c r="F711" t="s">
        <v>155</v>
      </c>
      <c r="G711" t="s">
        <v>316</v>
      </c>
    </row>
    <row r="712" spans="1:7" x14ac:dyDescent="0.2">
      <c r="A712">
        <v>14</v>
      </c>
      <c r="B712" s="7">
        <v>43859</v>
      </c>
      <c r="C712" t="s">
        <v>323</v>
      </c>
      <c r="D712" t="s">
        <v>115</v>
      </c>
      <c r="E712" t="s">
        <v>324</v>
      </c>
      <c r="F712" t="s">
        <v>82</v>
      </c>
      <c r="G712" t="s">
        <v>327</v>
      </c>
    </row>
    <row r="713" spans="1:7" x14ac:dyDescent="0.2">
      <c r="A713">
        <v>14</v>
      </c>
      <c r="B713" s="7">
        <v>43859</v>
      </c>
      <c r="C713" t="s">
        <v>332</v>
      </c>
      <c r="D713" t="s">
        <v>37</v>
      </c>
      <c r="E713" t="s">
        <v>333</v>
      </c>
      <c r="F713" t="s">
        <v>33</v>
      </c>
      <c r="G713" t="s">
        <v>338</v>
      </c>
    </row>
    <row r="714" spans="1:7" x14ac:dyDescent="0.2">
      <c r="A714">
        <v>14</v>
      </c>
      <c r="B714" s="7">
        <v>43859</v>
      </c>
      <c r="C714" t="s">
        <v>347</v>
      </c>
      <c r="D714" t="s">
        <v>121</v>
      </c>
      <c r="E714" t="s">
        <v>331</v>
      </c>
      <c r="F714" t="s">
        <v>95</v>
      </c>
      <c r="G714" t="s">
        <v>328</v>
      </c>
    </row>
    <row r="715" spans="1:7" x14ac:dyDescent="0.2">
      <c r="A715">
        <v>15</v>
      </c>
      <c r="B715" s="7">
        <v>43860</v>
      </c>
      <c r="C715" t="s">
        <v>351</v>
      </c>
      <c r="D715" t="s">
        <v>67</v>
      </c>
      <c r="E715" t="s">
        <v>310</v>
      </c>
      <c r="F715" t="s">
        <v>63</v>
      </c>
      <c r="G715" t="s">
        <v>297</v>
      </c>
    </row>
    <row r="716" spans="1:7" x14ac:dyDescent="0.2">
      <c r="A716">
        <v>15</v>
      </c>
      <c r="B716" s="7">
        <v>43860</v>
      </c>
      <c r="C716" t="s">
        <v>354</v>
      </c>
      <c r="D716" t="s">
        <v>65</v>
      </c>
      <c r="E716" t="s">
        <v>322</v>
      </c>
      <c r="F716" t="s">
        <v>97</v>
      </c>
      <c r="G716" t="s">
        <v>303</v>
      </c>
    </row>
    <row r="717" spans="1:7" x14ac:dyDescent="0.2">
      <c r="A717">
        <v>15</v>
      </c>
      <c r="B717" s="7">
        <v>43860</v>
      </c>
      <c r="C717" t="s">
        <v>349</v>
      </c>
      <c r="D717" t="s">
        <v>52</v>
      </c>
      <c r="E717" t="s">
        <v>336</v>
      </c>
      <c r="F717" t="s">
        <v>58</v>
      </c>
      <c r="G717" t="s">
        <v>318</v>
      </c>
    </row>
    <row r="718" spans="1:7" x14ac:dyDescent="0.2">
      <c r="A718">
        <v>15</v>
      </c>
      <c r="B718" s="7">
        <v>43860</v>
      </c>
      <c r="C718" t="s">
        <v>342</v>
      </c>
      <c r="D718" t="s">
        <v>48</v>
      </c>
      <c r="E718" t="s">
        <v>319</v>
      </c>
      <c r="F718" t="s">
        <v>60</v>
      </c>
      <c r="G718" t="s">
        <v>341</v>
      </c>
    </row>
    <row r="719" spans="1:7" x14ac:dyDescent="0.2">
      <c r="A719">
        <v>15</v>
      </c>
      <c r="B719" s="7">
        <v>43860</v>
      </c>
      <c r="C719" t="s">
        <v>346</v>
      </c>
      <c r="D719" t="s">
        <v>87</v>
      </c>
      <c r="E719" t="s">
        <v>334</v>
      </c>
      <c r="F719" t="s">
        <v>82</v>
      </c>
      <c r="G719" t="s">
        <v>327</v>
      </c>
    </row>
    <row r="720" spans="1:7" x14ac:dyDescent="0.2">
      <c r="A720">
        <v>15</v>
      </c>
      <c r="B720" s="7">
        <v>43860</v>
      </c>
      <c r="C720" t="s">
        <v>299</v>
      </c>
      <c r="D720" t="s">
        <v>35</v>
      </c>
      <c r="E720" t="s">
        <v>300</v>
      </c>
      <c r="F720" t="s">
        <v>121</v>
      </c>
      <c r="G720" t="s">
        <v>331</v>
      </c>
    </row>
    <row r="721" spans="1:7" x14ac:dyDescent="0.2">
      <c r="A721">
        <v>15</v>
      </c>
      <c r="B721" s="7">
        <v>43861</v>
      </c>
      <c r="C721" t="s">
        <v>335</v>
      </c>
      <c r="D721" t="s">
        <v>56</v>
      </c>
      <c r="E721" t="s">
        <v>307</v>
      </c>
      <c r="F721" t="s">
        <v>63</v>
      </c>
      <c r="G721" t="s">
        <v>297</v>
      </c>
    </row>
    <row r="722" spans="1:7" x14ac:dyDescent="0.2">
      <c r="A722">
        <v>15</v>
      </c>
      <c r="B722" s="7">
        <v>43861</v>
      </c>
      <c r="C722" t="s">
        <v>311</v>
      </c>
      <c r="D722" t="s">
        <v>50</v>
      </c>
      <c r="E722" t="s">
        <v>312</v>
      </c>
      <c r="F722" t="s">
        <v>89</v>
      </c>
      <c r="G722" t="s">
        <v>304</v>
      </c>
    </row>
    <row r="723" spans="1:7" x14ac:dyDescent="0.2">
      <c r="A723">
        <v>15</v>
      </c>
      <c r="B723" s="7">
        <v>43861</v>
      </c>
      <c r="C723" t="s">
        <v>337</v>
      </c>
      <c r="D723" t="s">
        <v>33</v>
      </c>
      <c r="E723" t="s">
        <v>338</v>
      </c>
      <c r="F723" t="s">
        <v>39</v>
      </c>
      <c r="G723" t="s">
        <v>321</v>
      </c>
    </row>
    <row r="724" spans="1:7" x14ac:dyDescent="0.2">
      <c r="A724">
        <v>15</v>
      </c>
      <c r="B724" s="7">
        <v>43861</v>
      </c>
      <c r="C724" t="s">
        <v>344</v>
      </c>
      <c r="D724" t="s">
        <v>74</v>
      </c>
      <c r="E724" t="s">
        <v>298</v>
      </c>
      <c r="F724" t="s">
        <v>155</v>
      </c>
      <c r="G724" t="s">
        <v>316</v>
      </c>
    </row>
    <row r="725" spans="1:7" x14ac:dyDescent="0.2">
      <c r="A725">
        <v>15</v>
      </c>
      <c r="B725" s="7">
        <v>43861</v>
      </c>
      <c r="C725" t="s">
        <v>348</v>
      </c>
      <c r="D725" t="s">
        <v>72</v>
      </c>
      <c r="E725" t="s">
        <v>339</v>
      </c>
      <c r="F725" t="s">
        <v>87</v>
      </c>
      <c r="G725" t="s">
        <v>334</v>
      </c>
    </row>
    <row r="726" spans="1:7" x14ac:dyDescent="0.2">
      <c r="A726">
        <v>15</v>
      </c>
      <c r="B726" s="7">
        <v>43861</v>
      </c>
      <c r="C726" t="s">
        <v>329</v>
      </c>
      <c r="D726" t="s">
        <v>70</v>
      </c>
      <c r="E726" t="s">
        <v>330</v>
      </c>
      <c r="F726" t="s">
        <v>95</v>
      </c>
      <c r="G726" t="s">
        <v>328</v>
      </c>
    </row>
    <row r="727" spans="1:7" x14ac:dyDescent="0.2">
      <c r="A727">
        <v>15</v>
      </c>
      <c r="B727" s="7">
        <v>43861</v>
      </c>
      <c r="C727" t="s">
        <v>299</v>
      </c>
      <c r="D727" t="s">
        <v>42</v>
      </c>
      <c r="E727" t="s">
        <v>301</v>
      </c>
      <c r="F727" t="s">
        <v>37</v>
      </c>
      <c r="G727" t="s">
        <v>333</v>
      </c>
    </row>
    <row r="728" spans="1:7" x14ac:dyDescent="0.2">
      <c r="A728">
        <v>15</v>
      </c>
      <c r="B728" s="7">
        <v>43862</v>
      </c>
      <c r="C728" t="s">
        <v>299</v>
      </c>
      <c r="D728" t="s">
        <v>35</v>
      </c>
      <c r="E728" t="s">
        <v>300</v>
      </c>
      <c r="F728" t="s">
        <v>44</v>
      </c>
      <c r="G728" t="s">
        <v>313</v>
      </c>
    </row>
    <row r="729" spans="1:7" x14ac:dyDescent="0.2">
      <c r="A729">
        <v>15</v>
      </c>
      <c r="B729" s="7">
        <v>43862</v>
      </c>
      <c r="C729" t="s">
        <v>305</v>
      </c>
      <c r="D729" t="s">
        <v>76</v>
      </c>
      <c r="E729" t="s">
        <v>306</v>
      </c>
      <c r="F729" t="s">
        <v>108</v>
      </c>
      <c r="G729" t="s">
        <v>325</v>
      </c>
    </row>
    <row r="730" spans="1:7" x14ac:dyDescent="0.2">
      <c r="A730">
        <v>15</v>
      </c>
      <c r="B730" s="7">
        <v>43862</v>
      </c>
      <c r="C730" t="s">
        <v>308</v>
      </c>
      <c r="D730" t="s">
        <v>79</v>
      </c>
      <c r="E730" t="s">
        <v>309</v>
      </c>
      <c r="F730" t="s">
        <v>54</v>
      </c>
      <c r="G730" t="s">
        <v>315</v>
      </c>
    </row>
    <row r="731" spans="1:7" x14ac:dyDescent="0.2">
      <c r="A731">
        <v>15</v>
      </c>
      <c r="B731" s="7">
        <v>43862</v>
      </c>
      <c r="C731" t="s">
        <v>351</v>
      </c>
      <c r="D731" t="s">
        <v>67</v>
      </c>
      <c r="E731" t="s">
        <v>310</v>
      </c>
      <c r="F731" t="s">
        <v>60</v>
      </c>
      <c r="G731" t="s">
        <v>341</v>
      </c>
    </row>
    <row r="732" spans="1:7" x14ac:dyDescent="0.2">
      <c r="A732">
        <v>15</v>
      </c>
      <c r="B732" s="7">
        <v>43862</v>
      </c>
      <c r="C732" t="s">
        <v>354</v>
      </c>
      <c r="D732" t="s">
        <v>65</v>
      </c>
      <c r="E732" t="s">
        <v>322</v>
      </c>
      <c r="F732" t="s">
        <v>50</v>
      </c>
      <c r="G732" t="s">
        <v>312</v>
      </c>
    </row>
    <row r="733" spans="1:7" x14ac:dyDescent="0.2">
      <c r="A733">
        <v>15</v>
      </c>
      <c r="B733" s="7">
        <v>43862</v>
      </c>
      <c r="C733" t="s">
        <v>342</v>
      </c>
      <c r="D733" t="s">
        <v>48</v>
      </c>
      <c r="E733" t="s">
        <v>319</v>
      </c>
      <c r="F733" t="s">
        <v>58</v>
      </c>
      <c r="G733" t="s">
        <v>318</v>
      </c>
    </row>
    <row r="734" spans="1:7" x14ac:dyDescent="0.2">
      <c r="A734">
        <v>15</v>
      </c>
      <c r="B734" s="7">
        <v>43862</v>
      </c>
      <c r="C734" t="s">
        <v>320</v>
      </c>
      <c r="D734" t="s">
        <v>39</v>
      </c>
      <c r="E734" t="s">
        <v>321</v>
      </c>
      <c r="F734" t="s">
        <v>52</v>
      </c>
      <c r="G734" t="s">
        <v>336</v>
      </c>
    </row>
    <row r="735" spans="1:7" x14ac:dyDescent="0.2">
      <c r="A735">
        <v>15</v>
      </c>
      <c r="B735" s="7">
        <v>43862</v>
      </c>
      <c r="C735" t="s">
        <v>323</v>
      </c>
      <c r="D735" t="s">
        <v>115</v>
      </c>
      <c r="E735" t="s">
        <v>324</v>
      </c>
      <c r="F735" t="s">
        <v>97</v>
      </c>
      <c r="G735" t="s">
        <v>303</v>
      </c>
    </row>
    <row r="736" spans="1:7" x14ac:dyDescent="0.2">
      <c r="A736">
        <v>15</v>
      </c>
      <c r="B736" s="7">
        <v>43862</v>
      </c>
      <c r="C736" t="s">
        <v>332</v>
      </c>
      <c r="D736" t="s">
        <v>37</v>
      </c>
      <c r="E736" t="s">
        <v>333</v>
      </c>
      <c r="F736" t="s">
        <v>82</v>
      </c>
      <c r="G736" t="s">
        <v>327</v>
      </c>
    </row>
    <row r="737" spans="1:7" x14ac:dyDescent="0.2">
      <c r="A737">
        <v>15</v>
      </c>
      <c r="B737" s="7">
        <v>43862</v>
      </c>
      <c r="C737" t="s">
        <v>347</v>
      </c>
      <c r="D737" t="s">
        <v>121</v>
      </c>
      <c r="E737" t="s">
        <v>331</v>
      </c>
      <c r="F737" t="s">
        <v>42</v>
      </c>
      <c r="G737" t="s">
        <v>301</v>
      </c>
    </row>
    <row r="738" spans="1:7" x14ac:dyDescent="0.2">
      <c r="A738">
        <v>15</v>
      </c>
      <c r="B738" s="7">
        <v>43863</v>
      </c>
      <c r="C738" t="s">
        <v>335</v>
      </c>
      <c r="D738" t="s">
        <v>56</v>
      </c>
      <c r="E738" t="s">
        <v>307</v>
      </c>
      <c r="F738" t="s">
        <v>87</v>
      </c>
      <c r="G738" t="s">
        <v>334</v>
      </c>
    </row>
    <row r="739" spans="1:7" x14ac:dyDescent="0.2">
      <c r="A739">
        <v>15</v>
      </c>
      <c r="B739" s="7">
        <v>43863</v>
      </c>
      <c r="C739" t="s">
        <v>337</v>
      </c>
      <c r="D739" t="s">
        <v>33</v>
      </c>
      <c r="E739" t="s">
        <v>338</v>
      </c>
      <c r="F739" t="s">
        <v>74</v>
      </c>
      <c r="G739" t="s">
        <v>298</v>
      </c>
    </row>
    <row r="740" spans="1:7" x14ac:dyDescent="0.2">
      <c r="A740">
        <v>15</v>
      </c>
      <c r="B740" s="7">
        <v>43863</v>
      </c>
      <c r="C740" t="s">
        <v>348</v>
      </c>
      <c r="D740" t="s">
        <v>72</v>
      </c>
      <c r="E740" t="s">
        <v>339</v>
      </c>
      <c r="F740" t="s">
        <v>70</v>
      </c>
      <c r="G740" t="s">
        <v>330</v>
      </c>
    </row>
    <row r="741" spans="1:7" x14ac:dyDescent="0.2">
      <c r="A741">
        <v>15</v>
      </c>
      <c r="B741" s="7">
        <v>43863</v>
      </c>
      <c r="C741" t="s">
        <v>296</v>
      </c>
      <c r="D741" t="s">
        <v>63</v>
      </c>
      <c r="E741" t="s">
        <v>297</v>
      </c>
      <c r="F741" t="s">
        <v>89</v>
      </c>
      <c r="G741" t="s">
        <v>304</v>
      </c>
    </row>
    <row r="742" spans="1:7" x14ac:dyDescent="0.2">
      <c r="A742">
        <v>15</v>
      </c>
      <c r="B742" s="7">
        <v>43864</v>
      </c>
      <c r="C742" t="s">
        <v>302</v>
      </c>
      <c r="D742" t="s">
        <v>97</v>
      </c>
      <c r="E742" t="s">
        <v>303</v>
      </c>
      <c r="F742" t="s">
        <v>79</v>
      </c>
      <c r="G742" t="s">
        <v>309</v>
      </c>
    </row>
    <row r="743" spans="1:7" x14ac:dyDescent="0.2">
      <c r="A743">
        <v>15</v>
      </c>
      <c r="B743" s="7">
        <v>43864</v>
      </c>
      <c r="C743" t="s">
        <v>351</v>
      </c>
      <c r="D743" t="s">
        <v>67</v>
      </c>
      <c r="E743" t="s">
        <v>310</v>
      </c>
      <c r="F743" t="s">
        <v>108</v>
      </c>
      <c r="G743" t="s">
        <v>325</v>
      </c>
    </row>
    <row r="744" spans="1:7" x14ac:dyDescent="0.2">
      <c r="A744">
        <v>15</v>
      </c>
      <c r="B744" s="7">
        <v>43864</v>
      </c>
      <c r="C744" t="s">
        <v>305</v>
      </c>
      <c r="D744" t="s">
        <v>76</v>
      </c>
      <c r="E744" t="s">
        <v>306</v>
      </c>
      <c r="F744" t="s">
        <v>39</v>
      </c>
      <c r="G744" t="s">
        <v>321</v>
      </c>
    </row>
    <row r="745" spans="1:7" x14ac:dyDescent="0.2">
      <c r="A745">
        <v>15</v>
      </c>
      <c r="B745" s="7">
        <v>43864</v>
      </c>
      <c r="C745" t="s">
        <v>354</v>
      </c>
      <c r="D745" t="s">
        <v>65</v>
      </c>
      <c r="E745" t="s">
        <v>322</v>
      </c>
      <c r="F745" t="s">
        <v>60</v>
      </c>
      <c r="G745" t="s">
        <v>341</v>
      </c>
    </row>
    <row r="746" spans="1:7" x14ac:dyDescent="0.2">
      <c r="A746">
        <v>15</v>
      </c>
      <c r="B746" s="7">
        <v>43864</v>
      </c>
      <c r="C746" t="s">
        <v>349</v>
      </c>
      <c r="D746" t="s">
        <v>52</v>
      </c>
      <c r="E746" t="s">
        <v>336</v>
      </c>
      <c r="F746" t="s">
        <v>48</v>
      </c>
      <c r="G746" t="s">
        <v>319</v>
      </c>
    </row>
    <row r="747" spans="1:7" x14ac:dyDescent="0.2">
      <c r="A747">
        <v>15</v>
      </c>
      <c r="B747" s="7">
        <v>43864</v>
      </c>
      <c r="C747" t="s">
        <v>311</v>
      </c>
      <c r="D747" t="s">
        <v>50</v>
      </c>
      <c r="E747" t="s">
        <v>312</v>
      </c>
      <c r="F747" t="s">
        <v>70</v>
      </c>
      <c r="G747" t="s">
        <v>330</v>
      </c>
    </row>
    <row r="748" spans="1:7" x14ac:dyDescent="0.2">
      <c r="A748">
        <v>15</v>
      </c>
      <c r="B748" s="7">
        <v>43864</v>
      </c>
      <c r="C748" t="s">
        <v>314</v>
      </c>
      <c r="D748" t="s">
        <v>54</v>
      </c>
      <c r="E748" t="s">
        <v>315</v>
      </c>
      <c r="F748" t="s">
        <v>58</v>
      </c>
      <c r="G748" t="s">
        <v>318</v>
      </c>
    </row>
    <row r="749" spans="1:7" x14ac:dyDescent="0.2">
      <c r="A749">
        <v>15</v>
      </c>
      <c r="B749" s="7">
        <v>43864</v>
      </c>
      <c r="C749" t="s">
        <v>343</v>
      </c>
      <c r="D749" t="s">
        <v>155</v>
      </c>
      <c r="E749" t="s">
        <v>316</v>
      </c>
      <c r="F749" t="s">
        <v>56</v>
      </c>
      <c r="G749" t="s">
        <v>307</v>
      </c>
    </row>
    <row r="750" spans="1:7" x14ac:dyDescent="0.2">
      <c r="A750">
        <v>15</v>
      </c>
      <c r="B750" s="7">
        <v>43864</v>
      </c>
      <c r="C750" t="s">
        <v>347</v>
      </c>
      <c r="D750" t="s">
        <v>121</v>
      </c>
      <c r="E750" t="s">
        <v>331</v>
      </c>
      <c r="F750" t="s">
        <v>44</v>
      </c>
      <c r="G750" t="s">
        <v>313</v>
      </c>
    </row>
    <row r="751" spans="1:7" x14ac:dyDescent="0.2">
      <c r="A751">
        <v>15</v>
      </c>
      <c r="B751" s="7">
        <v>43864</v>
      </c>
      <c r="C751" t="s">
        <v>299</v>
      </c>
      <c r="D751" t="s">
        <v>35</v>
      </c>
      <c r="E751" t="s">
        <v>300</v>
      </c>
      <c r="F751" t="s">
        <v>115</v>
      </c>
      <c r="G751" t="s">
        <v>324</v>
      </c>
    </row>
    <row r="752" spans="1:7" x14ac:dyDescent="0.2">
      <c r="A752">
        <v>15</v>
      </c>
      <c r="B752" s="7">
        <v>43865</v>
      </c>
      <c r="C752" t="s">
        <v>344</v>
      </c>
      <c r="D752" t="s">
        <v>74</v>
      </c>
      <c r="E752" t="s">
        <v>298</v>
      </c>
      <c r="F752" t="s">
        <v>72</v>
      </c>
      <c r="G752" t="s">
        <v>339</v>
      </c>
    </row>
    <row r="753" spans="1:7" x14ac:dyDescent="0.2">
      <c r="A753">
        <v>15</v>
      </c>
      <c r="B753" s="7">
        <v>43865</v>
      </c>
      <c r="C753" t="s">
        <v>337</v>
      </c>
      <c r="D753" t="s">
        <v>33</v>
      </c>
      <c r="E753" t="s">
        <v>338</v>
      </c>
      <c r="F753" t="s">
        <v>97</v>
      </c>
      <c r="G753" t="s">
        <v>303</v>
      </c>
    </row>
    <row r="754" spans="1:7" x14ac:dyDescent="0.2">
      <c r="A754">
        <v>15</v>
      </c>
      <c r="B754" s="7">
        <v>43865</v>
      </c>
      <c r="C754" t="s">
        <v>346</v>
      </c>
      <c r="D754" t="s">
        <v>87</v>
      </c>
      <c r="E754" t="s">
        <v>334</v>
      </c>
      <c r="F754" t="s">
        <v>37</v>
      </c>
      <c r="G754" t="s">
        <v>333</v>
      </c>
    </row>
    <row r="755" spans="1:7" x14ac:dyDescent="0.2">
      <c r="A755">
        <v>15</v>
      </c>
      <c r="B755" s="7">
        <v>43865</v>
      </c>
      <c r="C755" t="s">
        <v>299</v>
      </c>
      <c r="D755" t="s">
        <v>42</v>
      </c>
      <c r="E755" t="s">
        <v>301</v>
      </c>
      <c r="F755" t="s">
        <v>115</v>
      </c>
      <c r="G755" t="s">
        <v>324</v>
      </c>
    </row>
    <row r="756" spans="1:7" x14ac:dyDescent="0.2">
      <c r="A756">
        <v>15</v>
      </c>
      <c r="B756" s="7">
        <v>43866</v>
      </c>
      <c r="C756" t="s">
        <v>335</v>
      </c>
      <c r="D756" t="s">
        <v>56</v>
      </c>
      <c r="E756" t="s">
        <v>307</v>
      </c>
      <c r="F756" t="s">
        <v>70</v>
      </c>
      <c r="G756" t="s">
        <v>330</v>
      </c>
    </row>
    <row r="757" spans="1:7" x14ac:dyDescent="0.2">
      <c r="A757">
        <v>15</v>
      </c>
      <c r="B757" s="7">
        <v>43866</v>
      </c>
      <c r="C757" t="s">
        <v>342</v>
      </c>
      <c r="D757" t="s">
        <v>48</v>
      </c>
      <c r="E757" t="s">
        <v>319</v>
      </c>
      <c r="F757" t="s">
        <v>79</v>
      </c>
      <c r="G757" t="s">
        <v>309</v>
      </c>
    </row>
    <row r="758" spans="1:7" x14ac:dyDescent="0.2">
      <c r="A758">
        <v>15</v>
      </c>
      <c r="B758" s="7">
        <v>43866</v>
      </c>
      <c r="C758" t="s">
        <v>311</v>
      </c>
      <c r="D758" t="s">
        <v>50</v>
      </c>
      <c r="E758" t="s">
        <v>312</v>
      </c>
      <c r="F758" t="s">
        <v>60</v>
      </c>
      <c r="G758" t="s">
        <v>341</v>
      </c>
    </row>
    <row r="759" spans="1:7" x14ac:dyDescent="0.2">
      <c r="A759">
        <v>15</v>
      </c>
      <c r="B759" s="7">
        <v>43866</v>
      </c>
      <c r="C759" t="s">
        <v>296</v>
      </c>
      <c r="D759" t="s">
        <v>63</v>
      </c>
      <c r="E759" t="s">
        <v>297</v>
      </c>
      <c r="F759" t="s">
        <v>76</v>
      </c>
      <c r="G759" t="s">
        <v>306</v>
      </c>
    </row>
    <row r="760" spans="1:7" x14ac:dyDescent="0.2">
      <c r="A760">
        <v>15</v>
      </c>
      <c r="B760" s="7">
        <v>43866</v>
      </c>
      <c r="C760" t="s">
        <v>353</v>
      </c>
      <c r="D760" t="s">
        <v>44</v>
      </c>
      <c r="E760" t="s">
        <v>313</v>
      </c>
      <c r="F760" t="s">
        <v>52</v>
      </c>
      <c r="G760" t="s">
        <v>336</v>
      </c>
    </row>
    <row r="761" spans="1:7" x14ac:dyDescent="0.2">
      <c r="A761">
        <v>15</v>
      </c>
      <c r="B761" s="7">
        <v>43866</v>
      </c>
      <c r="C761" t="s">
        <v>345</v>
      </c>
      <c r="D761" t="s">
        <v>95</v>
      </c>
      <c r="E761" t="s">
        <v>328</v>
      </c>
      <c r="F761" t="s">
        <v>67</v>
      </c>
      <c r="G761" t="s">
        <v>310</v>
      </c>
    </row>
    <row r="762" spans="1:7" x14ac:dyDescent="0.2">
      <c r="A762">
        <v>15</v>
      </c>
      <c r="B762" s="7">
        <v>43866</v>
      </c>
      <c r="C762" t="s">
        <v>320</v>
      </c>
      <c r="D762" t="s">
        <v>39</v>
      </c>
      <c r="E762" t="s">
        <v>321</v>
      </c>
      <c r="F762" t="s">
        <v>155</v>
      </c>
      <c r="G762" t="s">
        <v>316</v>
      </c>
    </row>
    <row r="763" spans="1:7" x14ac:dyDescent="0.2">
      <c r="A763">
        <v>15</v>
      </c>
      <c r="B763" s="7">
        <v>43866</v>
      </c>
      <c r="C763" t="s">
        <v>326</v>
      </c>
      <c r="D763" t="s">
        <v>82</v>
      </c>
      <c r="E763" t="s">
        <v>327</v>
      </c>
      <c r="F763" t="s">
        <v>87</v>
      </c>
      <c r="G763" t="s">
        <v>334</v>
      </c>
    </row>
    <row r="764" spans="1:7" x14ac:dyDescent="0.2">
      <c r="A764">
        <v>15</v>
      </c>
      <c r="B764" s="7">
        <v>43866</v>
      </c>
      <c r="C764" t="s">
        <v>299</v>
      </c>
      <c r="D764" t="s">
        <v>35</v>
      </c>
      <c r="E764" t="s">
        <v>300</v>
      </c>
      <c r="F764" t="s">
        <v>54</v>
      </c>
      <c r="G764" t="s">
        <v>315</v>
      </c>
    </row>
    <row r="765" spans="1:7" x14ac:dyDescent="0.2">
      <c r="A765">
        <v>16</v>
      </c>
      <c r="B765" s="7">
        <v>43867</v>
      </c>
      <c r="C765" t="s">
        <v>350</v>
      </c>
      <c r="D765" t="s">
        <v>108</v>
      </c>
      <c r="E765" t="s">
        <v>325</v>
      </c>
      <c r="F765" t="s">
        <v>79</v>
      </c>
      <c r="G765" t="s">
        <v>309</v>
      </c>
    </row>
    <row r="766" spans="1:7" x14ac:dyDescent="0.2">
      <c r="A766">
        <v>16</v>
      </c>
      <c r="B766" s="7">
        <v>43867</v>
      </c>
      <c r="C766" t="s">
        <v>352</v>
      </c>
      <c r="D766" t="s">
        <v>89</v>
      </c>
      <c r="E766" t="s">
        <v>304</v>
      </c>
      <c r="F766" t="s">
        <v>74</v>
      </c>
      <c r="G766" t="s">
        <v>298</v>
      </c>
    </row>
    <row r="767" spans="1:7" x14ac:dyDescent="0.2">
      <c r="A767">
        <v>16</v>
      </c>
      <c r="B767" s="7">
        <v>43867</v>
      </c>
      <c r="C767" t="s">
        <v>348</v>
      </c>
      <c r="D767" t="s">
        <v>72</v>
      </c>
      <c r="E767" t="s">
        <v>339</v>
      </c>
      <c r="F767" t="s">
        <v>58</v>
      </c>
      <c r="G767" t="s">
        <v>318</v>
      </c>
    </row>
    <row r="768" spans="1:7" x14ac:dyDescent="0.2">
      <c r="A768">
        <v>16</v>
      </c>
      <c r="B768" s="7">
        <v>43867</v>
      </c>
      <c r="C768" t="s">
        <v>332</v>
      </c>
      <c r="D768" t="s">
        <v>37</v>
      </c>
      <c r="E768" t="s">
        <v>333</v>
      </c>
      <c r="F768" t="s">
        <v>115</v>
      </c>
      <c r="G768" t="s">
        <v>324</v>
      </c>
    </row>
    <row r="769" spans="1:7" x14ac:dyDescent="0.2">
      <c r="A769">
        <v>16</v>
      </c>
      <c r="B769" s="7">
        <v>43867</v>
      </c>
      <c r="C769" t="s">
        <v>299</v>
      </c>
      <c r="D769" t="s">
        <v>42</v>
      </c>
      <c r="E769" t="s">
        <v>301</v>
      </c>
      <c r="F769" t="s">
        <v>33</v>
      </c>
      <c r="G769" t="s">
        <v>338</v>
      </c>
    </row>
    <row r="770" spans="1:7" x14ac:dyDescent="0.2">
      <c r="A770">
        <v>16</v>
      </c>
      <c r="B770" s="7">
        <v>43868</v>
      </c>
      <c r="C770" t="s">
        <v>317</v>
      </c>
      <c r="D770" t="s">
        <v>58</v>
      </c>
      <c r="E770" t="s">
        <v>318</v>
      </c>
      <c r="F770" t="s">
        <v>155</v>
      </c>
      <c r="G770" t="s">
        <v>316</v>
      </c>
    </row>
    <row r="771" spans="1:7" x14ac:dyDescent="0.2">
      <c r="A771">
        <v>16</v>
      </c>
      <c r="B771" s="7">
        <v>43868</v>
      </c>
      <c r="C771" t="s">
        <v>354</v>
      </c>
      <c r="D771" t="s">
        <v>65</v>
      </c>
      <c r="E771" t="s">
        <v>322</v>
      </c>
      <c r="F771" t="s">
        <v>39</v>
      </c>
      <c r="G771" t="s">
        <v>321</v>
      </c>
    </row>
    <row r="772" spans="1:7" x14ac:dyDescent="0.2">
      <c r="A772">
        <v>16</v>
      </c>
      <c r="B772" s="7">
        <v>43868</v>
      </c>
      <c r="C772" t="s">
        <v>342</v>
      </c>
      <c r="D772" t="s">
        <v>48</v>
      </c>
      <c r="E772" t="s">
        <v>319</v>
      </c>
      <c r="F772" t="s">
        <v>52</v>
      </c>
      <c r="G772" t="s">
        <v>336</v>
      </c>
    </row>
    <row r="773" spans="1:7" x14ac:dyDescent="0.2">
      <c r="A773">
        <v>16</v>
      </c>
      <c r="B773" s="7">
        <v>43868</v>
      </c>
      <c r="C773" t="s">
        <v>305</v>
      </c>
      <c r="D773" t="s">
        <v>76</v>
      </c>
      <c r="E773" t="s">
        <v>306</v>
      </c>
      <c r="F773" t="s">
        <v>63</v>
      </c>
      <c r="G773" t="s">
        <v>297</v>
      </c>
    </row>
    <row r="774" spans="1:7" x14ac:dyDescent="0.2">
      <c r="A774">
        <v>16</v>
      </c>
      <c r="B774" s="7">
        <v>43868</v>
      </c>
      <c r="C774" t="s">
        <v>345</v>
      </c>
      <c r="D774" t="s">
        <v>95</v>
      </c>
      <c r="E774" t="s">
        <v>328</v>
      </c>
      <c r="F774" t="s">
        <v>56</v>
      </c>
      <c r="G774" t="s">
        <v>307</v>
      </c>
    </row>
    <row r="775" spans="1:7" x14ac:dyDescent="0.2">
      <c r="A775">
        <v>16</v>
      </c>
      <c r="B775" s="7">
        <v>43868</v>
      </c>
      <c r="C775" t="s">
        <v>329</v>
      </c>
      <c r="D775" t="s">
        <v>70</v>
      </c>
      <c r="E775" t="s">
        <v>330</v>
      </c>
      <c r="F775" t="s">
        <v>33</v>
      </c>
      <c r="G775" t="s">
        <v>338</v>
      </c>
    </row>
    <row r="776" spans="1:7" x14ac:dyDescent="0.2">
      <c r="A776">
        <v>16</v>
      </c>
      <c r="B776" s="7">
        <v>43868</v>
      </c>
      <c r="C776" t="s">
        <v>347</v>
      </c>
      <c r="D776" t="s">
        <v>121</v>
      </c>
      <c r="E776" t="s">
        <v>331</v>
      </c>
      <c r="F776" t="s">
        <v>54</v>
      </c>
      <c r="G776" t="s">
        <v>315</v>
      </c>
    </row>
    <row r="777" spans="1:7" x14ac:dyDescent="0.2">
      <c r="A777">
        <v>16</v>
      </c>
      <c r="B777" s="7">
        <v>43868</v>
      </c>
      <c r="C777" t="s">
        <v>326</v>
      </c>
      <c r="D777" t="s">
        <v>82</v>
      </c>
      <c r="E777" t="s">
        <v>327</v>
      </c>
      <c r="F777" t="s">
        <v>37</v>
      </c>
      <c r="G777" t="s">
        <v>333</v>
      </c>
    </row>
    <row r="778" spans="1:7" x14ac:dyDescent="0.2">
      <c r="A778">
        <v>16</v>
      </c>
      <c r="B778" s="7">
        <v>43869</v>
      </c>
      <c r="C778" t="s">
        <v>308</v>
      </c>
      <c r="D778" t="s">
        <v>79</v>
      </c>
      <c r="E778" t="s">
        <v>309</v>
      </c>
      <c r="F778" t="s">
        <v>72</v>
      </c>
      <c r="G778" t="s">
        <v>339</v>
      </c>
    </row>
    <row r="779" spans="1:7" x14ac:dyDescent="0.2">
      <c r="A779">
        <v>16</v>
      </c>
      <c r="B779" s="7">
        <v>43869</v>
      </c>
      <c r="C779" t="s">
        <v>302</v>
      </c>
      <c r="D779" t="s">
        <v>97</v>
      </c>
      <c r="E779" t="s">
        <v>303</v>
      </c>
      <c r="F779" t="s">
        <v>39</v>
      </c>
      <c r="G779" t="s">
        <v>321</v>
      </c>
    </row>
    <row r="780" spans="1:7" x14ac:dyDescent="0.2">
      <c r="A780">
        <v>16</v>
      </c>
      <c r="B780" s="7">
        <v>43869</v>
      </c>
      <c r="C780" t="s">
        <v>335</v>
      </c>
      <c r="D780" t="s">
        <v>56</v>
      </c>
      <c r="E780" t="s">
        <v>307</v>
      </c>
      <c r="F780" t="s">
        <v>108</v>
      </c>
      <c r="G780" t="s">
        <v>325</v>
      </c>
    </row>
    <row r="781" spans="1:7" x14ac:dyDescent="0.2">
      <c r="A781">
        <v>16</v>
      </c>
      <c r="B781" s="7">
        <v>43869</v>
      </c>
      <c r="C781" t="s">
        <v>305</v>
      </c>
      <c r="D781" t="s">
        <v>76</v>
      </c>
      <c r="E781" t="s">
        <v>306</v>
      </c>
      <c r="F781" t="s">
        <v>74</v>
      </c>
      <c r="G781" t="s">
        <v>298</v>
      </c>
    </row>
    <row r="782" spans="1:7" x14ac:dyDescent="0.2">
      <c r="A782">
        <v>16</v>
      </c>
      <c r="B782" s="7">
        <v>43869</v>
      </c>
      <c r="C782" t="s">
        <v>296</v>
      </c>
      <c r="D782" t="s">
        <v>63</v>
      </c>
      <c r="E782" t="s">
        <v>297</v>
      </c>
      <c r="F782" t="s">
        <v>50</v>
      </c>
      <c r="G782" t="s">
        <v>312</v>
      </c>
    </row>
    <row r="783" spans="1:7" x14ac:dyDescent="0.2">
      <c r="A783">
        <v>16</v>
      </c>
      <c r="B783" s="7">
        <v>43869</v>
      </c>
      <c r="C783" t="s">
        <v>353</v>
      </c>
      <c r="D783" t="s">
        <v>44</v>
      </c>
      <c r="E783" t="s">
        <v>313</v>
      </c>
      <c r="F783" t="s">
        <v>35</v>
      </c>
      <c r="G783" t="s">
        <v>300</v>
      </c>
    </row>
    <row r="784" spans="1:7" x14ac:dyDescent="0.2">
      <c r="A784">
        <v>16</v>
      </c>
      <c r="B784" s="7">
        <v>43869</v>
      </c>
      <c r="C784" t="s">
        <v>340</v>
      </c>
      <c r="D784" t="s">
        <v>60</v>
      </c>
      <c r="E784" t="s">
        <v>341</v>
      </c>
      <c r="F784" t="s">
        <v>42</v>
      </c>
      <c r="G784" t="s">
        <v>301</v>
      </c>
    </row>
    <row r="785" spans="1:7" x14ac:dyDescent="0.2">
      <c r="A785">
        <v>16</v>
      </c>
      <c r="B785" s="7">
        <v>43869</v>
      </c>
      <c r="C785" t="s">
        <v>329</v>
      </c>
      <c r="D785" t="s">
        <v>70</v>
      </c>
      <c r="E785" t="s">
        <v>330</v>
      </c>
      <c r="F785" t="s">
        <v>87</v>
      </c>
      <c r="G785" t="s">
        <v>334</v>
      </c>
    </row>
    <row r="786" spans="1:7" x14ac:dyDescent="0.2">
      <c r="A786">
        <v>16</v>
      </c>
      <c r="B786" s="7">
        <v>43869</v>
      </c>
      <c r="C786" t="s">
        <v>347</v>
      </c>
      <c r="D786" t="s">
        <v>121</v>
      </c>
      <c r="E786" t="s">
        <v>331</v>
      </c>
      <c r="F786" t="s">
        <v>115</v>
      </c>
      <c r="G786" t="s">
        <v>324</v>
      </c>
    </row>
    <row r="787" spans="1:7" x14ac:dyDescent="0.2">
      <c r="A787">
        <v>16</v>
      </c>
      <c r="B787" s="7">
        <v>43870</v>
      </c>
      <c r="C787" t="s">
        <v>345</v>
      </c>
      <c r="D787" t="s">
        <v>95</v>
      </c>
      <c r="E787" t="s">
        <v>328</v>
      </c>
      <c r="F787" t="s">
        <v>48</v>
      </c>
      <c r="G787" t="s">
        <v>319</v>
      </c>
    </row>
    <row r="788" spans="1:7" x14ac:dyDescent="0.2">
      <c r="A788">
        <v>16</v>
      </c>
      <c r="B788" s="7">
        <v>43870</v>
      </c>
      <c r="C788" t="s">
        <v>349</v>
      </c>
      <c r="D788" t="s">
        <v>52</v>
      </c>
      <c r="E788" t="s">
        <v>336</v>
      </c>
      <c r="F788" t="s">
        <v>108</v>
      </c>
      <c r="G788" t="s">
        <v>325</v>
      </c>
    </row>
    <row r="789" spans="1:7" x14ac:dyDescent="0.2">
      <c r="A789">
        <v>16</v>
      </c>
      <c r="B789" s="7">
        <v>43870</v>
      </c>
      <c r="C789" t="s">
        <v>317</v>
      </c>
      <c r="D789" t="s">
        <v>58</v>
      </c>
      <c r="E789" t="s">
        <v>318</v>
      </c>
      <c r="F789" t="s">
        <v>89</v>
      </c>
      <c r="G789" t="s">
        <v>304</v>
      </c>
    </row>
    <row r="790" spans="1:7" x14ac:dyDescent="0.2">
      <c r="A790">
        <v>16</v>
      </c>
      <c r="B790" s="7">
        <v>43870</v>
      </c>
      <c r="C790" t="s">
        <v>354</v>
      </c>
      <c r="D790" t="s">
        <v>65</v>
      </c>
      <c r="E790" t="s">
        <v>322</v>
      </c>
      <c r="F790" t="s">
        <v>155</v>
      </c>
      <c r="G790" t="s">
        <v>316</v>
      </c>
    </row>
    <row r="791" spans="1:7" x14ac:dyDescent="0.2">
      <c r="A791">
        <v>16</v>
      </c>
      <c r="B791" s="7">
        <v>43870</v>
      </c>
      <c r="C791" t="s">
        <v>337</v>
      </c>
      <c r="D791" t="s">
        <v>33</v>
      </c>
      <c r="E791" t="s">
        <v>338</v>
      </c>
      <c r="F791" t="s">
        <v>82</v>
      </c>
      <c r="G791" t="s">
        <v>327</v>
      </c>
    </row>
    <row r="792" spans="1:7" x14ac:dyDescent="0.2">
      <c r="A792">
        <v>16</v>
      </c>
      <c r="B792" s="7">
        <v>43870</v>
      </c>
      <c r="C792" t="s">
        <v>351</v>
      </c>
      <c r="D792" t="s">
        <v>67</v>
      </c>
      <c r="E792" t="s">
        <v>310</v>
      </c>
      <c r="F792" t="s">
        <v>35</v>
      </c>
      <c r="G792" t="s">
        <v>300</v>
      </c>
    </row>
    <row r="793" spans="1:7" x14ac:dyDescent="0.2">
      <c r="A793">
        <v>16</v>
      </c>
      <c r="B793" s="7">
        <v>43870</v>
      </c>
      <c r="C793" t="s">
        <v>332</v>
      </c>
      <c r="D793" t="s">
        <v>37</v>
      </c>
      <c r="E793" t="s">
        <v>333</v>
      </c>
      <c r="F793" t="s">
        <v>54</v>
      </c>
      <c r="G793" t="s">
        <v>315</v>
      </c>
    </row>
    <row r="794" spans="1:7" x14ac:dyDescent="0.2">
      <c r="A794">
        <v>16</v>
      </c>
      <c r="B794" s="7">
        <v>43871</v>
      </c>
      <c r="C794" t="s">
        <v>335</v>
      </c>
      <c r="D794" t="s">
        <v>56</v>
      </c>
      <c r="E794" t="s">
        <v>307</v>
      </c>
      <c r="F794" t="s">
        <v>97</v>
      </c>
      <c r="G794" t="s">
        <v>303</v>
      </c>
    </row>
    <row r="795" spans="1:7" x14ac:dyDescent="0.2">
      <c r="A795">
        <v>16</v>
      </c>
      <c r="B795" s="7">
        <v>43871</v>
      </c>
      <c r="C795" t="s">
        <v>305</v>
      </c>
      <c r="D795" t="s">
        <v>76</v>
      </c>
      <c r="E795" t="s">
        <v>306</v>
      </c>
      <c r="F795" t="s">
        <v>50</v>
      </c>
      <c r="G795" t="s">
        <v>312</v>
      </c>
    </row>
    <row r="796" spans="1:7" x14ac:dyDescent="0.2">
      <c r="A796">
        <v>16</v>
      </c>
      <c r="B796" s="7">
        <v>43871</v>
      </c>
      <c r="C796" t="s">
        <v>308</v>
      </c>
      <c r="D796" t="s">
        <v>79</v>
      </c>
      <c r="E796" t="s">
        <v>309</v>
      </c>
      <c r="F796" t="s">
        <v>52</v>
      </c>
      <c r="G796" t="s">
        <v>336</v>
      </c>
    </row>
    <row r="797" spans="1:7" x14ac:dyDescent="0.2">
      <c r="A797">
        <v>16</v>
      </c>
      <c r="B797" s="7">
        <v>43871</v>
      </c>
      <c r="C797" t="s">
        <v>296</v>
      </c>
      <c r="D797" t="s">
        <v>63</v>
      </c>
      <c r="E797" t="s">
        <v>297</v>
      </c>
      <c r="F797" t="s">
        <v>44</v>
      </c>
      <c r="G797" t="s">
        <v>313</v>
      </c>
    </row>
    <row r="798" spans="1:7" x14ac:dyDescent="0.2">
      <c r="A798">
        <v>16</v>
      </c>
      <c r="B798" s="7">
        <v>43871</v>
      </c>
      <c r="C798" t="s">
        <v>348</v>
      </c>
      <c r="D798" t="s">
        <v>72</v>
      </c>
      <c r="E798" t="s">
        <v>339</v>
      </c>
      <c r="F798" t="s">
        <v>121</v>
      </c>
      <c r="G798" t="s">
        <v>331</v>
      </c>
    </row>
    <row r="799" spans="1:7" x14ac:dyDescent="0.2">
      <c r="A799">
        <v>16</v>
      </c>
      <c r="B799" s="7">
        <v>43871</v>
      </c>
      <c r="C799" t="s">
        <v>320</v>
      </c>
      <c r="D799" t="s">
        <v>39</v>
      </c>
      <c r="E799" t="s">
        <v>321</v>
      </c>
      <c r="F799" t="s">
        <v>82</v>
      </c>
      <c r="G799" t="s">
        <v>327</v>
      </c>
    </row>
    <row r="800" spans="1:7" x14ac:dyDescent="0.2">
      <c r="A800">
        <v>16</v>
      </c>
      <c r="B800" s="7">
        <v>43871</v>
      </c>
      <c r="C800" t="s">
        <v>346</v>
      </c>
      <c r="D800" t="s">
        <v>87</v>
      </c>
      <c r="E800" t="s">
        <v>334</v>
      </c>
      <c r="F800" t="s">
        <v>115</v>
      </c>
      <c r="G800" t="s">
        <v>324</v>
      </c>
    </row>
    <row r="801" spans="1:7" x14ac:dyDescent="0.2">
      <c r="A801">
        <v>16</v>
      </c>
      <c r="B801" s="7">
        <v>43871</v>
      </c>
      <c r="C801" t="s">
        <v>340</v>
      </c>
      <c r="D801" t="s">
        <v>60</v>
      </c>
      <c r="E801" t="s">
        <v>341</v>
      </c>
      <c r="F801" t="s">
        <v>54</v>
      </c>
      <c r="G801" t="s">
        <v>315</v>
      </c>
    </row>
    <row r="802" spans="1:7" x14ac:dyDescent="0.2">
      <c r="A802">
        <v>16</v>
      </c>
      <c r="B802" s="7">
        <v>43871</v>
      </c>
      <c r="C802" t="s">
        <v>299</v>
      </c>
      <c r="D802" t="s">
        <v>42</v>
      </c>
      <c r="E802" t="s">
        <v>301</v>
      </c>
      <c r="F802" t="s">
        <v>70</v>
      </c>
      <c r="G802" t="s">
        <v>330</v>
      </c>
    </row>
    <row r="803" spans="1:7" x14ac:dyDescent="0.2">
      <c r="A803">
        <v>16</v>
      </c>
      <c r="B803" s="7">
        <v>43872</v>
      </c>
      <c r="C803" t="s">
        <v>317</v>
      </c>
      <c r="D803" t="s">
        <v>58</v>
      </c>
      <c r="E803" t="s">
        <v>318</v>
      </c>
      <c r="F803" t="s">
        <v>35</v>
      </c>
      <c r="G803" t="s">
        <v>300</v>
      </c>
    </row>
    <row r="804" spans="1:7" x14ac:dyDescent="0.2">
      <c r="A804">
        <v>16</v>
      </c>
      <c r="B804" s="7">
        <v>43872</v>
      </c>
      <c r="C804" t="s">
        <v>354</v>
      </c>
      <c r="D804" t="s">
        <v>65</v>
      </c>
      <c r="E804" t="s">
        <v>322</v>
      </c>
      <c r="F804" t="s">
        <v>89</v>
      </c>
      <c r="G804" t="s">
        <v>304</v>
      </c>
    </row>
    <row r="805" spans="1:7" x14ac:dyDescent="0.2">
      <c r="A805">
        <v>16</v>
      </c>
      <c r="B805" s="7">
        <v>43872</v>
      </c>
      <c r="C805" t="s">
        <v>344</v>
      </c>
      <c r="D805" t="s">
        <v>74</v>
      </c>
      <c r="E805" t="s">
        <v>298</v>
      </c>
      <c r="F805" t="s">
        <v>37</v>
      </c>
      <c r="G805" t="s">
        <v>333</v>
      </c>
    </row>
    <row r="806" spans="1:7" x14ac:dyDescent="0.2">
      <c r="A806">
        <v>16</v>
      </c>
      <c r="B806" s="7">
        <v>43872</v>
      </c>
      <c r="C806" t="s">
        <v>345</v>
      </c>
      <c r="D806" t="s">
        <v>95</v>
      </c>
      <c r="E806" t="s">
        <v>328</v>
      </c>
      <c r="F806" t="s">
        <v>115</v>
      </c>
      <c r="G806" t="s">
        <v>324</v>
      </c>
    </row>
    <row r="807" spans="1:7" x14ac:dyDescent="0.2">
      <c r="A807">
        <v>16</v>
      </c>
      <c r="B807" s="7">
        <v>43872</v>
      </c>
      <c r="C807" t="s">
        <v>337</v>
      </c>
      <c r="D807" t="s">
        <v>33</v>
      </c>
      <c r="E807" t="s">
        <v>338</v>
      </c>
      <c r="F807" t="s">
        <v>48</v>
      </c>
      <c r="G807" t="s">
        <v>319</v>
      </c>
    </row>
    <row r="808" spans="1:7" x14ac:dyDescent="0.2">
      <c r="A808">
        <v>16</v>
      </c>
      <c r="B808" s="7">
        <v>43873</v>
      </c>
      <c r="C808" t="s">
        <v>351</v>
      </c>
      <c r="D808" t="s">
        <v>67</v>
      </c>
      <c r="E808" t="s">
        <v>310</v>
      </c>
      <c r="F808" t="s">
        <v>52</v>
      </c>
      <c r="G808" t="s">
        <v>336</v>
      </c>
    </row>
    <row r="809" spans="1:7" x14ac:dyDescent="0.2">
      <c r="A809">
        <v>16</v>
      </c>
      <c r="B809" s="7">
        <v>43873</v>
      </c>
      <c r="C809" t="s">
        <v>308</v>
      </c>
      <c r="D809" t="s">
        <v>79</v>
      </c>
      <c r="E809" t="s">
        <v>309</v>
      </c>
      <c r="F809" t="s">
        <v>56</v>
      </c>
      <c r="G809" t="s">
        <v>307</v>
      </c>
    </row>
    <row r="810" spans="1:7" x14ac:dyDescent="0.2">
      <c r="A810">
        <v>16</v>
      </c>
      <c r="B810" s="7">
        <v>43873</v>
      </c>
      <c r="C810" t="s">
        <v>311</v>
      </c>
      <c r="D810" t="s">
        <v>50</v>
      </c>
      <c r="E810" t="s">
        <v>312</v>
      </c>
      <c r="F810" t="s">
        <v>63</v>
      </c>
      <c r="G810" t="s">
        <v>297</v>
      </c>
    </row>
    <row r="811" spans="1:7" x14ac:dyDescent="0.2">
      <c r="A811">
        <v>16</v>
      </c>
      <c r="B811" s="7">
        <v>43873</v>
      </c>
      <c r="C811" t="s">
        <v>305</v>
      </c>
      <c r="D811" t="s">
        <v>76</v>
      </c>
      <c r="E811" t="s">
        <v>306</v>
      </c>
      <c r="F811" t="s">
        <v>72</v>
      </c>
      <c r="G811" t="s">
        <v>339</v>
      </c>
    </row>
    <row r="812" spans="1:7" x14ac:dyDescent="0.2">
      <c r="A812">
        <v>16</v>
      </c>
      <c r="B812" s="7">
        <v>43873</v>
      </c>
      <c r="C812" t="s">
        <v>350</v>
      </c>
      <c r="D812" t="s">
        <v>108</v>
      </c>
      <c r="E812" t="s">
        <v>325</v>
      </c>
      <c r="F812" t="s">
        <v>65</v>
      </c>
      <c r="G812" t="s">
        <v>322</v>
      </c>
    </row>
    <row r="813" spans="1:7" x14ac:dyDescent="0.2">
      <c r="A813">
        <v>16</v>
      </c>
      <c r="B813" s="7">
        <v>43873</v>
      </c>
      <c r="C813" t="s">
        <v>343</v>
      </c>
      <c r="D813" t="s">
        <v>155</v>
      </c>
      <c r="E813" t="s">
        <v>316</v>
      </c>
      <c r="F813" t="s">
        <v>37</v>
      </c>
      <c r="G813" t="s">
        <v>333</v>
      </c>
    </row>
    <row r="814" spans="1:7" x14ac:dyDescent="0.2">
      <c r="A814">
        <v>16</v>
      </c>
      <c r="B814" s="7">
        <v>43873</v>
      </c>
      <c r="C814" t="s">
        <v>353</v>
      </c>
      <c r="D814" t="s">
        <v>44</v>
      </c>
      <c r="E814" t="s">
        <v>313</v>
      </c>
      <c r="F814" t="s">
        <v>97</v>
      </c>
      <c r="G814" t="s">
        <v>303</v>
      </c>
    </row>
    <row r="815" spans="1:7" x14ac:dyDescent="0.2">
      <c r="A815">
        <v>16</v>
      </c>
      <c r="B815" s="7">
        <v>43873</v>
      </c>
      <c r="C815" t="s">
        <v>320</v>
      </c>
      <c r="D815" t="s">
        <v>39</v>
      </c>
      <c r="E815" t="s">
        <v>321</v>
      </c>
      <c r="F815" t="s">
        <v>121</v>
      </c>
      <c r="G815" t="s">
        <v>331</v>
      </c>
    </row>
    <row r="816" spans="1:7" x14ac:dyDescent="0.2">
      <c r="A816">
        <v>16</v>
      </c>
      <c r="B816" s="7">
        <v>43873</v>
      </c>
      <c r="C816" t="s">
        <v>329</v>
      </c>
      <c r="D816" t="s">
        <v>70</v>
      </c>
      <c r="E816" t="s">
        <v>330</v>
      </c>
      <c r="F816" t="s">
        <v>60</v>
      </c>
      <c r="G816" t="s">
        <v>341</v>
      </c>
    </row>
    <row r="817" spans="1:7" x14ac:dyDescent="0.2">
      <c r="A817">
        <v>16</v>
      </c>
      <c r="B817" s="7">
        <v>43873</v>
      </c>
      <c r="C817" t="s">
        <v>326</v>
      </c>
      <c r="D817" t="s">
        <v>82</v>
      </c>
      <c r="E817" t="s">
        <v>327</v>
      </c>
      <c r="F817" t="s">
        <v>54</v>
      </c>
      <c r="G817" t="s">
        <v>315</v>
      </c>
    </row>
    <row r="818" spans="1:7" x14ac:dyDescent="0.2">
      <c r="A818">
        <v>16</v>
      </c>
      <c r="B818" s="7">
        <v>43873</v>
      </c>
      <c r="C818" t="s">
        <v>346</v>
      </c>
      <c r="D818" t="s">
        <v>87</v>
      </c>
      <c r="E818" t="s">
        <v>334</v>
      </c>
      <c r="F818" t="s">
        <v>42</v>
      </c>
      <c r="G818" t="s">
        <v>301</v>
      </c>
    </row>
    <row r="819" spans="1:7" x14ac:dyDescent="0.2">
      <c r="A819">
        <v>16</v>
      </c>
      <c r="B819" s="7">
        <v>43874</v>
      </c>
      <c r="C819" t="s">
        <v>342</v>
      </c>
      <c r="D819" t="s">
        <v>48</v>
      </c>
      <c r="E819" t="s">
        <v>319</v>
      </c>
      <c r="F819" t="s">
        <v>35</v>
      </c>
      <c r="G819" t="s">
        <v>300</v>
      </c>
    </row>
    <row r="820" spans="1:7" x14ac:dyDescent="0.2">
      <c r="A820">
        <v>16</v>
      </c>
      <c r="B820" s="7">
        <v>43874</v>
      </c>
      <c r="C820" t="s">
        <v>344</v>
      </c>
      <c r="D820" t="s">
        <v>74</v>
      </c>
      <c r="E820" t="s">
        <v>298</v>
      </c>
      <c r="F820" t="s">
        <v>95</v>
      </c>
      <c r="G820" t="s">
        <v>328</v>
      </c>
    </row>
    <row r="821" spans="1:7" x14ac:dyDescent="0.2">
      <c r="A821">
        <v>17</v>
      </c>
      <c r="B821" s="7">
        <v>43881</v>
      </c>
      <c r="C821" t="s">
        <v>335</v>
      </c>
      <c r="D821" t="s">
        <v>56</v>
      </c>
      <c r="E821" t="s">
        <v>307</v>
      </c>
      <c r="F821" t="s">
        <v>72</v>
      </c>
      <c r="G821" t="s">
        <v>339</v>
      </c>
    </row>
    <row r="822" spans="1:7" x14ac:dyDescent="0.2">
      <c r="A822">
        <v>17</v>
      </c>
      <c r="B822" s="7">
        <v>43881</v>
      </c>
      <c r="C822" t="s">
        <v>349</v>
      </c>
      <c r="D822" t="s">
        <v>52</v>
      </c>
      <c r="E822" t="s">
        <v>336</v>
      </c>
      <c r="F822" t="s">
        <v>54</v>
      </c>
      <c r="G822" t="s">
        <v>315</v>
      </c>
    </row>
    <row r="823" spans="1:7" x14ac:dyDescent="0.2">
      <c r="A823">
        <v>17</v>
      </c>
      <c r="B823" s="7">
        <v>43881</v>
      </c>
      <c r="C823" t="s">
        <v>317</v>
      </c>
      <c r="D823" t="s">
        <v>58</v>
      </c>
      <c r="E823" t="s">
        <v>318</v>
      </c>
      <c r="F823" t="s">
        <v>50</v>
      </c>
      <c r="G823" t="s">
        <v>312</v>
      </c>
    </row>
    <row r="824" spans="1:7" x14ac:dyDescent="0.2">
      <c r="A824">
        <v>17</v>
      </c>
      <c r="B824" s="7">
        <v>43881</v>
      </c>
      <c r="C824" t="s">
        <v>352</v>
      </c>
      <c r="D824" t="s">
        <v>89</v>
      </c>
      <c r="E824" t="s">
        <v>304</v>
      </c>
      <c r="F824" t="s">
        <v>97</v>
      </c>
      <c r="G824" t="s">
        <v>303</v>
      </c>
    </row>
    <row r="825" spans="1:7" x14ac:dyDescent="0.2">
      <c r="A825">
        <v>17</v>
      </c>
      <c r="B825" s="7">
        <v>43881</v>
      </c>
      <c r="C825" t="s">
        <v>347</v>
      </c>
      <c r="D825" t="s">
        <v>121</v>
      </c>
      <c r="E825" t="s">
        <v>331</v>
      </c>
      <c r="F825" t="s">
        <v>155</v>
      </c>
      <c r="G825" t="s">
        <v>316</v>
      </c>
    </row>
    <row r="826" spans="1:7" x14ac:dyDescent="0.2">
      <c r="A826">
        <v>17</v>
      </c>
      <c r="B826" s="7">
        <v>43881</v>
      </c>
      <c r="C826" t="s">
        <v>340</v>
      </c>
      <c r="D826" t="s">
        <v>60</v>
      </c>
      <c r="E826" t="s">
        <v>341</v>
      </c>
      <c r="F826" t="s">
        <v>33</v>
      </c>
      <c r="G826" t="s">
        <v>338</v>
      </c>
    </row>
    <row r="827" spans="1:7" x14ac:dyDescent="0.2">
      <c r="A827">
        <v>17</v>
      </c>
      <c r="B827" s="7">
        <v>43882</v>
      </c>
      <c r="C827" t="s">
        <v>308</v>
      </c>
      <c r="D827" t="s">
        <v>79</v>
      </c>
      <c r="E827" t="s">
        <v>309</v>
      </c>
      <c r="F827" t="s">
        <v>39</v>
      </c>
      <c r="G827" t="s">
        <v>321</v>
      </c>
    </row>
    <row r="828" spans="1:7" x14ac:dyDescent="0.2">
      <c r="A828">
        <v>17</v>
      </c>
      <c r="B828" s="7">
        <v>43882</v>
      </c>
      <c r="C828" t="s">
        <v>354</v>
      </c>
      <c r="D828" t="s">
        <v>65</v>
      </c>
      <c r="E828" t="s">
        <v>322</v>
      </c>
      <c r="F828" t="s">
        <v>67</v>
      </c>
      <c r="G828" t="s">
        <v>310</v>
      </c>
    </row>
    <row r="829" spans="1:7" x14ac:dyDescent="0.2">
      <c r="A829">
        <v>17</v>
      </c>
      <c r="B829" s="7">
        <v>43882</v>
      </c>
      <c r="C829" t="s">
        <v>350</v>
      </c>
      <c r="D829" t="s">
        <v>108</v>
      </c>
      <c r="E829" t="s">
        <v>325</v>
      </c>
      <c r="F829" t="s">
        <v>76</v>
      </c>
      <c r="G829" t="s">
        <v>306</v>
      </c>
    </row>
    <row r="830" spans="1:7" x14ac:dyDescent="0.2">
      <c r="A830">
        <v>17</v>
      </c>
      <c r="B830" s="7">
        <v>43882</v>
      </c>
      <c r="C830" t="s">
        <v>296</v>
      </c>
      <c r="D830" t="s">
        <v>63</v>
      </c>
      <c r="E830" t="s">
        <v>297</v>
      </c>
      <c r="F830" t="s">
        <v>70</v>
      </c>
      <c r="G830" t="s">
        <v>330</v>
      </c>
    </row>
    <row r="831" spans="1:7" x14ac:dyDescent="0.2">
      <c r="A831">
        <v>17</v>
      </c>
      <c r="B831" s="7">
        <v>43882</v>
      </c>
      <c r="C831" t="s">
        <v>353</v>
      </c>
      <c r="D831" t="s">
        <v>44</v>
      </c>
      <c r="E831" t="s">
        <v>313</v>
      </c>
      <c r="F831" t="s">
        <v>48</v>
      </c>
      <c r="G831" t="s">
        <v>319</v>
      </c>
    </row>
    <row r="832" spans="1:7" x14ac:dyDescent="0.2">
      <c r="A832">
        <v>17</v>
      </c>
      <c r="B832" s="7">
        <v>43882</v>
      </c>
      <c r="C832" t="s">
        <v>345</v>
      </c>
      <c r="D832" t="s">
        <v>95</v>
      </c>
      <c r="E832" t="s">
        <v>328</v>
      </c>
      <c r="F832" t="s">
        <v>87</v>
      </c>
      <c r="G832" t="s">
        <v>334</v>
      </c>
    </row>
    <row r="833" spans="1:7" x14ac:dyDescent="0.2">
      <c r="A833">
        <v>17</v>
      </c>
      <c r="B833" s="7">
        <v>43882</v>
      </c>
      <c r="C833" t="s">
        <v>326</v>
      </c>
      <c r="D833" t="s">
        <v>82</v>
      </c>
      <c r="E833" t="s">
        <v>327</v>
      </c>
      <c r="F833" t="s">
        <v>115</v>
      </c>
      <c r="G833" t="s">
        <v>324</v>
      </c>
    </row>
    <row r="834" spans="1:7" x14ac:dyDescent="0.2">
      <c r="A834">
        <v>17</v>
      </c>
      <c r="B834" s="7">
        <v>43882</v>
      </c>
      <c r="C834" t="s">
        <v>299</v>
      </c>
      <c r="D834" t="s">
        <v>42</v>
      </c>
      <c r="E834" t="s">
        <v>301</v>
      </c>
      <c r="F834" t="s">
        <v>155</v>
      </c>
      <c r="G834" t="s">
        <v>316</v>
      </c>
    </row>
    <row r="835" spans="1:7" x14ac:dyDescent="0.2">
      <c r="A835">
        <v>17</v>
      </c>
      <c r="B835" s="7">
        <v>43882</v>
      </c>
      <c r="C835" t="s">
        <v>332</v>
      </c>
      <c r="D835" t="s">
        <v>37</v>
      </c>
      <c r="E835" t="s">
        <v>333</v>
      </c>
      <c r="F835" t="s">
        <v>74</v>
      </c>
      <c r="G835" t="s">
        <v>298</v>
      </c>
    </row>
    <row r="836" spans="1:7" x14ac:dyDescent="0.2">
      <c r="A836">
        <v>17</v>
      </c>
      <c r="B836" s="7">
        <v>43883</v>
      </c>
      <c r="C836" t="s">
        <v>299</v>
      </c>
      <c r="D836" t="s">
        <v>35</v>
      </c>
      <c r="E836" t="s">
        <v>300</v>
      </c>
      <c r="F836" t="s">
        <v>121</v>
      </c>
      <c r="G836" t="s">
        <v>331</v>
      </c>
    </row>
    <row r="837" spans="1:7" x14ac:dyDescent="0.2">
      <c r="A837">
        <v>17</v>
      </c>
      <c r="B837" s="7">
        <v>43883</v>
      </c>
      <c r="C837" t="s">
        <v>302</v>
      </c>
      <c r="D837" t="s">
        <v>97</v>
      </c>
      <c r="E837" t="s">
        <v>303</v>
      </c>
      <c r="F837" t="s">
        <v>50</v>
      </c>
      <c r="G837" t="s">
        <v>312</v>
      </c>
    </row>
    <row r="838" spans="1:7" x14ac:dyDescent="0.2">
      <c r="A838">
        <v>17</v>
      </c>
      <c r="B838" s="7">
        <v>43883</v>
      </c>
      <c r="C838" t="s">
        <v>349</v>
      </c>
      <c r="D838" t="s">
        <v>52</v>
      </c>
      <c r="E838" t="s">
        <v>336</v>
      </c>
      <c r="F838" t="s">
        <v>39</v>
      </c>
      <c r="G838" t="s">
        <v>321</v>
      </c>
    </row>
    <row r="839" spans="1:7" x14ac:dyDescent="0.2">
      <c r="A839">
        <v>17</v>
      </c>
      <c r="B839" s="7">
        <v>43883</v>
      </c>
      <c r="C839" t="s">
        <v>314</v>
      </c>
      <c r="D839" t="s">
        <v>54</v>
      </c>
      <c r="E839" t="s">
        <v>315</v>
      </c>
      <c r="F839" t="s">
        <v>67</v>
      </c>
      <c r="G839" t="s">
        <v>310</v>
      </c>
    </row>
    <row r="840" spans="1:7" x14ac:dyDescent="0.2">
      <c r="A840">
        <v>17</v>
      </c>
      <c r="B840" s="7">
        <v>43883</v>
      </c>
      <c r="C840" t="s">
        <v>352</v>
      </c>
      <c r="D840" t="s">
        <v>89</v>
      </c>
      <c r="E840" t="s">
        <v>304</v>
      </c>
      <c r="F840" t="s">
        <v>70</v>
      </c>
      <c r="G840" t="s">
        <v>330</v>
      </c>
    </row>
    <row r="841" spans="1:7" x14ac:dyDescent="0.2">
      <c r="A841">
        <v>17</v>
      </c>
      <c r="B841" s="7">
        <v>43883</v>
      </c>
      <c r="C841" t="s">
        <v>348</v>
      </c>
      <c r="D841" t="s">
        <v>72</v>
      </c>
      <c r="E841" t="s">
        <v>339</v>
      </c>
      <c r="F841" t="s">
        <v>58</v>
      </c>
      <c r="G841" t="s">
        <v>318</v>
      </c>
    </row>
    <row r="842" spans="1:7" x14ac:dyDescent="0.2">
      <c r="A842">
        <v>17</v>
      </c>
      <c r="B842" s="7">
        <v>43883</v>
      </c>
      <c r="C842" t="s">
        <v>326</v>
      </c>
      <c r="D842" t="s">
        <v>82</v>
      </c>
      <c r="E842" t="s">
        <v>327</v>
      </c>
      <c r="F842" t="s">
        <v>33</v>
      </c>
      <c r="G842" t="s">
        <v>338</v>
      </c>
    </row>
    <row r="843" spans="1:7" x14ac:dyDescent="0.2">
      <c r="A843">
        <v>17</v>
      </c>
      <c r="B843" s="7">
        <v>43884</v>
      </c>
      <c r="C843" t="s">
        <v>299</v>
      </c>
      <c r="D843" t="s">
        <v>42</v>
      </c>
      <c r="E843" t="s">
        <v>301</v>
      </c>
      <c r="F843" t="s">
        <v>48</v>
      </c>
      <c r="G843" t="s">
        <v>319</v>
      </c>
    </row>
    <row r="844" spans="1:7" x14ac:dyDescent="0.2">
      <c r="A844">
        <v>17</v>
      </c>
      <c r="B844" s="7">
        <v>43884</v>
      </c>
      <c r="C844" t="s">
        <v>296</v>
      </c>
      <c r="D844" t="s">
        <v>63</v>
      </c>
      <c r="E844" t="s">
        <v>297</v>
      </c>
      <c r="F844" t="s">
        <v>76</v>
      </c>
      <c r="G844" t="s">
        <v>306</v>
      </c>
    </row>
    <row r="845" spans="1:7" x14ac:dyDescent="0.2">
      <c r="A845">
        <v>17</v>
      </c>
      <c r="B845" s="7">
        <v>43884</v>
      </c>
      <c r="C845" t="s">
        <v>346</v>
      </c>
      <c r="D845" t="s">
        <v>87</v>
      </c>
      <c r="E845" t="s">
        <v>334</v>
      </c>
      <c r="F845" t="s">
        <v>44</v>
      </c>
      <c r="G845" t="s">
        <v>313</v>
      </c>
    </row>
    <row r="846" spans="1:7" x14ac:dyDescent="0.2">
      <c r="A846">
        <v>17</v>
      </c>
      <c r="B846" s="7">
        <v>43884</v>
      </c>
      <c r="C846" t="s">
        <v>352</v>
      </c>
      <c r="D846" t="s">
        <v>89</v>
      </c>
      <c r="E846" t="s">
        <v>304</v>
      </c>
      <c r="F846" t="s">
        <v>65</v>
      </c>
      <c r="G846" t="s">
        <v>322</v>
      </c>
    </row>
    <row r="847" spans="1:7" x14ac:dyDescent="0.2">
      <c r="A847">
        <v>17</v>
      </c>
      <c r="B847" s="7">
        <v>43884</v>
      </c>
      <c r="C847" t="s">
        <v>345</v>
      </c>
      <c r="D847" t="s">
        <v>95</v>
      </c>
      <c r="E847" t="s">
        <v>328</v>
      </c>
      <c r="F847" t="s">
        <v>115</v>
      </c>
      <c r="G847" t="s">
        <v>324</v>
      </c>
    </row>
    <row r="848" spans="1:7" x14ac:dyDescent="0.2">
      <c r="A848">
        <v>17</v>
      </c>
      <c r="B848" s="7">
        <v>43884</v>
      </c>
      <c r="C848" t="s">
        <v>340</v>
      </c>
      <c r="D848" t="s">
        <v>60</v>
      </c>
      <c r="E848" t="s">
        <v>341</v>
      </c>
      <c r="F848" t="s">
        <v>74</v>
      </c>
      <c r="G848" t="s">
        <v>298</v>
      </c>
    </row>
    <row r="849" spans="1:7" x14ac:dyDescent="0.2">
      <c r="A849">
        <v>17</v>
      </c>
      <c r="B849" s="7">
        <v>43884</v>
      </c>
      <c r="C849" t="s">
        <v>332</v>
      </c>
      <c r="D849" t="s">
        <v>37</v>
      </c>
      <c r="E849" t="s">
        <v>333</v>
      </c>
      <c r="F849" t="s">
        <v>56</v>
      </c>
      <c r="G849" t="s">
        <v>307</v>
      </c>
    </row>
    <row r="850" spans="1:7" x14ac:dyDescent="0.2">
      <c r="A850">
        <v>17</v>
      </c>
      <c r="B850" s="7">
        <v>43885</v>
      </c>
      <c r="C850" t="s">
        <v>351</v>
      </c>
      <c r="D850" t="s">
        <v>67</v>
      </c>
      <c r="E850" t="s">
        <v>310</v>
      </c>
      <c r="F850" t="s">
        <v>54</v>
      </c>
      <c r="G850" t="s">
        <v>315</v>
      </c>
    </row>
    <row r="851" spans="1:7" x14ac:dyDescent="0.2">
      <c r="A851">
        <v>17</v>
      </c>
      <c r="B851" s="7">
        <v>43885</v>
      </c>
      <c r="C851" t="s">
        <v>317</v>
      </c>
      <c r="D851" t="s">
        <v>58</v>
      </c>
      <c r="E851" t="s">
        <v>318</v>
      </c>
      <c r="F851" t="s">
        <v>52</v>
      </c>
      <c r="G851" t="s">
        <v>336</v>
      </c>
    </row>
    <row r="852" spans="1:7" x14ac:dyDescent="0.2">
      <c r="A852">
        <v>17</v>
      </c>
      <c r="B852" s="7">
        <v>43885</v>
      </c>
      <c r="C852" t="s">
        <v>354</v>
      </c>
      <c r="D852" t="s">
        <v>65</v>
      </c>
      <c r="E852" t="s">
        <v>322</v>
      </c>
      <c r="F852" t="s">
        <v>72</v>
      </c>
      <c r="G852" t="s">
        <v>339</v>
      </c>
    </row>
    <row r="853" spans="1:7" x14ac:dyDescent="0.2">
      <c r="A853">
        <v>17</v>
      </c>
      <c r="B853" s="7">
        <v>43885</v>
      </c>
      <c r="C853" t="s">
        <v>311</v>
      </c>
      <c r="D853" t="s">
        <v>50</v>
      </c>
      <c r="E853" t="s">
        <v>312</v>
      </c>
      <c r="F853" t="s">
        <v>79</v>
      </c>
      <c r="G853" t="s">
        <v>309</v>
      </c>
    </row>
    <row r="854" spans="1:7" x14ac:dyDescent="0.2">
      <c r="A854">
        <v>17</v>
      </c>
      <c r="B854" s="7">
        <v>43885</v>
      </c>
      <c r="C854" t="s">
        <v>337</v>
      </c>
      <c r="D854" t="s">
        <v>33</v>
      </c>
      <c r="E854" t="s">
        <v>338</v>
      </c>
      <c r="F854" t="s">
        <v>108</v>
      </c>
      <c r="G854" t="s">
        <v>325</v>
      </c>
    </row>
    <row r="855" spans="1:7" x14ac:dyDescent="0.2">
      <c r="A855">
        <v>17</v>
      </c>
      <c r="B855" s="7">
        <v>43885</v>
      </c>
      <c r="C855" t="s">
        <v>320</v>
      </c>
      <c r="D855" t="s">
        <v>39</v>
      </c>
      <c r="E855" t="s">
        <v>321</v>
      </c>
      <c r="F855" t="s">
        <v>44</v>
      </c>
      <c r="G855" t="s">
        <v>313</v>
      </c>
    </row>
    <row r="856" spans="1:7" x14ac:dyDescent="0.2">
      <c r="A856">
        <v>17</v>
      </c>
      <c r="B856" s="7">
        <v>43885</v>
      </c>
      <c r="C856" t="s">
        <v>326</v>
      </c>
      <c r="D856" t="s">
        <v>82</v>
      </c>
      <c r="E856" t="s">
        <v>327</v>
      </c>
      <c r="F856" t="s">
        <v>70</v>
      </c>
      <c r="G856" t="s">
        <v>330</v>
      </c>
    </row>
    <row r="857" spans="1:7" x14ac:dyDescent="0.2">
      <c r="A857">
        <v>17</v>
      </c>
      <c r="B857" s="7">
        <v>43885</v>
      </c>
      <c r="C857" t="s">
        <v>299</v>
      </c>
      <c r="D857" t="s">
        <v>35</v>
      </c>
      <c r="E857" t="s">
        <v>300</v>
      </c>
      <c r="F857" t="s">
        <v>155</v>
      </c>
      <c r="G857" t="s">
        <v>316</v>
      </c>
    </row>
    <row r="858" spans="1:7" x14ac:dyDescent="0.2">
      <c r="A858">
        <v>17</v>
      </c>
      <c r="B858" s="7">
        <v>43886</v>
      </c>
      <c r="C858" t="s">
        <v>305</v>
      </c>
      <c r="D858" t="s">
        <v>76</v>
      </c>
      <c r="E858" t="s">
        <v>306</v>
      </c>
      <c r="F858" t="s">
        <v>97</v>
      </c>
      <c r="G858" t="s">
        <v>303</v>
      </c>
    </row>
    <row r="859" spans="1:7" x14ac:dyDescent="0.2">
      <c r="A859">
        <v>17</v>
      </c>
      <c r="B859" s="7">
        <v>43886</v>
      </c>
      <c r="C859" t="s">
        <v>296</v>
      </c>
      <c r="D859" t="s">
        <v>63</v>
      </c>
      <c r="E859" t="s">
        <v>297</v>
      </c>
      <c r="F859" t="s">
        <v>72</v>
      </c>
      <c r="G859" t="s">
        <v>339</v>
      </c>
    </row>
    <row r="860" spans="1:7" x14ac:dyDescent="0.2">
      <c r="A860">
        <v>17</v>
      </c>
      <c r="B860" s="7">
        <v>43886</v>
      </c>
      <c r="C860" t="s">
        <v>352</v>
      </c>
      <c r="D860" t="s">
        <v>89</v>
      </c>
      <c r="E860" t="s">
        <v>304</v>
      </c>
      <c r="F860" t="s">
        <v>95</v>
      </c>
      <c r="G860" t="s">
        <v>328</v>
      </c>
    </row>
    <row r="861" spans="1:7" x14ac:dyDescent="0.2">
      <c r="A861">
        <v>17</v>
      </c>
      <c r="B861" s="7">
        <v>43886</v>
      </c>
      <c r="C861" t="s">
        <v>346</v>
      </c>
      <c r="D861" t="s">
        <v>87</v>
      </c>
      <c r="E861" t="s">
        <v>334</v>
      </c>
      <c r="F861" t="s">
        <v>56</v>
      </c>
      <c r="G861" t="s">
        <v>307</v>
      </c>
    </row>
    <row r="862" spans="1:7" x14ac:dyDescent="0.2">
      <c r="A862">
        <v>17</v>
      </c>
      <c r="B862" s="7">
        <v>43886</v>
      </c>
      <c r="C862" t="s">
        <v>299</v>
      </c>
      <c r="D862" t="s">
        <v>42</v>
      </c>
      <c r="E862" t="s">
        <v>301</v>
      </c>
      <c r="F862" t="s">
        <v>74</v>
      </c>
      <c r="G862" t="s">
        <v>298</v>
      </c>
    </row>
    <row r="863" spans="1:7" x14ac:dyDescent="0.2">
      <c r="A863">
        <v>17</v>
      </c>
      <c r="B863" s="7">
        <v>43886</v>
      </c>
      <c r="C863" t="s">
        <v>332</v>
      </c>
      <c r="D863" t="s">
        <v>37</v>
      </c>
      <c r="E863" t="s">
        <v>333</v>
      </c>
      <c r="F863" t="s">
        <v>48</v>
      </c>
      <c r="G863" t="s">
        <v>319</v>
      </c>
    </row>
    <row r="864" spans="1:7" x14ac:dyDescent="0.2">
      <c r="A864">
        <v>17</v>
      </c>
      <c r="B864" s="7">
        <v>43886</v>
      </c>
      <c r="C864" t="s">
        <v>340</v>
      </c>
      <c r="D864" t="s">
        <v>60</v>
      </c>
      <c r="E864" t="s">
        <v>341</v>
      </c>
      <c r="F864" t="s">
        <v>121</v>
      </c>
      <c r="G864" t="s">
        <v>331</v>
      </c>
    </row>
    <row r="865" spans="1:7" x14ac:dyDescent="0.2">
      <c r="A865">
        <v>17</v>
      </c>
      <c r="B865" s="7">
        <v>43887</v>
      </c>
      <c r="C865" t="s">
        <v>302</v>
      </c>
      <c r="D865" t="s">
        <v>97</v>
      </c>
      <c r="E865" t="s">
        <v>303</v>
      </c>
      <c r="F865" t="s">
        <v>108</v>
      </c>
      <c r="G865" t="s">
        <v>325</v>
      </c>
    </row>
    <row r="866" spans="1:7" x14ac:dyDescent="0.2">
      <c r="A866">
        <v>17</v>
      </c>
      <c r="B866" s="7">
        <v>43887</v>
      </c>
      <c r="C866" t="s">
        <v>351</v>
      </c>
      <c r="D866" t="s">
        <v>67</v>
      </c>
      <c r="E866" t="s">
        <v>310</v>
      </c>
      <c r="F866" t="s">
        <v>58</v>
      </c>
      <c r="G866" t="s">
        <v>318</v>
      </c>
    </row>
    <row r="867" spans="1:7" x14ac:dyDescent="0.2">
      <c r="A867">
        <v>17</v>
      </c>
      <c r="B867" s="7">
        <v>43887</v>
      </c>
      <c r="C867" t="s">
        <v>354</v>
      </c>
      <c r="D867" t="s">
        <v>65</v>
      </c>
      <c r="E867" t="s">
        <v>322</v>
      </c>
      <c r="F867" t="s">
        <v>50</v>
      </c>
      <c r="G867" t="s">
        <v>312</v>
      </c>
    </row>
    <row r="868" spans="1:7" x14ac:dyDescent="0.2">
      <c r="A868">
        <v>17</v>
      </c>
      <c r="B868" s="7">
        <v>43887</v>
      </c>
      <c r="C868" t="s">
        <v>349</v>
      </c>
      <c r="D868" t="s">
        <v>52</v>
      </c>
      <c r="E868" t="s">
        <v>336</v>
      </c>
      <c r="F868" t="s">
        <v>79</v>
      </c>
      <c r="G868" t="s">
        <v>309</v>
      </c>
    </row>
    <row r="869" spans="1:7" x14ac:dyDescent="0.2">
      <c r="A869">
        <v>17</v>
      </c>
      <c r="B869" s="7">
        <v>43887</v>
      </c>
      <c r="C869" t="s">
        <v>314</v>
      </c>
      <c r="D869" t="s">
        <v>54</v>
      </c>
      <c r="E869" t="s">
        <v>315</v>
      </c>
      <c r="F869" t="s">
        <v>44</v>
      </c>
      <c r="G869" t="s">
        <v>313</v>
      </c>
    </row>
    <row r="870" spans="1:7" x14ac:dyDescent="0.2">
      <c r="A870">
        <v>17</v>
      </c>
      <c r="B870" s="7">
        <v>43887</v>
      </c>
      <c r="C870" t="s">
        <v>323</v>
      </c>
      <c r="D870" t="s">
        <v>115</v>
      </c>
      <c r="E870" t="s">
        <v>324</v>
      </c>
      <c r="F870" t="s">
        <v>39</v>
      </c>
      <c r="G870" t="s">
        <v>321</v>
      </c>
    </row>
    <row r="871" spans="1:7" x14ac:dyDescent="0.2">
      <c r="A871">
        <v>17</v>
      </c>
      <c r="B871" s="7">
        <v>43887</v>
      </c>
      <c r="C871" t="s">
        <v>337</v>
      </c>
      <c r="D871" t="s">
        <v>33</v>
      </c>
      <c r="E871" t="s">
        <v>338</v>
      </c>
      <c r="F871" t="s">
        <v>155</v>
      </c>
      <c r="G871" t="s">
        <v>316</v>
      </c>
    </row>
    <row r="872" spans="1:7" x14ac:dyDescent="0.2">
      <c r="A872">
        <v>17</v>
      </c>
      <c r="B872" s="7">
        <v>43887</v>
      </c>
      <c r="C872" t="s">
        <v>329</v>
      </c>
      <c r="D872" t="s">
        <v>70</v>
      </c>
      <c r="E872" t="s">
        <v>330</v>
      </c>
      <c r="F872" t="s">
        <v>35</v>
      </c>
      <c r="G872" t="s">
        <v>300</v>
      </c>
    </row>
    <row r="873" spans="1:7" x14ac:dyDescent="0.2">
      <c r="A873">
        <v>17</v>
      </c>
      <c r="B873" s="7">
        <v>43887</v>
      </c>
      <c r="C873" t="s">
        <v>326</v>
      </c>
      <c r="D873" t="s">
        <v>82</v>
      </c>
      <c r="E873" t="s">
        <v>327</v>
      </c>
      <c r="F873" t="s">
        <v>48</v>
      </c>
      <c r="G873" t="s">
        <v>319</v>
      </c>
    </row>
    <row r="874" spans="1:7" x14ac:dyDescent="0.2">
      <c r="A874">
        <v>18</v>
      </c>
      <c r="B874" s="7">
        <v>43888</v>
      </c>
      <c r="C874" t="s">
        <v>317</v>
      </c>
      <c r="D874" t="s">
        <v>58</v>
      </c>
      <c r="E874" t="s">
        <v>318</v>
      </c>
      <c r="F874" t="s">
        <v>108</v>
      </c>
      <c r="G874" t="s">
        <v>325</v>
      </c>
    </row>
    <row r="875" spans="1:7" x14ac:dyDescent="0.2">
      <c r="A875">
        <v>18</v>
      </c>
      <c r="B875" s="7">
        <v>43888</v>
      </c>
      <c r="C875" t="s">
        <v>305</v>
      </c>
      <c r="D875" t="s">
        <v>76</v>
      </c>
      <c r="E875" t="s">
        <v>306</v>
      </c>
      <c r="F875" t="s">
        <v>37</v>
      </c>
      <c r="G875" t="s">
        <v>333</v>
      </c>
    </row>
    <row r="876" spans="1:7" x14ac:dyDescent="0.2">
      <c r="A876">
        <v>18</v>
      </c>
      <c r="B876" s="7">
        <v>43888</v>
      </c>
      <c r="C876" t="s">
        <v>345</v>
      </c>
      <c r="D876" t="s">
        <v>95</v>
      </c>
      <c r="E876" t="s">
        <v>328</v>
      </c>
      <c r="F876" t="s">
        <v>121</v>
      </c>
      <c r="G876" t="s">
        <v>331</v>
      </c>
    </row>
    <row r="877" spans="1:7" x14ac:dyDescent="0.2">
      <c r="A877">
        <v>18</v>
      </c>
      <c r="B877" s="7">
        <v>43888</v>
      </c>
      <c r="C877" t="s">
        <v>340</v>
      </c>
      <c r="D877" t="s">
        <v>60</v>
      </c>
      <c r="E877" t="s">
        <v>341</v>
      </c>
      <c r="F877" t="s">
        <v>42</v>
      </c>
      <c r="G877" t="s">
        <v>301</v>
      </c>
    </row>
    <row r="878" spans="1:7" x14ac:dyDescent="0.2">
      <c r="A878">
        <v>18</v>
      </c>
      <c r="B878" s="7">
        <v>43889</v>
      </c>
      <c r="C878" t="s">
        <v>308</v>
      </c>
      <c r="D878" t="s">
        <v>79</v>
      </c>
      <c r="E878" t="s">
        <v>309</v>
      </c>
      <c r="F878" t="s">
        <v>44</v>
      </c>
      <c r="G878" t="s">
        <v>313</v>
      </c>
    </row>
    <row r="879" spans="1:7" x14ac:dyDescent="0.2">
      <c r="A879">
        <v>18</v>
      </c>
      <c r="B879" s="7">
        <v>43889</v>
      </c>
      <c r="C879" t="s">
        <v>349</v>
      </c>
      <c r="D879" t="s">
        <v>52</v>
      </c>
      <c r="E879" t="s">
        <v>336</v>
      </c>
      <c r="F879" t="s">
        <v>50</v>
      </c>
      <c r="G879" t="s">
        <v>312</v>
      </c>
    </row>
    <row r="880" spans="1:7" x14ac:dyDescent="0.2">
      <c r="A880">
        <v>18</v>
      </c>
      <c r="B880" s="7">
        <v>43889</v>
      </c>
      <c r="C880" t="s">
        <v>296</v>
      </c>
      <c r="D880" t="s">
        <v>63</v>
      </c>
      <c r="E880" t="s">
        <v>297</v>
      </c>
      <c r="F880" t="s">
        <v>97</v>
      </c>
      <c r="G880" t="s">
        <v>303</v>
      </c>
    </row>
    <row r="881" spans="1:7" x14ac:dyDescent="0.2">
      <c r="A881">
        <v>18</v>
      </c>
      <c r="B881" s="7">
        <v>43889</v>
      </c>
      <c r="C881" t="s">
        <v>314</v>
      </c>
      <c r="D881" t="s">
        <v>54</v>
      </c>
      <c r="E881" t="s">
        <v>315</v>
      </c>
      <c r="F881" t="s">
        <v>39</v>
      </c>
      <c r="G881" t="s">
        <v>321</v>
      </c>
    </row>
    <row r="882" spans="1:7" x14ac:dyDescent="0.2">
      <c r="A882">
        <v>18</v>
      </c>
      <c r="B882" s="7">
        <v>43889</v>
      </c>
      <c r="C882" t="s">
        <v>343</v>
      </c>
      <c r="D882" t="s">
        <v>155</v>
      </c>
      <c r="E882" t="s">
        <v>316</v>
      </c>
      <c r="F882" t="s">
        <v>121</v>
      </c>
      <c r="G882" t="s">
        <v>331</v>
      </c>
    </row>
    <row r="883" spans="1:7" x14ac:dyDescent="0.2">
      <c r="A883">
        <v>18</v>
      </c>
      <c r="B883" s="7">
        <v>43889</v>
      </c>
      <c r="C883" t="s">
        <v>348</v>
      </c>
      <c r="D883" t="s">
        <v>72</v>
      </c>
      <c r="E883" t="s">
        <v>339</v>
      </c>
      <c r="F883" t="s">
        <v>95</v>
      </c>
      <c r="G883" t="s">
        <v>328</v>
      </c>
    </row>
    <row r="884" spans="1:7" x14ac:dyDescent="0.2">
      <c r="A884">
        <v>18</v>
      </c>
      <c r="B884" s="7">
        <v>43889</v>
      </c>
      <c r="C884" t="s">
        <v>344</v>
      </c>
      <c r="D884" t="s">
        <v>74</v>
      </c>
      <c r="E884" t="s">
        <v>298</v>
      </c>
      <c r="F884" t="s">
        <v>67</v>
      </c>
      <c r="G884" t="s">
        <v>310</v>
      </c>
    </row>
    <row r="885" spans="1:7" x14ac:dyDescent="0.2">
      <c r="A885">
        <v>18</v>
      </c>
      <c r="B885" s="7">
        <v>43889</v>
      </c>
      <c r="C885" t="s">
        <v>329</v>
      </c>
      <c r="D885" t="s">
        <v>70</v>
      </c>
      <c r="E885" t="s">
        <v>330</v>
      </c>
      <c r="F885" t="s">
        <v>56</v>
      </c>
      <c r="G885" t="s">
        <v>307</v>
      </c>
    </row>
    <row r="886" spans="1:7" x14ac:dyDescent="0.2">
      <c r="A886">
        <v>18</v>
      </c>
      <c r="B886" s="7">
        <v>43889</v>
      </c>
      <c r="C886" t="s">
        <v>326</v>
      </c>
      <c r="D886" t="s">
        <v>82</v>
      </c>
      <c r="E886" t="s">
        <v>327</v>
      </c>
      <c r="F886" t="s">
        <v>65</v>
      </c>
      <c r="G886" t="s">
        <v>322</v>
      </c>
    </row>
    <row r="887" spans="1:7" x14ac:dyDescent="0.2">
      <c r="A887">
        <v>18</v>
      </c>
      <c r="B887" s="7">
        <v>43889</v>
      </c>
      <c r="C887" t="s">
        <v>299</v>
      </c>
      <c r="D887" t="s">
        <v>35</v>
      </c>
      <c r="E887" t="s">
        <v>300</v>
      </c>
      <c r="F887" t="s">
        <v>87</v>
      </c>
      <c r="G887" t="s">
        <v>334</v>
      </c>
    </row>
    <row r="888" spans="1:7" x14ac:dyDescent="0.2">
      <c r="A888">
        <v>18</v>
      </c>
      <c r="B888" s="7">
        <v>43890</v>
      </c>
      <c r="C888" t="s">
        <v>350</v>
      </c>
      <c r="D888" t="s">
        <v>108</v>
      </c>
      <c r="E888" t="s">
        <v>325</v>
      </c>
      <c r="F888" t="s">
        <v>89</v>
      </c>
      <c r="G888" t="s">
        <v>304</v>
      </c>
    </row>
    <row r="889" spans="1:7" x14ac:dyDescent="0.2">
      <c r="A889">
        <v>18</v>
      </c>
      <c r="B889" s="7">
        <v>43890</v>
      </c>
      <c r="C889" t="s">
        <v>349</v>
      </c>
      <c r="D889" t="s">
        <v>52</v>
      </c>
      <c r="E889" t="s">
        <v>336</v>
      </c>
      <c r="F889" t="s">
        <v>37</v>
      </c>
      <c r="G889" t="s">
        <v>333</v>
      </c>
    </row>
    <row r="890" spans="1:7" x14ac:dyDescent="0.2">
      <c r="A890">
        <v>18</v>
      </c>
      <c r="B890" s="7">
        <v>43890</v>
      </c>
      <c r="C890" t="s">
        <v>314</v>
      </c>
      <c r="D890" t="s">
        <v>54</v>
      </c>
      <c r="E890" t="s">
        <v>315</v>
      </c>
      <c r="F890" t="s">
        <v>50</v>
      </c>
      <c r="G890" t="s">
        <v>312</v>
      </c>
    </row>
    <row r="891" spans="1:7" x14ac:dyDescent="0.2">
      <c r="A891">
        <v>18</v>
      </c>
      <c r="B891" s="7">
        <v>43890</v>
      </c>
      <c r="C891" t="s">
        <v>351</v>
      </c>
      <c r="D891" t="s">
        <v>67</v>
      </c>
      <c r="E891" t="s">
        <v>310</v>
      </c>
      <c r="F891" t="s">
        <v>76</v>
      </c>
      <c r="G891" t="s">
        <v>306</v>
      </c>
    </row>
    <row r="892" spans="1:7" x14ac:dyDescent="0.2">
      <c r="A892">
        <v>18</v>
      </c>
      <c r="B892" s="7">
        <v>43890</v>
      </c>
      <c r="C892" t="s">
        <v>343</v>
      </c>
      <c r="D892" t="s">
        <v>155</v>
      </c>
      <c r="E892" t="s">
        <v>316</v>
      </c>
      <c r="F892" t="s">
        <v>42</v>
      </c>
      <c r="G892" t="s">
        <v>301</v>
      </c>
    </row>
    <row r="893" spans="1:7" x14ac:dyDescent="0.2">
      <c r="A893">
        <v>18</v>
      </c>
      <c r="B893" s="7">
        <v>43890</v>
      </c>
      <c r="C893" t="s">
        <v>342</v>
      </c>
      <c r="D893" t="s">
        <v>48</v>
      </c>
      <c r="E893" t="s">
        <v>319</v>
      </c>
      <c r="F893" t="s">
        <v>33</v>
      </c>
      <c r="G893" t="s">
        <v>338</v>
      </c>
    </row>
    <row r="894" spans="1:7" x14ac:dyDescent="0.2">
      <c r="A894">
        <v>18</v>
      </c>
      <c r="B894" s="7">
        <v>43890</v>
      </c>
      <c r="C894" t="s">
        <v>323</v>
      </c>
      <c r="D894" t="s">
        <v>115</v>
      </c>
      <c r="E894" t="s">
        <v>324</v>
      </c>
      <c r="F894" t="s">
        <v>79</v>
      </c>
      <c r="G894" t="s">
        <v>309</v>
      </c>
    </row>
    <row r="895" spans="1:7" x14ac:dyDescent="0.2">
      <c r="A895">
        <v>18</v>
      </c>
      <c r="B895" s="7">
        <v>43890</v>
      </c>
      <c r="C895" t="s">
        <v>329</v>
      </c>
      <c r="D895" t="s">
        <v>70</v>
      </c>
      <c r="E895" t="s">
        <v>330</v>
      </c>
      <c r="F895" t="s">
        <v>60</v>
      </c>
      <c r="G895" t="s">
        <v>341</v>
      </c>
    </row>
    <row r="896" spans="1:7" x14ac:dyDescent="0.2">
      <c r="A896">
        <v>18</v>
      </c>
      <c r="B896" s="7">
        <v>43891</v>
      </c>
      <c r="C896" t="s">
        <v>302</v>
      </c>
      <c r="D896" t="s">
        <v>97</v>
      </c>
      <c r="E896" t="s">
        <v>303</v>
      </c>
      <c r="F896" t="s">
        <v>72</v>
      </c>
      <c r="G896" t="s">
        <v>339</v>
      </c>
    </row>
    <row r="897" spans="1:7" x14ac:dyDescent="0.2">
      <c r="A897">
        <v>18</v>
      </c>
      <c r="B897" s="7">
        <v>43891</v>
      </c>
      <c r="C897" t="s">
        <v>353</v>
      </c>
      <c r="D897" t="s">
        <v>44</v>
      </c>
      <c r="E897" t="s">
        <v>313</v>
      </c>
      <c r="F897" t="s">
        <v>39</v>
      </c>
      <c r="G897" t="s">
        <v>321</v>
      </c>
    </row>
    <row r="898" spans="1:7" x14ac:dyDescent="0.2">
      <c r="A898">
        <v>18</v>
      </c>
      <c r="B898" s="7">
        <v>43891</v>
      </c>
      <c r="C898" t="s">
        <v>299</v>
      </c>
      <c r="D898" t="s">
        <v>35</v>
      </c>
      <c r="E898" t="s">
        <v>300</v>
      </c>
      <c r="F898" t="s">
        <v>58</v>
      </c>
      <c r="G898" t="s">
        <v>318</v>
      </c>
    </row>
    <row r="899" spans="1:7" x14ac:dyDescent="0.2">
      <c r="A899">
        <v>18</v>
      </c>
      <c r="B899" s="7">
        <v>43891</v>
      </c>
      <c r="C899" t="s">
        <v>346</v>
      </c>
      <c r="D899" t="s">
        <v>87</v>
      </c>
      <c r="E899" t="s">
        <v>334</v>
      </c>
      <c r="F899" t="s">
        <v>63</v>
      </c>
      <c r="G899" t="s">
        <v>297</v>
      </c>
    </row>
    <row r="900" spans="1:7" x14ac:dyDescent="0.2">
      <c r="A900">
        <v>18</v>
      </c>
      <c r="B900" s="7">
        <v>43891</v>
      </c>
      <c r="C900" t="s">
        <v>347</v>
      </c>
      <c r="D900" t="s">
        <v>121</v>
      </c>
      <c r="E900" t="s">
        <v>331</v>
      </c>
      <c r="F900" t="s">
        <v>56</v>
      </c>
      <c r="G900" t="s">
        <v>307</v>
      </c>
    </row>
    <row r="901" spans="1:7" x14ac:dyDescent="0.2">
      <c r="A901">
        <v>18</v>
      </c>
      <c r="B901" s="7">
        <v>43891</v>
      </c>
      <c r="C901" t="s">
        <v>344</v>
      </c>
      <c r="D901" t="s">
        <v>74</v>
      </c>
      <c r="E901" t="s">
        <v>298</v>
      </c>
      <c r="F901" t="s">
        <v>42</v>
      </c>
      <c r="G901" t="s">
        <v>301</v>
      </c>
    </row>
    <row r="902" spans="1:7" x14ac:dyDescent="0.2">
      <c r="A902">
        <v>18</v>
      </c>
      <c r="B902" s="7">
        <v>43891</v>
      </c>
      <c r="C902" t="s">
        <v>340</v>
      </c>
      <c r="D902" t="s">
        <v>60</v>
      </c>
      <c r="E902" t="s">
        <v>341</v>
      </c>
      <c r="F902" t="s">
        <v>65</v>
      </c>
      <c r="G902" t="s">
        <v>322</v>
      </c>
    </row>
    <row r="903" spans="1:7" x14ac:dyDescent="0.2">
      <c r="A903">
        <v>18</v>
      </c>
      <c r="B903" s="7">
        <v>43892</v>
      </c>
      <c r="C903" t="s">
        <v>351</v>
      </c>
      <c r="D903" t="s">
        <v>67</v>
      </c>
      <c r="E903" t="s">
        <v>310</v>
      </c>
      <c r="F903" t="s">
        <v>82</v>
      </c>
      <c r="G903" t="s">
        <v>327</v>
      </c>
    </row>
    <row r="904" spans="1:7" x14ac:dyDescent="0.2">
      <c r="A904">
        <v>18</v>
      </c>
      <c r="B904" s="7">
        <v>43892</v>
      </c>
      <c r="C904" t="s">
        <v>350</v>
      </c>
      <c r="D904" t="s">
        <v>108</v>
      </c>
      <c r="E904" t="s">
        <v>325</v>
      </c>
      <c r="F904" t="s">
        <v>33</v>
      </c>
      <c r="G904" t="s">
        <v>338</v>
      </c>
    </row>
    <row r="905" spans="1:7" x14ac:dyDescent="0.2">
      <c r="A905">
        <v>18</v>
      </c>
      <c r="B905" s="7">
        <v>43892</v>
      </c>
      <c r="C905" t="s">
        <v>308</v>
      </c>
      <c r="D905" t="s">
        <v>79</v>
      </c>
      <c r="E905" t="s">
        <v>309</v>
      </c>
      <c r="F905" t="s">
        <v>37</v>
      </c>
      <c r="G905" t="s">
        <v>333</v>
      </c>
    </row>
    <row r="906" spans="1:7" x14ac:dyDescent="0.2">
      <c r="A906">
        <v>18</v>
      </c>
      <c r="B906" s="7">
        <v>43892</v>
      </c>
      <c r="C906" t="s">
        <v>349</v>
      </c>
      <c r="D906" t="s">
        <v>52</v>
      </c>
      <c r="E906" t="s">
        <v>336</v>
      </c>
      <c r="F906" t="s">
        <v>155</v>
      </c>
      <c r="G906" t="s">
        <v>316</v>
      </c>
    </row>
    <row r="907" spans="1:7" x14ac:dyDescent="0.2">
      <c r="A907">
        <v>18</v>
      </c>
      <c r="B907" s="7">
        <v>43892</v>
      </c>
      <c r="C907" t="s">
        <v>314</v>
      </c>
      <c r="D907" t="s">
        <v>54</v>
      </c>
      <c r="E907" t="s">
        <v>315</v>
      </c>
      <c r="F907" t="s">
        <v>72</v>
      </c>
      <c r="G907" t="s">
        <v>339</v>
      </c>
    </row>
    <row r="908" spans="1:7" x14ac:dyDescent="0.2">
      <c r="A908">
        <v>18</v>
      </c>
      <c r="B908" s="7">
        <v>43892</v>
      </c>
      <c r="C908" t="s">
        <v>352</v>
      </c>
      <c r="D908" t="s">
        <v>89</v>
      </c>
      <c r="E908" t="s">
        <v>304</v>
      </c>
      <c r="F908" t="s">
        <v>39</v>
      </c>
      <c r="G908" t="s">
        <v>321</v>
      </c>
    </row>
    <row r="909" spans="1:7" x14ac:dyDescent="0.2">
      <c r="A909">
        <v>18</v>
      </c>
      <c r="B909" s="7">
        <v>43892</v>
      </c>
      <c r="C909" t="s">
        <v>323</v>
      </c>
      <c r="D909" t="s">
        <v>115</v>
      </c>
      <c r="E909" t="s">
        <v>324</v>
      </c>
      <c r="F909" t="s">
        <v>76</v>
      </c>
      <c r="G909" t="s">
        <v>306</v>
      </c>
    </row>
    <row r="910" spans="1:7" x14ac:dyDescent="0.2">
      <c r="A910">
        <v>18</v>
      </c>
      <c r="B910" s="7">
        <v>43893</v>
      </c>
      <c r="C910" t="s">
        <v>302</v>
      </c>
      <c r="D910" t="s">
        <v>97</v>
      </c>
      <c r="E910" t="s">
        <v>303</v>
      </c>
      <c r="F910" t="s">
        <v>115</v>
      </c>
      <c r="G910" t="s">
        <v>324</v>
      </c>
    </row>
    <row r="911" spans="1:7" x14ac:dyDescent="0.2">
      <c r="A911">
        <v>18</v>
      </c>
      <c r="B911" s="7">
        <v>43893</v>
      </c>
      <c r="C911" t="s">
        <v>342</v>
      </c>
      <c r="D911" t="s">
        <v>48</v>
      </c>
      <c r="E911" t="s">
        <v>319</v>
      </c>
      <c r="F911" t="s">
        <v>50</v>
      </c>
      <c r="G911" t="s">
        <v>312</v>
      </c>
    </row>
    <row r="912" spans="1:7" x14ac:dyDescent="0.2">
      <c r="A912">
        <v>18</v>
      </c>
      <c r="B912" s="7">
        <v>43893</v>
      </c>
      <c r="C912" t="s">
        <v>344</v>
      </c>
      <c r="D912" t="s">
        <v>74</v>
      </c>
      <c r="E912" t="s">
        <v>298</v>
      </c>
      <c r="F912" t="s">
        <v>44</v>
      </c>
      <c r="G912" t="s">
        <v>313</v>
      </c>
    </row>
    <row r="913" spans="1:7" x14ac:dyDescent="0.2">
      <c r="A913">
        <v>18</v>
      </c>
      <c r="B913" s="7">
        <v>43893</v>
      </c>
      <c r="C913" t="s">
        <v>345</v>
      </c>
      <c r="D913" t="s">
        <v>95</v>
      </c>
      <c r="E913" t="s">
        <v>328</v>
      </c>
      <c r="F913" t="s">
        <v>35</v>
      </c>
      <c r="G913" t="s">
        <v>300</v>
      </c>
    </row>
    <row r="914" spans="1:7" x14ac:dyDescent="0.2">
      <c r="A914">
        <v>18</v>
      </c>
      <c r="B914" s="7">
        <v>43893</v>
      </c>
      <c r="C914" t="s">
        <v>346</v>
      </c>
      <c r="D914" t="s">
        <v>87</v>
      </c>
      <c r="E914" t="s">
        <v>334</v>
      </c>
      <c r="F914" t="s">
        <v>60</v>
      </c>
      <c r="G914" t="s">
        <v>341</v>
      </c>
    </row>
    <row r="915" spans="1:7" x14ac:dyDescent="0.2">
      <c r="A915">
        <v>18</v>
      </c>
      <c r="B915" s="7">
        <v>43893</v>
      </c>
      <c r="C915" t="s">
        <v>329</v>
      </c>
      <c r="D915" t="s">
        <v>70</v>
      </c>
      <c r="E915" t="s">
        <v>330</v>
      </c>
      <c r="F915" t="s">
        <v>63</v>
      </c>
      <c r="G915" t="s">
        <v>297</v>
      </c>
    </row>
    <row r="916" spans="1:7" x14ac:dyDescent="0.2">
      <c r="A916">
        <v>18</v>
      </c>
      <c r="B916" s="7">
        <v>43893</v>
      </c>
      <c r="C916" t="s">
        <v>299</v>
      </c>
      <c r="D916" t="s">
        <v>42</v>
      </c>
      <c r="E916" t="s">
        <v>301</v>
      </c>
      <c r="F916" t="s">
        <v>58</v>
      </c>
      <c r="G916" t="s">
        <v>318</v>
      </c>
    </row>
    <row r="917" spans="1:7" x14ac:dyDescent="0.2">
      <c r="A917">
        <v>18</v>
      </c>
      <c r="B917" s="7">
        <v>43893</v>
      </c>
      <c r="C917" t="s">
        <v>347</v>
      </c>
      <c r="D917" t="s">
        <v>121</v>
      </c>
      <c r="E917" t="s">
        <v>331</v>
      </c>
      <c r="F917" t="s">
        <v>65</v>
      </c>
      <c r="G917" t="s">
        <v>322</v>
      </c>
    </row>
    <row r="918" spans="1:7" x14ac:dyDescent="0.2">
      <c r="A918">
        <v>18</v>
      </c>
      <c r="B918" s="7">
        <v>43894</v>
      </c>
      <c r="C918" t="s">
        <v>351</v>
      </c>
      <c r="D918" t="s">
        <v>67</v>
      </c>
      <c r="E918" t="s">
        <v>310</v>
      </c>
      <c r="F918" t="s">
        <v>48</v>
      </c>
      <c r="G918" t="s">
        <v>319</v>
      </c>
    </row>
    <row r="919" spans="1:7" x14ac:dyDescent="0.2">
      <c r="A919">
        <v>18</v>
      </c>
      <c r="B919" s="7">
        <v>43894</v>
      </c>
      <c r="C919" t="s">
        <v>335</v>
      </c>
      <c r="D919" t="s">
        <v>56</v>
      </c>
      <c r="E919" t="s">
        <v>307</v>
      </c>
      <c r="F919" t="s">
        <v>95</v>
      </c>
      <c r="G919" t="s">
        <v>328</v>
      </c>
    </row>
    <row r="920" spans="1:7" x14ac:dyDescent="0.2">
      <c r="A920">
        <v>18</v>
      </c>
      <c r="B920" s="7">
        <v>43894</v>
      </c>
      <c r="C920" t="s">
        <v>314</v>
      </c>
      <c r="D920" t="s">
        <v>54</v>
      </c>
      <c r="E920" t="s">
        <v>315</v>
      </c>
      <c r="F920" t="s">
        <v>79</v>
      </c>
      <c r="G920" t="s">
        <v>309</v>
      </c>
    </row>
    <row r="921" spans="1:7" x14ac:dyDescent="0.2">
      <c r="A921">
        <v>18</v>
      </c>
      <c r="B921" s="7">
        <v>43894</v>
      </c>
      <c r="C921" t="s">
        <v>311</v>
      </c>
      <c r="D921" t="s">
        <v>50</v>
      </c>
      <c r="E921" t="s">
        <v>312</v>
      </c>
      <c r="F921" t="s">
        <v>155</v>
      </c>
      <c r="G921" t="s">
        <v>316</v>
      </c>
    </row>
    <row r="922" spans="1:7" x14ac:dyDescent="0.2">
      <c r="A922">
        <v>18</v>
      </c>
      <c r="B922" s="7">
        <v>43894</v>
      </c>
      <c r="C922" t="s">
        <v>350</v>
      </c>
      <c r="D922" t="s">
        <v>108</v>
      </c>
      <c r="E922" t="s">
        <v>325</v>
      </c>
      <c r="F922" t="s">
        <v>82</v>
      </c>
      <c r="G922" t="s">
        <v>327</v>
      </c>
    </row>
    <row r="923" spans="1:7" x14ac:dyDescent="0.2">
      <c r="A923">
        <v>18</v>
      </c>
      <c r="B923" s="7">
        <v>43894</v>
      </c>
      <c r="C923" t="s">
        <v>353</v>
      </c>
      <c r="D923" t="s">
        <v>44</v>
      </c>
      <c r="E923" t="s">
        <v>313</v>
      </c>
      <c r="F923" t="s">
        <v>89</v>
      </c>
      <c r="G923" t="s">
        <v>304</v>
      </c>
    </row>
    <row r="924" spans="1:7" x14ac:dyDescent="0.2">
      <c r="A924">
        <v>18</v>
      </c>
      <c r="B924" s="7">
        <v>43894</v>
      </c>
      <c r="C924" t="s">
        <v>320</v>
      </c>
      <c r="D924" t="s">
        <v>39</v>
      </c>
      <c r="E924" t="s">
        <v>321</v>
      </c>
      <c r="F924" t="s">
        <v>74</v>
      </c>
      <c r="G924" t="s">
        <v>298</v>
      </c>
    </row>
    <row r="925" spans="1:7" x14ac:dyDescent="0.2">
      <c r="A925">
        <v>18</v>
      </c>
      <c r="B925" s="7">
        <v>43894</v>
      </c>
      <c r="C925" t="s">
        <v>348</v>
      </c>
      <c r="D925" t="s">
        <v>72</v>
      </c>
      <c r="E925" t="s">
        <v>339</v>
      </c>
      <c r="F925" t="s">
        <v>76</v>
      </c>
      <c r="G925" t="s">
        <v>306</v>
      </c>
    </row>
    <row r="926" spans="1:7" x14ac:dyDescent="0.2">
      <c r="A926">
        <v>18</v>
      </c>
      <c r="B926" s="7">
        <v>43894</v>
      </c>
      <c r="C926" t="s">
        <v>332</v>
      </c>
      <c r="D926" t="s">
        <v>37</v>
      </c>
      <c r="E926" t="s">
        <v>333</v>
      </c>
      <c r="F926" t="s">
        <v>65</v>
      </c>
      <c r="G926" t="s">
        <v>322</v>
      </c>
    </row>
    <row r="927" spans="1:7" x14ac:dyDescent="0.2">
      <c r="A927">
        <v>19</v>
      </c>
      <c r="B927" s="7">
        <v>43895</v>
      </c>
      <c r="C927" t="s">
        <v>302</v>
      </c>
      <c r="D927" t="s">
        <v>97</v>
      </c>
      <c r="E927" t="s">
        <v>303</v>
      </c>
      <c r="F927" t="s">
        <v>87</v>
      </c>
      <c r="G927" t="s">
        <v>334</v>
      </c>
    </row>
    <row r="928" spans="1:7" x14ac:dyDescent="0.2">
      <c r="A928">
        <v>19</v>
      </c>
      <c r="B928" s="7">
        <v>43895</v>
      </c>
      <c r="C928" t="s">
        <v>337</v>
      </c>
      <c r="D928" t="s">
        <v>33</v>
      </c>
      <c r="E928" t="s">
        <v>338</v>
      </c>
      <c r="F928" t="s">
        <v>35</v>
      </c>
      <c r="G928" t="s">
        <v>300</v>
      </c>
    </row>
    <row r="929" spans="1:7" x14ac:dyDescent="0.2">
      <c r="A929">
        <v>19</v>
      </c>
      <c r="B929" s="7">
        <v>43895</v>
      </c>
      <c r="C929" t="s">
        <v>347</v>
      </c>
      <c r="D929" t="s">
        <v>121</v>
      </c>
      <c r="E929" t="s">
        <v>331</v>
      </c>
      <c r="F929" t="s">
        <v>58</v>
      </c>
      <c r="G929" t="s">
        <v>318</v>
      </c>
    </row>
    <row r="930" spans="1:7" x14ac:dyDescent="0.2">
      <c r="A930">
        <v>19</v>
      </c>
      <c r="B930" s="7">
        <v>43895</v>
      </c>
      <c r="C930" t="s">
        <v>340</v>
      </c>
      <c r="D930" t="s">
        <v>60</v>
      </c>
      <c r="E930" t="s">
        <v>341</v>
      </c>
      <c r="F930" t="s">
        <v>63</v>
      </c>
      <c r="G930" t="s">
        <v>297</v>
      </c>
    </row>
    <row r="931" spans="1:7" x14ac:dyDescent="0.2">
      <c r="A931">
        <v>19</v>
      </c>
      <c r="B931" s="7">
        <v>43896</v>
      </c>
      <c r="C931" t="s">
        <v>354</v>
      </c>
      <c r="D931" t="s">
        <v>65</v>
      </c>
      <c r="E931" t="s">
        <v>322</v>
      </c>
      <c r="F931" t="s">
        <v>52</v>
      </c>
      <c r="G931" t="s">
        <v>336</v>
      </c>
    </row>
    <row r="932" spans="1:7" x14ac:dyDescent="0.2">
      <c r="A932">
        <v>19</v>
      </c>
      <c r="B932" s="7">
        <v>43896</v>
      </c>
      <c r="C932" t="s">
        <v>311</v>
      </c>
      <c r="D932" t="s">
        <v>50</v>
      </c>
      <c r="E932" t="s">
        <v>312</v>
      </c>
      <c r="F932" t="s">
        <v>115</v>
      </c>
      <c r="G932" t="s">
        <v>324</v>
      </c>
    </row>
    <row r="933" spans="1:7" x14ac:dyDescent="0.2">
      <c r="A933">
        <v>19</v>
      </c>
      <c r="B933" s="7">
        <v>43896</v>
      </c>
      <c r="C933" t="s">
        <v>350</v>
      </c>
      <c r="D933" t="s">
        <v>108</v>
      </c>
      <c r="E933" t="s">
        <v>325</v>
      </c>
      <c r="F933" t="s">
        <v>95</v>
      </c>
      <c r="G933" t="s">
        <v>328</v>
      </c>
    </row>
    <row r="934" spans="1:7" x14ac:dyDescent="0.2">
      <c r="A934">
        <v>19</v>
      </c>
      <c r="B934" s="7">
        <v>43896</v>
      </c>
      <c r="C934" t="s">
        <v>342</v>
      </c>
      <c r="D934" t="s">
        <v>48</v>
      </c>
      <c r="E934" t="s">
        <v>319</v>
      </c>
      <c r="F934" t="s">
        <v>82</v>
      </c>
      <c r="G934" t="s">
        <v>327</v>
      </c>
    </row>
    <row r="935" spans="1:7" x14ac:dyDescent="0.2">
      <c r="A935">
        <v>19</v>
      </c>
      <c r="B935" s="7">
        <v>43896</v>
      </c>
      <c r="C935" t="s">
        <v>352</v>
      </c>
      <c r="D935" t="s">
        <v>89</v>
      </c>
      <c r="E935" t="s">
        <v>304</v>
      </c>
      <c r="F935" t="s">
        <v>76</v>
      </c>
      <c r="G935" t="s">
        <v>306</v>
      </c>
    </row>
    <row r="936" spans="1:7" x14ac:dyDescent="0.2">
      <c r="A936">
        <v>19</v>
      </c>
      <c r="B936" s="7">
        <v>43896</v>
      </c>
      <c r="C936" t="s">
        <v>353</v>
      </c>
      <c r="D936" t="s">
        <v>44</v>
      </c>
      <c r="E936" t="s">
        <v>313</v>
      </c>
      <c r="F936" t="s">
        <v>79</v>
      </c>
      <c r="G936" t="s">
        <v>309</v>
      </c>
    </row>
    <row r="937" spans="1:7" x14ac:dyDescent="0.2">
      <c r="A937">
        <v>19</v>
      </c>
      <c r="B937" s="7">
        <v>43896</v>
      </c>
      <c r="C937" t="s">
        <v>344</v>
      </c>
      <c r="D937" t="s">
        <v>74</v>
      </c>
      <c r="E937" t="s">
        <v>298</v>
      </c>
      <c r="F937" t="s">
        <v>54</v>
      </c>
      <c r="G937" t="s">
        <v>315</v>
      </c>
    </row>
    <row r="938" spans="1:7" x14ac:dyDescent="0.2">
      <c r="A938">
        <v>19</v>
      </c>
      <c r="B938" s="7">
        <v>43896</v>
      </c>
      <c r="C938" t="s">
        <v>320</v>
      </c>
      <c r="D938" t="s">
        <v>39</v>
      </c>
      <c r="E938" t="s">
        <v>321</v>
      </c>
      <c r="F938" t="s">
        <v>155</v>
      </c>
      <c r="G938" t="s">
        <v>316</v>
      </c>
    </row>
    <row r="939" spans="1:7" x14ac:dyDescent="0.2">
      <c r="A939">
        <v>19</v>
      </c>
      <c r="B939" s="7">
        <v>43896</v>
      </c>
      <c r="C939" t="s">
        <v>329</v>
      </c>
      <c r="D939" t="s">
        <v>70</v>
      </c>
      <c r="E939" t="s">
        <v>330</v>
      </c>
      <c r="F939" t="s">
        <v>37</v>
      </c>
      <c r="G939" t="s">
        <v>333</v>
      </c>
    </row>
    <row r="940" spans="1:7" x14ac:dyDescent="0.2">
      <c r="A940">
        <v>19</v>
      </c>
      <c r="B940" s="7">
        <v>43896</v>
      </c>
      <c r="C940" t="s">
        <v>299</v>
      </c>
      <c r="D940" t="s">
        <v>42</v>
      </c>
      <c r="E940" t="s">
        <v>301</v>
      </c>
      <c r="F940" t="s">
        <v>72</v>
      </c>
      <c r="G940" t="s">
        <v>339</v>
      </c>
    </row>
    <row r="941" spans="1:7" x14ac:dyDescent="0.2">
      <c r="A941">
        <v>19</v>
      </c>
      <c r="B941" s="7">
        <v>43897</v>
      </c>
      <c r="C941" t="s">
        <v>302</v>
      </c>
      <c r="D941" t="s">
        <v>97</v>
      </c>
      <c r="E941" t="s">
        <v>303</v>
      </c>
      <c r="F941" t="s">
        <v>33</v>
      </c>
      <c r="G941" t="s">
        <v>338</v>
      </c>
    </row>
    <row r="942" spans="1:7" x14ac:dyDescent="0.2">
      <c r="A942">
        <v>19</v>
      </c>
      <c r="B942" s="7">
        <v>43897</v>
      </c>
      <c r="C942" t="s">
        <v>335</v>
      </c>
      <c r="D942" t="s">
        <v>56</v>
      </c>
      <c r="E942" t="s">
        <v>307</v>
      </c>
      <c r="F942" t="s">
        <v>82</v>
      </c>
      <c r="G942" t="s">
        <v>327</v>
      </c>
    </row>
    <row r="943" spans="1:7" x14ac:dyDescent="0.2">
      <c r="A943">
        <v>19</v>
      </c>
      <c r="B943" s="7">
        <v>43897</v>
      </c>
      <c r="C943" t="s">
        <v>351</v>
      </c>
      <c r="D943" t="s">
        <v>67</v>
      </c>
      <c r="E943" t="s">
        <v>310</v>
      </c>
      <c r="F943" t="s">
        <v>87</v>
      </c>
      <c r="G943" t="s">
        <v>334</v>
      </c>
    </row>
    <row r="944" spans="1:7" x14ac:dyDescent="0.2">
      <c r="A944">
        <v>19</v>
      </c>
      <c r="B944" s="7">
        <v>43897</v>
      </c>
      <c r="C944" t="s">
        <v>343</v>
      </c>
      <c r="D944" t="s">
        <v>155</v>
      </c>
      <c r="E944" t="s">
        <v>316</v>
      </c>
      <c r="F944" t="s">
        <v>52</v>
      </c>
      <c r="G944" t="s">
        <v>336</v>
      </c>
    </row>
    <row r="945" spans="1:7" x14ac:dyDescent="0.2">
      <c r="A945">
        <v>19</v>
      </c>
      <c r="B945" s="7">
        <v>43897</v>
      </c>
      <c r="C945" t="s">
        <v>340</v>
      </c>
      <c r="D945" t="s">
        <v>60</v>
      </c>
      <c r="E945" t="s">
        <v>341</v>
      </c>
      <c r="F945" t="s">
        <v>58</v>
      </c>
      <c r="G945" t="s">
        <v>318</v>
      </c>
    </row>
    <row r="946" spans="1:7" x14ac:dyDescent="0.2">
      <c r="A946">
        <v>19</v>
      </c>
      <c r="B946" s="7">
        <v>43897</v>
      </c>
      <c r="C946" t="s">
        <v>332</v>
      </c>
      <c r="D946" t="s">
        <v>37</v>
      </c>
      <c r="E946" t="s">
        <v>333</v>
      </c>
      <c r="F946" t="s">
        <v>121</v>
      </c>
      <c r="G946" t="s">
        <v>331</v>
      </c>
    </row>
    <row r="947" spans="1:7" x14ac:dyDescent="0.2">
      <c r="A947">
        <v>19</v>
      </c>
      <c r="B947" s="7">
        <v>43898</v>
      </c>
      <c r="C947" t="s">
        <v>311</v>
      </c>
      <c r="D947" t="s">
        <v>50</v>
      </c>
      <c r="E947" t="s">
        <v>312</v>
      </c>
      <c r="F947" t="s">
        <v>89</v>
      </c>
      <c r="G947" t="s">
        <v>304</v>
      </c>
    </row>
    <row r="948" spans="1:7" x14ac:dyDescent="0.2">
      <c r="A948">
        <v>19</v>
      </c>
      <c r="B948" s="7">
        <v>43898</v>
      </c>
      <c r="C948" t="s">
        <v>353</v>
      </c>
      <c r="D948" t="s">
        <v>44</v>
      </c>
      <c r="E948" t="s">
        <v>313</v>
      </c>
      <c r="F948" t="s">
        <v>74</v>
      </c>
      <c r="G948" t="s">
        <v>298</v>
      </c>
    </row>
    <row r="949" spans="1:7" x14ac:dyDescent="0.2">
      <c r="A949">
        <v>19</v>
      </c>
      <c r="B949" s="7">
        <v>43898</v>
      </c>
      <c r="C949" t="s">
        <v>299</v>
      </c>
      <c r="D949" t="s">
        <v>35</v>
      </c>
      <c r="E949" t="s">
        <v>300</v>
      </c>
      <c r="F949" t="s">
        <v>42</v>
      </c>
      <c r="G949" t="s">
        <v>301</v>
      </c>
    </row>
    <row r="950" spans="1:7" x14ac:dyDescent="0.2">
      <c r="A950">
        <v>19</v>
      </c>
      <c r="B950" s="7">
        <v>43898</v>
      </c>
      <c r="C950" t="s">
        <v>342</v>
      </c>
      <c r="D950" t="s">
        <v>48</v>
      </c>
      <c r="E950" t="s">
        <v>319</v>
      </c>
      <c r="F950" t="s">
        <v>95</v>
      </c>
      <c r="G950" t="s">
        <v>328</v>
      </c>
    </row>
    <row r="951" spans="1:7" x14ac:dyDescent="0.2">
      <c r="A951">
        <v>19</v>
      </c>
      <c r="B951" s="7">
        <v>43898</v>
      </c>
      <c r="C951" t="s">
        <v>329</v>
      </c>
      <c r="D951" t="s">
        <v>70</v>
      </c>
      <c r="E951" t="s">
        <v>330</v>
      </c>
      <c r="F951" t="s">
        <v>72</v>
      </c>
      <c r="G951" t="s">
        <v>339</v>
      </c>
    </row>
    <row r="952" spans="1:7" x14ac:dyDescent="0.2">
      <c r="A952">
        <v>19</v>
      </c>
      <c r="B952" s="7">
        <v>43898</v>
      </c>
      <c r="C952" t="s">
        <v>354</v>
      </c>
      <c r="D952" t="s">
        <v>65</v>
      </c>
      <c r="E952" t="s">
        <v>322</v>
      </c>
      <c r="F952" t="s">
        <v>54</v>
      </c>
      <c r="G952" t="s">
        <v>315</v>
      </c>
    </row>
    <row r="953" spans="1:7" x14ac:dyDescent="0.2">
      <c r="A953">
        <v>19</v>
      </c>
      <c r="B953" s="7">
        <v>43898</v>
      </c>
      <c r="C953" t="s">
        <v>320</v>
      </c>
      <c r="D953" t="s">
        <v>39</v>
      </c>
      <c r="E953" t="s">
        <v>321</v>
      </c>
      <c r="F953" t="s">
        <v>76</v>
      </c>
      <c r="G953" t="s">
        <v>306</v>
      </c>
    </row>
    <row r="954" spans="1:7" x14ac:dyDescent="0.2">
      <c r="A954">
        <v>19</v>
      </c>
      <c r="B954" s="7">
        <v>43898</v>
      </c>
      <c r="C954" t="s">
        <v>337</v>
      </c>
      <c r="D954" t="s">
        <v>33</v>
      </c>
      <c r="E954" t="s">
        <v>338</v>
      </c>
      <c r="F954" t="s">
        <v>79</v>
      </c>
      <c r="G954" t="s">
        <v>309</v>
      </c>
    </row>
    <row r="955" spans="1:7" x14ac:dyDescent="0.2">
      <c r="A955">
        <v>19</v>
      </c>
      <c r="B955" s="7">
        <v>43898</v>
      </c>
      <c r="C955" t="s">
        <v>351</v>
      </c>
      <c r="D955" t="s">
        <v>67</v>
      </c>
      <c r="E955" t="s">
        <v>310</v>
      </c>
      <c r="F955" t="s">
        <v>115</v>
      </c>
      <c r="G955" t="s">
        <v>324</v>
      </c>
    </row>
    <row r="956" spans="1:7" x14ac:dyDescent="0.2">
      <c r="A956">
        <v>19</v>
      </c>
      <c r="B956" s="7">
        <v>43898</v>
      </c>
      <c r="C956" t="s">
        <v>350</v>
      </c>
      <c r="D956" t="s">
        <v>108</v>
      </c>
      <c r="E956" t="s">
        <v>325</v>
      </c>
      <c r="F956" t="s">
        <v>56</v>
      </c>
      <c r="G956" t="s">
        <v>307</v>
      </c>
    </row>
    <row r="957" spans="1:7" x14ac:dyDescent="0.2">
      <c r="A957">
        <v>19</v>
      </c>
      <c r="B957" s="7">
        <v>43898</v>
      </c>
      <c r="C957" t="s">
        <v>347</v>
      </c>
      <c r="D957" t="s">
        <v>121</v>
      </c>
      <c r="E957" t="s">
        <v>331</v>
      </c>
      <c r="F957" t="s">
        <v>63</v>
      </c>
      <c r="G957" t="s">
        <v>297</v>
      </c>
    </row>
    <row r="958" spans="1:7" x14ac:dyDescent="0.2">
      <c r="A958">
        <v>19</v>
      </c>
      <c r="B958" s="7">
        <v>43899</v>
      </c>
      <c r="C958" t="s">
        <v>349</v>
      </c>
      <c r="D958" t="s">
        <v>52</v>
      </c>
      <c r="E958" t="s">
        <v>336</v>
      </c>
      <c r="F958" t="s">
        <v>97</v>
      </c>
      <c r="G958" t="s">
        <v>303</v>
      </c>
    </row>
    <row r="959" spans="1:7" x14ac:dyDescent="0.2">
      <c r="A959">
        <v>19</v>
      </c>
      <c r="B959" s="7">
        <v>43899</v>
      </c>
      <c r="C959" t="s">
        <v>346</v>
      </c>
      <c r="D959" t="s">
        <v>87</v>
      </c>
      <c r="E959" t="s">
        <v>334</v>
      </c>
      <c r="F959" t="s">
        <v>72</v>
      </c>
      <c r="G959" t="s">
        <v>339</v>
      </c>
    </row>
    <row r="960" spans="1:7" x14ac:dyDescent="0.2">
      <c r="A960">
        <v>19</v>
      </c>
      <c r="B960" s="7">
        <v>43899</v>
      </c>
      <c r="C960" t="s">
        <v>326</v>
      </c>
      <c r="D960" t="s">
        <v>82</v>
      </c>
      <c r="E960" t="s">
        <v>327</v>
      </c>
      <c r="F960" t="s">
        <v>63</v>
      </c>
      <c r="G960" t="s">
        <v>297</v>
      </c>
    </row>
    <row r="961" spans="1:7" x14ac:dyDescent="0.2">
      <c r="A961">
        <v>19</v>
      </c>
      <c r="B961" s="7">
        <v>43900</v>
      </c>
      <c r="C961" t="s">
        <v>305</v>
      </c>
      <c r="D961" t="s">
        <v>76</v>
      </c>
      <c r="E961" t="s">
        <v>306</v>
      </c>
      <c r="F961" t="s">
        <v>48</v>
      </c>
      <c r="G961" t="s">
        <v>319</v>
      </c>
    </row>
    <row r="962" spans="1:7" x14ac:dyDescent="0.2">
      <c r="A962">
        <v>19</v>
      </c>
      <c r="B962" s="7">
        <v>43900</v>
      </c>
      <c r="C962" t="s">
        <v>354</v>
      </c>
      <c r="D962" t="s">
        <v>65</v>
      </c>
      <c r="E962" t="s">
        <v>322</v>
      </c>
      <c r="F962" t="s">
        <v>108</v>
      </c>
      <c r="G962" t="s">
        <v>325</v>
      </c>
    </row>
    <row r="963" spans="1:7" x14ac:dyDescent="0.2">
      <c r="A963">
        <v>19</v>
      </c>
      <c r="B963" s="7">
        <v>43900</v>
      </c>
      <c r="C963" t="s">
        <v>352</v>
      </c>
      <c r="D963" t="s">
        <v>89</v>
      </c>
      <c r="E963" t="s">
        <v>304</v>
      </c>
      <c r="F963" t="s">
        <v>67</v>
      </c>
      <c r="G963" t="s">
        <v>310</v>
      </c>
    </row>
    <row r="964" spans="1:7" x14ac:dyDescent="0.2">
      <c r="A964">
        <v>19</v>
      </c>
      <c r="B964" s="7">
        <v>43900</v>
      </c>
      <c r="C964" t="s">
        <v>337</v>
      </c>
      <c r="D964" t="s">
        <v>33</v>
      </c>
      <c r="E964" t="s">
        <v>338</v>
      </c>
      <c r="F964" t="s">
        <v>44</v>
      </c>
      <c r="G964" t="s">
        <v>313</v>
      </c>
    </row>
    <row r="965" spans="1:7" x14ac:dyDescent="0.2">
      <c r="A965">
        <v>19</v>
      </c>
      <c r="B965" s="7">
        <v>43900</v>
      </c>
      <c r="C965" t="s">
        <v>343</v>
      </c>
      <c r="D965" t="s">
        <v>155</v>
      </c>
      <c r="E965" t="s">
        <v>316</v>
      </c>
      <c r="F965" t="s">
        <v>79</v>
      </c>
      <c r="G965" t="s">
        <v>309</v>
      </c>
    </row>
    <row r="966" spans="1:7" x14ac:dyDescent="0.2">
      <c r="A966">
        <v>19</v>
      </c>
      <c r="B966" s="7">
        <v>43900</v>
      </c>
      <c r="C966" t="s">
        <v>323</v>
      </c>
      <c r="D966" t="s">
        <v>115</v>
      </c>
      <c r="E966" t="s">
        <v>324</v>
      </c>
      <c r="F966" t="s">
        <v>39</v>
      </c>
      <c r="G966" t="s">
        <v>321</v>
      </c>
    </row>
    <row r="967" spans="1:7" x14ac:dyDescent="0.2">
      <c r="A967">
        <v>19</v>
      </c>
      <c r="B967" s="7">
        <v>43900</v>
      </c>
      <c r="C967" t="s">
        <v>332</v>
      </c>
      <c r="D967" t="s">
        <v>37</v>
      </c>
      <c r="E967" t="s">
        <v>333</v>
      </c>
      <c r="F967" t="s">
        <v>70</v>
      </c>
      <c r="G967" t="s">
        <v>330</v>
      </c>
    </row>
    <row r="968" spans="1:7" x14ac:dyDescent="0.2">
      <c r="A968">
        <v>19</v>
      </c>
      <c r="B968" s="7">
        <v>43900</v>
      </c>
      <c r="C968" t="s">
        <v>340</v>
      </c>
      <c r="D968" t="s">
        <v>60</v>
      </c>
      <c r="E968" t="s">
        <v>341</v>
      </c>
      <c r="F968" t="s">
        <v>35</v>
      </c>
      <c r="G968" t="s">
        <v>300</v>
      </c>
    </row>
    <row r="969" spans="1:7" x14ac:dyDescent="0.2">
      <c r="A969">
        <v>19</v>
      </c>
      <c r="B969" s="7">
        <v>43900</v>
      </c>
      <c r="C969" t="s">
        <v>299</v>
      </c>
      <c r="D969" t="s">
        <v>42</v>
      </c>
      <c r="E969" t="s">
        <v>301</v>
      </c>
      <c r="F969" t="s">
        <v>50</v>
      </c>
      <c r="G969" t="s">
        <v>312</v>
      </c>
    </row>
    <row r="970" spans="1:7" x14ac:dyDescent="0.2">
      <c r="A970">
        <v>19</v>
      </c>
      <c r="B970" s="7">
        <v>43901</v>
      </c>
      <c r="C970" t="s">
        <v>349</v>
      </c>
      <c r="D970" t="s">
        <v>52</v>
      </c>
      <c r="E970" t="s">
        <v>336</v>
      </c>
      <c r="F970" t="s">
        <v>108</v>
      </c>
      <c r="G970" t="s">
        <v>325</v>
      </c>
    </row>
    <row r="971" spans="1:7" x14ac:dyDescent="0.2">
      <c r="A971">
        <v>19</v>
      </c>
      <c r="B971" s="7">
        <v>43901</v>
      </c>
      <c r="C971" t="s">
        <v>314</v>
      </c>
      <c r="D971" t="s">
        <v>54</v>
      </c>
      <c r="E971" t="s">
        <v>315</v>
      </c>
      <c r="F971" t="s">
        <v>97</v>
      </c>
      <c r="G971" t="s">
        <v>303</v>
      </c>
    </row>
    <row r="972" spans="1:7" x14ac:dyDescent="0.2">
      <c r="A972">
        <v>19</v>
      </c>
      <c r="B972" s="7">
        <v>43901</v>
      </c>
      <c r="C972" t="s">
        <v>317</v>
      </c>
      <c r="D972" t="s">
        <v>58</v>
      </c>
      <c r="E972" t="s">
        <v>318</v>
      </c>
      <c r="F972" t="s">
        <v>56</v>
      </c>
      <c r="G972" t="s">
        <v>307</v>
      </c>
    </row>
    <row r="973" spans="1:7" x14ac:dyDescent="0.2">
      <c r="A973">
        <v>19</v>
      </c>
      <c r="B973" s="7">
        <v>43901</v>
      </c>
      <c r="C973" t="s">
        <v>345</v>
      </c>
      <c r="D973" t="s">
        <v>95</v>
      </c>
      <c r="E973" t="s">
        <v>328</v>
      </c>
      <c r="F973" t="s">
        <v>82</v>
      </c>
      <c r="G973" t="s">
        <v>327</v>
      </c>
    </row>
    <row r="974" spans="1:7" x14ac:dyDescent="0.2">
      <c r="A974">
        <v>19</v>
      </c>
      <c r="B974" s="7">
        <v>43901</v>
      </c>
      <c r="C974" t="s">
        <v>320</v>
      </c>
      <c r="D974" t="s">
        <v>39</v>
      </c>
      <c r="E974" t="s">
        <v>321</v>
      </c>
      <c r="F974" t="s">
        <v>87</v>
      </c>
      <c r="G974" t="s">
        <v>334</v>
      </c>
    </row>
    <row r="975" spans="1:7" x14ac:dyDescent="0.2">
      <c r="A975">
        <v>19</v>
      </c>
      <c r="B975" s="7">
        <v>43901</v>
      </c>
      <c r="C975" t="s">
        <v>347</v>
      </c>
      <c r="D975" t="s">
        <v>121</v>
      </c>
      <c r="E975" t="s">
        <v>331</v>
      </c>
      <c r="F975" t="s">
        <v>74</v>
      </c>
      <c r="G975" t="s">
        <v>298</v>
      </c>
    </row>
    <row r="976" spans="1:7" x14ac:dyDescent="0.2">
      <c r="A976">
        <v>19</v>
      </c>
      <c r="B976" s="7">
        <v>43902</v>
      </c>
      <c r="C976" t="s">
        <v>308</v>
      </c>
      <c r="D976" t="s">
        <v>79</v>
      </c>
      <c r="E976" t="s">
        <v>309</v>
      </c>
      <c r="F976" t="s">
        <v>89</v>
      </c>
      <c r="G976" t="s">
        <v>304</v>
      </c>
    </row>
    <row r="977" spans="1:7" x14ac:dyDescent="0.2">
      <c r="A977">
        <v>20</v>
      </c>
      <c r="B977" s="7">
        <v>43902</v>
      </c>
      <c r="C977" t="s">
        <v>348</v>
      </c>
      <c r="D977" t="s">
        <v>72</v>
      </c>
      <c r="E977" t="s">
        <v>339</v>
      </c>
      <c r="F977" t="s">
        <v>48</v>
      </c>
      <c r="G977" t="s">
        <v>319</v>
      </c>
    </row>
    <row r="978" spans="1:7" x14ac:dyDescent="0.2">
      <c r="A978">
        <v>20</v>
      </c>
      <c r="B978" s="7">
        <v>43902</v>
      </c>
      <c r="C978" t="s">
        <v>332</v>
      </c>
      <c r="D978" t="s">
        <v>37</v>
      </c>
      <c r="E978" t="s">
        <v>333</v>
      </c>
      <c r="F978" t="s">
        <v>155</v>
      </c>
      <c r="G978" t="s">
        <v>316</v>
      </c>
    </row>
    <row r="979" spans="1:7" x14ac:dyDescent="0.2">
      <c r="A979">
        <v>20</v>
      </c>
      <c r="B979" s="7">
        <v>43902</v>
      </c>
      <c r="C979" t="s">
        <v>340</v>
      </c>
      <c r="D979" t="s">
        <v>60</v>
      </c>
      <c r="E979" t="s">
        <v>341</v>
      </c>
      <c r="F979" t="s">
        <v>50</v>
      </c>
      <c r="G979" t="s">
        <v>312</v>
      </c>
    </row>
    <row r="980" spans="1:7" x14ac:dyDescent="0.2">
      <c r="A980">
        <v>20</v>
      </c>
      <c r="B980" s="7">
        <v>43902</v>
      </c>
      <c r="C980" t="s">
        <v>299</v>
      </c>
      <c r="D980" t="s">
        <v>42</v>
      </c>
      <c r="E980" t="s">
        <v>301</v>
      </c>
      <c r="F980" t="s">
        <v>33</v>
      </c>
      <c r="G980" t="s">
        <v>338</v>
      </c>
    </row>
    <row r="981" spans="1:7" x14ac:dyDescent="0.2">
      <c r="A981">
        <v>20</v>
      </c>
      <c r="B981" s="7">
        <v>43903</v>
      </c>
      <c r="C981" t="s">
        <v>302</v>
      </c>
      <c r="D981" t="s">
        <v>97</v>
      </c>
      <c r="E981" t="s">
        <v>303</v>
      </c>
      <c r="F981" t="s">
        <v>67</v>
      </c>
      <c r="G981" t="s">
        <v>310</v>
      </c>
    </row>
    <row r="982" spans="1:7" x14ac:dyDescent="0.2">
      <c r="A982">
        <v>20</v>
      </c>
      <c r="B982" s="7">
        <v>43903</v>
      </c>
      <c r="C982" t="s">
        <v>342</v>
      </c>
      <c r="D982" t="s">
        <v>48</v>
      </c>
      <c r="E982" t="s">
        <v>319</v>
      </c>
      <c r="F982" t="s">
        <v>65</v>
      </c>
      <c r="G982" t="s">
        <v>322</v>
      </c>
    </row>
    <row r="983" spans="1:7" x14ac:dyDescent="0.2">
      <c r="A983">
        <v>20</v>
      </c>
      <c r="B983" s="7">
        <v>43903</v>
      </c>
      <c r="C983" t="s">
        <v>314</v>
      </c>
      <c r="D983" t="s">
        <v>54</v>
      </c>
      <c r="E983" t="s">
        <v>315</v>
      </c>
      <c r="F983" t="s">
        <v>108</v>
      </c>
      <c r="G983" t="s">
        <v>325</v>
      </c>
    </row>
    <row r="984" spans="1:7" x14ac:dyDescent="0.2">
      <c r="A984">
        <v>20</v>
      </c>
      <c r="B984" s="7">
        <v>43903</v>
      </c>
      <c r="C984" t="s">
        <v>345</v>
      </c>
      <c r="D984" t="s">
        <v>95</v>
      </c>
      <c r="E984" t="s">
        <v>328</v>
      </c>
      <c r="F984" t="s">
        <v>44</v>
      </c>
      <c r="G984" t="s">
        <v>313</v>
      </c>
    </row>
    <row r="985" spans="1:7" x14ac:dyDescent="0.2">
      <c r="A985">
        <v>20</v>
      </c>
      <c r="B985" s="7">
        <v>43903</v>
      </c>
      <c r="C985" t="s">
        <v>323</v>
      </c>
      <c r="D985" t="s">
        <v>115</v>
      </c>
      <c r="E985" t="s">
        <v>324</v>
      </c>
      <c r="F985" t="s">
        <v>87</v>
      </c>
      <c r="G985" t="s">
        <v>334</v>
      </c>
    </row>
    <row r="986" spans="1:7" x14ac:dyDescent="0.2">
      <c r="A986">
        <v>20</v>
      </c>
      <c r="B986" s="7">
        <v>43903</v>
      </c>
      <c r="C986" t="s">
        <v>326</v>
      </c>
      <c r="D986" t="s">
        <v>82</v>
      </c>
      <c r="E986" t="s">
        <v>327</v>
      </c>
      <c r="F986" t="s">
        <v>74</v>
      </c>
      <c r="G986" t="s">
        <v>298</v>
      </c>
    </row>
    <row r="987" spans="1:7" x14ac:dyDescent="0.2">
      <c r="A987">
        <v>20</v>
      </c>
      <c r="B987" s="7">
        <v>43903</v>
      </c>
      <c r="C987" t="s">
        <v>299</v>
      </c>
      <c r="D987" t="s">
        <v>35</v>
      </c>
      <c r="E987" t="s">
        <v>300</v>
      </c>
      <c r="F987" t="s">
        <v>50</v>
      </c>
      <c r="G987" t="s">
        <v>312</v>
      </c>
    </row>
    <row r="988" spans="1:7" x14ac:dyDescent="0.2">
      <c r="A988">
        <v>20</v>
      </c>
      <c r="B988" s="7">
        <v>43904</v>
      </c>
      <c r="C988" t="s">
        <v>320</v>
      </c>
      <c r="D988" t="s">
        <v>39</v>
      </c>
      <c r="E988" t="s">
        <v>321</v>
      </c>
      <c r="F988" t="s">
        <v>70</v>
      </c>
      <c r="G988" t="s">
        <v>330</v>
      </c>
    </row>
    <row r="989" spans="1:7" x14ac:dyDescent="0.2">
      <c r="A989">
        <v>20</v>
      </c>
      <c r="B989" s="7">
        <v>43904</v>
      </c>
      <c r="C989" t="s">
        <v>349</v>
      </c>
      <c r="D989" t="s">
        <v>52</v>
      </c>
      <c r="E989" t="s">
        <v>336</v>
      </c>
      <c r="F989" t="s">
        <v>67</v>
      </c>
      <c r="G989" t="s">
        <v>310</v>
      </c>
    </row>
    <row r="990" spans="1:7" x14ac:dyDescent="0.2">
      <c r="A990">
        <v>20</v>
      </c>
      <c r="B990" s="7">
        <v>43904</v>
      </c>
      <c r="C990" t="s">
        <v>317</v>
      </c>
      <c r="D990" t="s">
        <v>58</v>
      </c>
      <c r="E990" t="s">
        <v>318</v>
      </c>
      <c r="F990" t="s">
        <v>76</v>
      </c>
      <c r="G990" t="s">
        <v>306</v>
      </c>
    </row>
    <row r="991" spans="1:7" x14ac:dyDescent="0.2">
      <c r="A991">
        <v>20</v>
      </c>
      <c r="B991" s="7">
        <v>43904</v>
      </c>
      <c r="C991" t="s">
        <v>296</v>
      </c>
      <c r="D991" t="s">
        <v>63</v>
      </c>
      <c r="E991" t="s">
        <v>297</v>
      </c>
      <c r="F991" t="s">
        <v>56</v>
      </c>
      <c r="G991" t="s">
        <v>307</v>
      </c>
    </row>
    <row r="992" spans="1:7" x14ac:dyDescent="0.2">
      <c r="A992">
        <v>20</v>
      </c>
      <c r="B992" s="7">
        <v>43904</v>
      </c>
      <c r="C992" t="s">
        <v>314</v>
      </c>
      <c r="D992" t="s">
        <v>54</v>
      </c>
      <c r="E992" t="s">
        <v>315</v>
      </c>
      <c r="F992" t="s">
        <v>89</v>
      </c>
      <c r="G992" t="s">
        <v>304</v>
      </c>
    </row>
    <row r="993" spans="1:7" x14ac:dyDescent="0.2">
      <c r="A993">
        <v>20</v>
      </c>
      <c r="B993" s="7">
        <v>43904</v>
      </c>
      <c r="C993" t="s">
        <v>348</v>
      </c>
      <c r="D993" t="s">
        <v>72</v>
      </c>
      <c r="E993" t="s">
        <v>339</v>
      </c>
      <c r="F993" t="s">
        <v>60</v>
      </c>
      <c r="G993" t="s">
        <v>341</v>
      </c>
    </row>
    <row r="994" spans="1:7" x14ac:dyDescent="0.2">
      <c r="A994">
        <v>20</v>
      </c>
      <c r="B994" s="7">
        <v>43904</v>
      </c>
      <c r="C994" t="s">
        <v>323</v>
      </c>
      <c r="D994" t="s">
        <v>115</v>
      </c>
      <c r="E994" t="s">
        <v>324</v>
      </c>
      <c r="F994" t="s">
        <v>44</v>
      </c>
      <c r="G994" t="s">
        <v>313</v>
      </c>
    </row>
    <row r="995" spans="1:7" x14ac:dyDescent="0.2">
      <c r="A995">
        <v>20</v>
      </c>
      <c r="B995" s="7">
        <v>43904</v>
      </c>
      <c r="C995" t="s">
        <v>326</v>
      </c>
      <c r="D995" t="s">
        <v>82</v>
      </c>
      <c r="E995" t="s">
        <v>327</v>
      </c>
      <c r="F995" t="s">
        <v>155</v>
      </c>
      <c r="G995" t="s">
        <v>316</v>
      </c>
    </row>
    <row r="996" spans="1:7" x14ac:dyDescent="0.2">
      <c r="A996">
        <v>20</v>
      </c>
      <c r="B996" s="7">
        <v>43904</v>
      </c>
      <c r="C996" t="s">
        <v>299</v>
      </c>
      <c r="D996" t="s">
        <v>35</v>
      </c>
      <c r="E996" t="s">
        <v>300</v>
      </c>
      <c r="F996" t="s">
        <v>74</v>
      </c>
      <c r="G996" t="s">
        <v>298</v>
      </c>
    </row>
    <row r="997" spans="1:7" x14ac:dyDescent="0.2">
      <c r="A997">
        <v>20</v>
      </c>
      <c r="B997" s="7">
        <v>43905</v>
      </c>
      <c r="C997" t="s">
        <v>332</v>
      </c>
      <c r="D997" t="s">
        <v>37</v>
      </c>
      <c r="E997" t="s">
        <v>333</v>
      </c>
      <c r="F997" t="s">
        <v>33</v>
      </c>
      <c r="G997" t="s">
        <v>338</v>
      </c>
    </row>
    <row r="998" spans="1:7" x14ac:dyDescent="0.2">
      <c r="A998">
        <v>20</v>
      </c>
      <c r="B998" s="7">
        <v>43905</v>
      </c>
      <c r="C998" t="s">
        <v>308</v>
      </c>
      <c r="D998" t="s">
        <v>79</v>
      </c>
      <c r="E998" t="s">
        <v>309</v>
      </c>
      <c r="F998" t="s">
        <v>97</v>
      </c>
      <c r="G998" t="s">
        <v>303</v>
      </c>
    </row>
    <row r="999" spans="1:7" x14ac:dyDescent="0.2">
      <c r="A999">
        <v>20</v>
      </c>
      <c r="B999" s="7">
        <v>43905</v>
      </c>
      <c r="C999" t="s">
        <v>354</v>
      </c>
      <c r="D999" t="s">
        <v>65</v>
      </c>
      <c r="E999" t="s">
        <v>322</v>
      </c>
      <c r="F999" t="s">
        <v>95</v>
      </c>
      <c r="G999" t="s">
        <v>328</v>
      </c>
    </row>
    <row r="1000" spans="1:7" x14ac:dyDescent="0.2">
      <c r="A1000">
        <v>20</v>
      </c>
      <c r="B1000" s="7">
        <v>43905</v>
      </c>
      <c r="C1000" t="s">
        <v>352</v>
      </c>
      <c r="D1000" t="s">
        <v>89</v>
      </c>
      <c r="E1000" t="s">
        <v>304</v>
      </c>
      <c r="F1000" t="s">
        <v>48</v>
      </c>
      <c r="G1000" t="s">
        <v>319</v>
      </c>
    </row>
    <row r="1001" spans="1:7" x14ac:dyDescent="0.2">
      <c r="A1001">
        <v>20</v>
      </c>
      <c r="B1001" s="7">
        <v>43905</v>
      </c>
      <c r="C1001" t="s">
        <v>299</v>
      </c>
      <c r="D1001" t="s">
        <v>42</v>
      </c>
      <c r="E1001" t="s">
        <v>301</v>
      </c>
      <c r="F1001" t="s">
        <v>87</v>
      </c>
      <c r="G1001" t="s">
        <v>334</v>
      </c>
    </row>
    <row r="1002" spans="1:7" x14ac:dyDescent="0.2">
      <c r="A1002">
        <v>20</v>
      </c>
      <c r="B1002" s="7">
        <v>43905</v>
      </c>
      <c r="C1002" t="s">
        <v>347</v>
      </c>
      <c r="D1002" t="s">
        <v>121</v>
      </c>
      <c r="E1002" t="s">
        <v>331</v>
      </c>
      <c r="F1002" t="s">
        <v>50</v>
      </c>
      <c r="G1002" t="s">
        <v>312</v>
      </c>
    </row>
    <row r="1003" spans="1:7" x14ac:dyDescent="0.2">
      <c r="A1003">
        <v>20</v>
      </c>
      <c r="B1003" s="7">
        <v>43906</v>
      </c>
      <c r="C1003" t="s">
        <v>317</v>
      </c>
      <c r="D1003" t="s">
        <v>58</v>
      </c>
      <c r="E1003" t="s">
        <v>318</v>
      </c>
      <c r="F1003" t="s">
        <v>65</v>
      </c>
      <c r="G1003" t="s">
        <v>322</v>
      </c>
    </row>
    <row r="1004" spans="1:7" x14ac:dyDescent="0.2">
      <c r="A1004">
        <v>20</v>
      </c>
      <c r="B1004" s="7">
        <v>43906</v>
      </c>
      <c r="C1004" t="s">
        <v>296</v>
      </c>
      <c r="D1004" t="s">
        <v>63</v>
      </c>
      <c r="E1004" t="s">
        <v>297</v>
      </c>
      <c r="F1004" t="s">
        <v>60</v>
      </c>
      <c r="G1004" t="s">
        <v>341</v>
      </c>
    </row>
    <row r="1005" spans="1:7" x14ac:dyDescent="0.2">
      <c r="A1005">
        <v>20</v>
      </c>
      <c r="B1005" s="7">
        <v>43906</v>
      </c>
      <c r="C1005" t="s">
        <v>348</v>
      </c>
      <c r="D1005" t="s">
        <v>72</v>
      </c>
      <c r="E1005" t="s">
        <v>339</v>
      </c>
      <c r="F1005" t="s">
        <v>54</v>
      </c>
      <c r="G1005" t="s">
        <v>315</v>
      </c>
    </row>
    <row r="1006" spans="1:7" x14ac:dyDescent="0.2">
      <c r="A1006">
        <v>20</v>
      </c>
      <c r="B1006" s="7">
        <v>43906</v>
      </c>
      <c r="C1006" t="s">
        <v>344</v>
      </c>
      <c r="D1006" t="s">
        <v>74</v>
      </c>
      <c r="E1006" t="s">
        <v>298</v>
      </c>
      <c r="F1006" t="s">
        <v>52</v>
      </c>
      <c r="G1006" t="s">
        <v>336</v>
      </c>
    </row>
    <row r="1007" spans="1:7" x14ac:dyDescent="0.2">
      <c r="A1007">
        <v>20</v>
      </c>
      <c r="B1007" s="7">
        <v>43906</v>
      </c>
      <c r="C1007" t="s">
        <v>323</v>
      </c>
      <c r="D1007" t="s">
        <v>115</v>
      </c>
      <c r="E1007" t="s">
        <v>324</v>
      </c>
      <c r="F1007" t="s">
        <v>155</v>
      </c>
      <c r="G1007" t="s">
        <v>316</v>
      </c>
    </row>
    <row r="1008" spans="1:7" x14ac:dyDescent="0.2">
      <c r="A1008">
        <v>20</v>
      </c>
      <c r="B1008" s="7">
        <v>43906</v>
      </c>
      <c r="C1008" t="s">
        <v>326</v>
      </c>
      <c r="D1008" t="s">
        <v>82</v>
      </c>
      <c r="E1008" t="s">
        <v>327</v>
      </c>
      <c r="F1008" t="s">
        <v>42</v>
      </c>
      <c r="G1008" t="s">
        <v>301</v>
      </c>
    </row>
    <row r="1009" spans="1:7" x14ac:dyDescent="0.2">
      <c r="A1009">
        <v>20</v>
      </c>
      <c r="B1009" s="7">
        <v>43906</v>
      </c>
      <c r="C1009" t="s">
        <v>299</v>
      </c>
      <c r="D1009" t="s">
        <v>35</v>
      </c>
      <c r="E1009" t="s">
        <v>300</v>
      </c>
      <c r="F1009" t="s">
        <v>39</v>
      </c>
      <c r="G1009" t="s">
        <v>321</v>
      </c>
    </row>
    <row r="1010" spans="1:7" x14ac:dyDescent="0.2">
      <c r="A1010">
        <v>20</v>
      </c>
      <c r="B1010" s="7">
        <v>43907</v>
      </c>
      <c r="C1010" t="s">
        <v>335</v>
      </c>
      <c r="D1010" t="s">
        <v>56</v>
      </c>
      <c r="E1010" t="s">
        <v>307</v>
      </c>
      <c r="F1010" t="s">
        <v>79</v>
      </c>
      <c r="G1010" t="s">
        <v>309</v>
      </c>
    </row>
    <row r="1011" spans="1:7" x14ac:dyDescent="0.2">
      <c r="A1011">
        <v>20</v>
      </c>
      <c r="B1011" s="7">
        <v>43907</v>
      </c>
      <c r="C1011" t="s">
        <v>350</v>
      </c>
      <c r="D1011" t="s">
        <v>108</v>
      </c>
      <c r="E1011" t="s">
        <v>325</v>
      </c>
      <c r="F1011" t="s">
        <v>97</v>
      </c>
      <c r="G1011" t="s">
        <v>303</v>
      </c>
    </row>
    <row r="1012" spans="1:7" x14ac:dyDescent="0.2">
      <c r="A1012">
        <v>20</v>
      </c>
      <c r="B1012" s="7">
        <v>43907</v>
      </c>
      <c r="C1012" t="s">
        <v>337</v>
      </c>
      <c r="D1012" t="s">
        <v>33</v>
      </c>
      <c r="E1012" t="s">
        <v>338</v>
      </c>
      <c r="F1012" t="s">
        <v>67</v>
      </c>
      <c r="G1012" t="s">
        <v>310</v>
      </c>
    </row>
    <row r="1013" spans="1:7" x14ac:dyDescent="0.2">
      <c r="A1013">
        <v>20</v>
      </c>
      <c r="B1013" s="7">
        <v>43907</v>
      </c>
      <c r="C1013" t="s">
        <v>343</v>
      </c>
      <c r="D1013" t="s">
        <v>155</v>
      </c>
      <c r="E1013" t="s">
        <v>316</v>
      </c>
      <c r="F1013" t="s">
        <v>95</v>
      </c>
      <c r="G1013" t="s">
        <v>328</v>
      </c>
    </row>
    <row r="1014" spans="1:7" x14ac:dyDescent="0.2">
      <c r="A1014">
        <v>20</v>
      </c>
      <c r="B1014" s="7">
        <v>43907</v>
      </c>
      <c r="C1014" t="s">
        <v>332</v>
      </c>
      <c r="D1014" t="s">
        <v>37</v>
      </c>
      <c r="E1014" t="s">
        <v>333</v>
      </c>
      <c r="F1014" t="s">
        <v>44</v>
      </c>
      <c r="G1014" t="s">
        <v>313</v>
      </c>
    </row>
    <row r="1015" spans="1:7" x14ac:dyDescent="0.2">
      <c r="A1015">
        <v>20</v>
      </c>
      <c r="B1015" s="7">
        <v>43907</v>
      </c>
      <c r="C1015" t="s">
        <v>347</v>
      </c>
      <c r="D1015" t="s">
        <v>121</v>
      </c>
      <c r="E1015" t="s">
        <v>331</v>
      </c>
      <c r="F1015" t="s">
        <v>39</v>
      </c>
      <c r="G1015" t="s">
        <v>321</v>
      </c>
    </row>
    <row r="1016" spans="1:7" x14ac:dyDescent="0.2">
      <c r="A1016">
        <v>20</v>
      </c>
      <c r="B1016" s="7">
        <v>43908</v>
      </c>
      <c r="C1016" t="s">
        <v>317</v>
      </c>
      <c r="D1016" t="s">
        <v>58</v>
      </c>
      <c r="E1016" t="s">
        <v>318</v>
      </c>
      <c r="F1016" t="s">
        <v>63</v>
      </c>
      <c r="G1016" t="s">
        <v>297</v>
      </c>
    </row>
    <row r="1017" spans="1:7" x14ac:dyDescent="0.2">
      <c r="A1017">
        <v>20</v>
      </c>
      <c r="B1017" s="7">
        <v>43908</v>
      </c>
      <c r="C1017" t="s">
        <v>349</v>
      </c>
      <c r="D1017" t="s">
        <v>52</v>
      </c>
      <c r="E1017" t="s">
        <v>336</v>
      </c>
      <c r="F1017" t="s">
        <v>95</v>
      </c>
      <c r="G1017" t="s">
        <v>328</v>
      </c>
    </row>
    <row r="1018" spans="1:7" x14ac:dyDescent="0.2">
      <c r="A1018">
        <v>20</v>
      </c>
      <c r="B1018" s="7">
        <v>43908</v>
      </c>
      <c r="C1018" t="s">
        <v>342</v>
      </c>
      <c r="D1018" t="s">
        <v>48</v>
      </c>
      <c r="E1018" t="s">
        <v>319</v>
      </c>
      <c r="F1018" t="s">
        <v>108</v>
      </c>
      <c r="G1018" t="s">
        <v>325</v>
      </c>
    </row>
    <row r="1019" spans="1:7" x14ac:dyDescent="0.2">
      <c r="A1019">
        <v>20</v>
      </c>
      <c r="B1019" s="7">
        <v>43908</v>
      </c>
      <c r="C1019" t="s">
        <v>311</v>
      </c>
      <c r="D1019" t="s">
        <v>50</v>
      </c>
      <c r="E1019" t="s">
        <v>312</v>
      </c>
      <c r="F1019" t="s">
        <v>65</v>
      </c>
      <c r="G1019" t="s">
        <v>322</v>
      </c>
    </row>
    <row r="1020" spans="1:7" x14ac:dyDescent="0.2">
      <c r="A1020">
        <v>20</v>
      </c>
      <c r="B1020" s="7">
        <v>43908</v>
      </c>
      <c r="C1020" t="s">
        <v>305</v>
      </c>
      <c r="D1020" t="s">
        <v>76</v>
      </c>
      <c r="E1020" t="s">
        <v>306</v>
      </c>
      <c r="F1020" t="s">
        <v>60</v>
      </c>
      <c r="G1020" t="s">
        <v>341</v>
      </c>
    </row>
    <row r="1021" spans="1:7" x14ac:dyDescent="0.2">
      <c r="A1021">
        <v>20</v>
      </c>
      <c r="B1021" s="7">
        <v>43908</v>
      </c>
      <c r="C1021" t="s">
        <v>352</v>
      </c>
      <c r="D1021" t="s">
        <v>89</v>
      </c>
      <c r="E1021" t="s">
        <v>304</v>
      </c>
      <c r="F1021" t="s">
        <v>54</v>
      </c>
      <c r="G1021" t="s">
        <v>315</v>
      </c>
    </row>
    <row r="1022" spans="1:7" x14ac:dyDescent="0.2">
      <c r="A1022">
        <v>20</v>
      </c>
      <c r="B1022" s="7">
        <v>43908</v>
      </c>
      <c r="C1022" t="s">
        <v>344</v>
      </c>
      <c r="D1022" t="s">
        <v>74</v>
      </c>
      <c r="E1022" t="s">
        <v>298</v>
      </c>
      <c r="F1022" t="s">
        <v>115</v>
      </c>
      <c r="G1022" t="s">
        <v>324</v>
      </c>
    </row>
    <row r="1023" spans="1:7" x14ac:dyDescent="0.2">
      <c r="A1023">
        <v>20</v>
      </c>
      <c r="B1023" s="7">
        <v>43908</v>
      </c>
      <c r="C1023" t="s">
        <v>346</v>
      </c>
      <c r="D1023" t="s">
        <v>87</v>
      </c>
      <c r="E1023" t="s">
        <v>334</v>
      </c>
      <c r="F1023" t="s">
        <v>35</v>
      </c>
      <c r="G1023" t="s">
        <v>300</v>
      </c>
    </row>
    <row r="1024" spans="1:7" x14ac:dyDescent="0.2">
      <c r="A1024">
        <v>20</v>
      </c>
      <c r="B1024" s="7">
        <v>43908</v>
      </c>
      <c r="C1024" t="s">
        <v>299</v>
      </c>
      <c r="D1024" t="s">
        <v>42</v>
      </c>
      <c r="E1024" t="s">
        <v>301</v>
      </c>
      <c r="F1024" t="s">
        <v>82</v>
      </c>
      <c r="G1024" t="s">
        <v>327</v>
      </c>
    </row>
    <row r="1025" spans="1:7" x14ac:dyDescent="0.2">
      <c r="A1025">
        <v>20</v>
      </c>
      <c r="B1025" s="7">
        <v>43908</v>
      </c>
      <c r="C1025" t="s">
        <v>329</v>
      </c>
      <c r="D1025" t="s">
        <v>70</v>
      </c>
      <c r="E1025" t="s">
        <v>330</v>
      </c>
      <c r="F1025" t="s">
        <v>44</v>
      </c>
      <c r="G1025" t="s">
        <v>313</v>
      </c>
    </row>
    <row r="1026" spans="1:7" x14ac:dyDescent="0.2">
      <c r="A1026">
        <v>20</v>
      </c>
      <c r="B1026" s="7">
        <v>43909</v>
      </c>
      <c r="C1026" t="s">
        <v>302</v>
      </c>
      <c r="D1026" t="s">
        <v>97</v>
      </c>
      <c r="E1026" t="s">
        <v>303</v>
      </c>
      <c r="F1026" t="s">
        <v>58</v>
      </c>
      <c r="G1026" t="s">
        <v>318</v>
      </c>
    </row>
    <row r="1027" spans="1:7" x14ac:dyDescent="0.2">
      <c r="A1027">
        <v>20</v>
      </c>
      <c r="B1027" s="7">
        <v>43909</v>
      </c>
      <c r="C1027" t="s">
        <v>308</v>
      </c>
      <c r="D1027" t="s">
        <v>79</v>
      </c>
      <c r="E1027" t="s">
        <v>309</v>
      </c>
      <c r="F1027" t="s">
        <v>67</v>
      </c>
      <c r="G1027" t="s">
        <v>310</v>
      </c>
    </row>
    <row r="1028" spans="1:7" x14ac:dyDescent="0.2">
      <c r="A1028">
        <v>21</v>
      </c>
      <c r="B1028" s="7">
        <v>43909</v>
      </c>
      <c r="C1028" t="s">
        <v>337</v>
      </c>
      <c r="D1028" t="s">
        <v>33</v>
      </c>
      <c r="E1028" t="s">
        <v>338</v>
      </c>
      <c r="F1028" t="s">
        <v>121</v>
      </c>
      <c r="G1028" t="s">
        <v>331</v>
      </c>
    </row>
    <row r="1029" spans="1:7" x14ac:dyDescent="0.2">
      <c r="A1029">
        <v>21</v>
      </c>
      <c r="B1029" s="7">
        <v>43909</v>
      </c>
      <c r="C1029" t="s">
        <v>348</v>
      </c>
      <c r="D1029" t="s">
        <v>72</v>
      </c>
      <c r="E1029" t="s">
        <v>339</v>
      </c>
      <c r="F1029" t="s">
        <v>155</v>
      </c>
      <c r="G1029" t="s">
        <v>316</v>
      </c>
    </row>
    <row r="1030" spans="1:7" x14ac:dyDescent="0.2">
      <c r="A1030">
        <v>21</v>
      </c>
      <c r="B1030" s="7">
        <v>43909</v>
      </c>
      <c r="C1030" t="s">
        <v>332</v>
      </c>
      <c r="D1030" t="s">
        <v>37</v>
      </c>
      <c r="E1030" t="s">
        <v>333</v>
      </c>
      <c r="F1030" t="s">
        <v>39</v>
      </c>
      <c r="G1030" t="s">
        <v>321</v>
      </c>
    </row>
    <row r="1031" spans="1:7" x14ac:dyDescent="0.2">
      <c r="A1031">
        <v>21</v>
      </c>
      <c r="B1031" s="7">
        <v>43910</v>
      </c>
      <c r="C1031" t="s">
        <v>335</v>
      </c>
      <c r="D1031" t="s">
        <v>56</v>
      </c>
      <c r="E1031" t="s">
        <v>307</v>
      </c>
      <c r="F1031" t="s">
        <v>60</v>
      </c>
      <c r="G1031" t="s">
        <v>341</v>
      </c>
    </row>
    <row r="1032" spans="1:7" x14ac:dyDescent="0.2">
      <c r="A1032">
        <v>21</v>
      </c>
      <c r="B1032" s="7">
        <v>43910</v>
      </c>
      <c r="C1032" t="s">
        <v>305</v>
      </c>
      <c r="D1032" t="s">
        <v>76</v>
      </c>
      <c r="E1032" t="s">
        <v>306</v>
      </c>
      <c r="F1032" t="s">
        <v>54</v>
      </c>
      <c r="G1032" t="s">
        <v>315</v>
      </c>
    </row>
    <row r="1033" spans="1:7" x14ac:dyDescent="0.2">
      <c r="A1033">
        <v>21</v>
      </c>
      <c r="B1033" s="7">
        <v>43910</v>
      </c>
      <c r="C1033" t="s">
        <v>349</v>
      </c>
      <c r="D1033" t="s">
        <v>52</v>
      </c>
      <c r="E1033" t="s">
        <v>336</v>
      </c>
      <c r="F1033" t="s">
        <v>65</v>
      </c>
      <c r="G1033" t="s">
        <v>322</v>
      </c>
    </row>
    <row r="1034" spans="1:7" x14ac:dyDescent="0.2">
      <c r="A1034">
        <v>21</v>
      </c>
      <c r="B1034" s="7">
        <v>43910</v>
      </c>
      <c r="C1034" t="s">
        <v>296</v>
      </c>
      <c r="D1034" t="s">
        <v>63</v>
      </c>
      <c r="E1034" t="s">
        <v>297</v>
      </c>
      <c r="F1034" t="s">
        <v>48</v>
      </c>
      <c r="G1034" t="s">
        <v>319</v>
      </c>
    </row>
    <row r="1035" spans="1:7" x14ac:dyDescent="0.2">
      <c r="A1035">
        <v>21</v>
      </c>
      <c r="B1035" s="7">
        <v>43910</v>
      </c>
      <c r="C1035" t="s">
        <v>345</v>
      </c>
      <c r="D1035" t="s">
        <v>95</v>
      </c>
      <c r="E1035" t="s">
        <v>328</v>
      </c>
      <c r="F1035" t="s">
        <v>87</v>
      </c>
      <c r="G1035" t="s">
        <v>334</v>
      </c>
    </row>
    <row r="1036" spans="1:7" x14ac:dyDescent="0.2">
      <c r="A1036">
        <v>21</v>
      </c>
      <c r="B1036" s="7">
        <v>43910</v>
      </c>
      <c r="C1036" t="s">
        <v>323</v>
      </c>
      <c r="D1036" t="s">
        <v>115</v>
      </c>
      <c r="E1036" t="s">
        <v>324</v>
      </c>
      <c r="F1036" t="s">
        <v>89</v>
      </c>
      <c r="G1036" t="s">
        <v>304</v>
      </c>
    </row>
    <row r="1037" spans="1:7" x14ac:dyDescent="0.2">
      <c r="A1037">
        <v>21</v>
      </c>
      <c r="B1037" s="7">
        <v>43910</v>
      </c>
      <c r="C1037" t="s">
        <v>326</v>
      </c>
      <c r="D1037" t="s">
        <v>82</v>
      </c>
      <c r="E1037" t="s">
        <v>327</v>
      </c>
      <c r="F1037" t="s">
        <v>44</v>
      </c>
      <c r="G1037" t="s">
        <v>313</v>
      </c>
    </row>
    <row r="1038" spans="1:7" x14ac:dyDescent="0.2">
      <c r="A1038">
        <v>21</v>
      </c>
      <c r="B1038" s="7">
        <v>43910</v>
      </c>
      <c r="C1038" t="s">
        <v>299</v>
      </c>
      <c r="D1038" t="s">
        <v>35</v>
      </c>
      <c r="E1038" t="s">
        <v>300</v>
      </c>
      <c r="F1038" t="s">
        <v>70</v>
      </c>
      <c r="G1038" t="s">
        <v>330</v>
      </c>
    </row>
    <row r="1039" spans="1:7" x14ac:dyDescent="0.2">
      <c r="A1039">
        <v>21</v>
      </c>
      <c r="B1039" s="7">
        <v>43911</v>
      </c>
      <c r="C1039" t="s">
        <v>311</v>
      </c>
      <c r="D1039" t="s">
        <v>50</v>
      </c>
      <c r="E1039" t="s">
        <v>312</v>
      </c>
      <c r="F1039" t="s">
        <v>48</v>
      </c>
      <c r="G1039" t="s">
        <v>319</v>
      </c>
    </row>
    <row r="1040" spans="1:7" x14ac:dyDescent="0.2">
      <c r="A1040">
        <v>21</v>
      </c>
      <c r="B1040" s="7">
        <v>43911</v>
      </c>
      <c r="C1040" t="s">
        <v>302</v>
      </c>
      <c r="D1040" t="s">
        <v>97</v>
      </c>
      <c r="E1040" t="s">
        <v>303</v>
      </c>
      <c r="F1040" t="s">
        <v>42</v>
      </c>
      <c r="G1040" t="s">
        <v>301</v>
      </c>
    </row>
    <row r="1041" spans="1:7" x14ac:dyDescent="0.2">
      <c r="A1041">
        <v>21</v>
      </c>
      <c r="B1041" s="7">
        <v>43911</v>
      </c>
      <c r="C1041" t="s">
        <v>305</v>
      </c>
      <c r="D1041" t="s">
        <v>76</v>
      </c>
      <c r="E1041" t="s">
        <v>306</v>
      </c>
      <c r="F1041" t="s">
        <v>67</v>
      </c>
      <c r="G1041" t="s">
        <v>310</v>
      </c>
    </row>
    <row r="1042" spans="1:7" x14ac:dyDescent="0.2">
      <c r="A1042">
        <v>21</v>
      </c>
      <c r="B1042" s="7">
        <v>43911</v>
      </c>
      <c r="C1042" t="s">
        <v>308</v>
      </c>
      <c r="D1042" t="s">
        <v>79</v>
      </c>
      <c r="E1042" t="s">
        <v>309</v>
      </c>
      <c r="F1042" t="s">
        <v>121</v>
      </c>
      <c r="G1042" t="s">
        <v>331</v>
      </c>
    </row>
    <row r="1043" spans="1:7" x14ac:dyDescent="0.2">
      <c r="A1043">
        <v>21</v>
      </c>
      <c r="B1043" s="7">
        <v>43911</v>
      </c>
      <c r="C1043" t="s">
        <v>317</v>
      </c>
      <c r="D1043" t="s">
        <v>58</v>
      </c>
      <c r="E1043" t="s">
        <v>318</v>
      </c>
      <c r="F1043" t="s">
        <v>52</v>
      </c>
      <c r="G1043" t="s">
        <v>336</v>
      </c>
    </row>
    <row r="1044" spans="1:7" x14ac:dyDescent="0.2">
      <c r="A1044">
        <v>21</v>
      </c>
      <c r="B1044" s="7">
        <v>43911</v>
      </c>
      <c r="C1044" t="s">
        <v>350</v>
      </c>
      <c r="D1044" t="s">
        <v>108</v>
      </c>
      <c r="E1044" t="s">
        <v>325</v>
      </c>
      <c r="F1044" t="s">
        <v>60</v>
      </c>
      <c r="G1044" t="s">
        <v>341</v>
      </c>
    </row>
    <row r="1045" spans="1:7" x14ac:dyDescent="0.2">
      <c r="A1045">
        <v>21</v>
      </c>
      <c r="B1045" s="7">
        <v>43911</v>
      </c>
      <c r="C1045" t="s">
        <v>354</v>
      </c>
      <c r="D1045" t="s">
        <v>65</v>
      </c>
      <c r="E1045" t="s">
        <v>322</v>
      </c>
      <c r="F1045" t="s">
        <v>72</v>
      </c>
      <c r="G1045" t="s">
        <v>339</v>
      </c>
    </row>
    <row r="1046" spans="1:7" x14ac:dyDescent="0.2">
      <c r="A1046">
        <v>21</v>
      </c>
      <c r="B1046" s="7">
        <v>43911</v>
      </c>
      <c r="C1046" t="s">
        <v>337</v>
      </c>
      <c r="D1046" t="s">
        <v>33</v>
      </c>
      <c r="E1046" t="s">
        <v>338</v>
      </c>
      <c r="F1046" t="s">
        <v>89</v>
      </c>
      <c r="G1046" t="s">
        <v>304</v>
      </c>
    </row>
    <row r="1047" spans="1:7" x14ac:dyDescent="0.2">
      <c r="A1047">
        <v>21</v>
      </c>
      <c r="B1047" s="7">
        <v>43911</v>
      </c>
      <c r="C1047" t="s">
        <v>343</v>
      </c>
      <c r="D1047" t="s">
        <v>155</v>
      </c>
      <c r="E1047" t="s">
        <v>316</v>
      </c>
      <c r="F1047" t="s">
        <v>74</v>
      </c>
      <c r="G1047" t="s">
        <v>298</v>
      </c>
    </row>
    <row r="1048" spans="1:7" x14ac:dyDescent="0.2">
      <c r="A1048">
        <v>21</v>
      </c>
      <c r="B1048" s="7">
        <v>43911</v>
      </c>
      <c r="C1048" t="s">
        <v>329</v>
      </c>
      <c r="D1048" t="s">
        <v>70</v>
      </c>
      <c r="E1048" t="s">
        <v>330</v>
      </c>
      <c r="F1048" t="s">
        <v>39</v>
      </c>
      <c r="G1048" t="s">
        <v>321</v>
      </c>
    </row>
    <row r="1049" spans="1:7" x14ac:dyDescent="0.2">
      <c r="A1049">
        <v>21</v>
      </c>
      <c r="B1049" s="7">
        <v>43912</v>
      </c>
      <c r="C1049" t="s">
        <v>335</v>
      </c>
      <c r="D1049" t="s">
        <v>56</v>
      </c>
      <c r="E1049" t="s">
        <v>307</v>
      </c>
      <c r="F1049" t="s">
        <v>42</v>
      </c>
      <c r="G1049" t="s">
        <v>301</v>
      </c>
    </row>
    <row r="1050" spans="1:7" x14ac:dyDescent="0.2">
      <c r="A1050">
        <v>21</v>
      </c>
      <c r="B1050" s="7">
        <v>43912</v>
      </c>
      <c r="C1050" t="s">
        <v>296</v>
      </c>
      <c r="D1050" t="s">
        <v>63</v>
      </c>
      <c r="E1050" t="s">
        <v>297</v>
      </c>
      <c r="F1050" t="s">
        <v>87</v>
      </c>
      <c r="G1050" t="s">
        <v>334</v>
      </c>
    </row>
    <row r="1051" spans="1:7" x14ac:dyDescent="0.2">
      <c r="A1051">
        <v>21</v>
      </c>
      <c r="B1051" s="7">
        <v>43912</v>
      </c>
      <c r="C1051" t="s">
        <v>353</v>
      </c>
      <c r="D1051" t="s">
        <v>44</v>
      </c>
      <c r="E1051" t="s">
        <v>313</v>
      </c>
      <c r="F1051" t="s">
        <v>37</v>
      </c>
      <c r="G1051" t="s">
        <v>333</v>
      </c>
    </row>
    <row r="1052" spans="1:7" x14ac:dyDescent="0.2">
      <c r="A1052">
        <v>21</v>
      </c>
      <c r="B1052" s="7">
        <v>43912</v>
      </c>
      <c r="C1052" t="s">
        <v>344</v>
      </c>
      <c r="D1052" t="s">
        <v>74</v>
      </c>
      <c r="E1052" t="s">
        <v>298</v>
      </c>
      <c r="F1052" t="s">
        <v>121</v>
      </c>
      <c r="G1052" t="s">
        <v>331</v>
      </c>
    </row>
    <row r="1053" spans="1:7" x14ac:dyDescent="0.2">
      <c r="A1053">
        <v>21</v>
      </c>
      <c r="B1053" s="7">
        <v>43912</v>
      </c>
      <c r="C1053" t="s">
        <v>323</v>
      </c>
      <c r="D1053" t="s">
        <v>115</v>
      </c>
      <c r="E1053" t="s">
        <v>324</v>
      </c>
      <c r="F1053" t="s">
        <v>82</v>
      </c>
      <c r="G1053" t="s">
        <v>327</v>
      </c>
    </row>
    <row r="1054" spans="1:7" x14ac:dyDescent="0.2">
      <c r="A1054">
        <v>21</v>
      </c>
      <c r="B1054" s="7">
        <v>43913</v>
      </c>
      <c r="C1054" t="s">
        <v>305</v>
      </c>
      <c r="D1054" t="s">
        <v>76</v>
      </c>
      <c r="E1054" t="s">
        <v>306</v>
      </c>
      <c r="F1054" t="s">
        <v>70</v>
      </c>
      <c r="G1054" t="s">
        <v>330</v>
      </c>
    </row>
    <row r="1055" spans="1:7" x14ac:dyDescent="0.2">
      <c r="A1055">
        <v>21</v>
      </c>
      <c r="B1055" s="7">
        <v>43913</v>
      </c>
      <c r="C1055" t="s">
        <v>350</v>
      </c>
      <c r="D1055" t="s">
        <v>108</v>
      </c>
      <c r="E1055" t="s">
        <v>325</v>
      </c>
      <c r="F1055" t="s">
        <v>35</v>
      </c>
      <c r="G1055" t="s">
        <v>300</v>
      </c>
    </row>
    <row r="1056" spans="1:7" x14ac:dyDescent="0.2">
      <c r="A1056">
        <v>21</v>
      </c>
      <c r="B1056" s="7">
        <v>43913</v>
      </c>
      <c r="C1056" t="s">
        <v>354</v>
      </c>
      <c r="D1056" t="s">
        <v>65</v>
      </c>
      <c r="E1056" t="s">
        <v>322</v>
      </c>
      <c r="F1056" t="s">
        <v>48</v>
      </c>
      <c r="G1056" t="s">
        <v>319</v>
      </c>
    </row>
    <row r="1057" spans="1:7" x14ac:dyDescent="0.2">
      <c r="A1057">
        <v>21</v>
      </c>
      <c r="B1057" s="7">
        <v>43913</v>
      </c>
      <c r="C1057" t="s">
        <v>311</v>
      </c>
      <c r="D1057" t="s">
        <v>50</v>
      </c>
      <c r="E1057" t="s">
        <v>312</v>
      </c>
      <c r="F1057" t="s">
        <v>79</v>
      </c>
      <c r="G1057" t="s">
        <v>309</v>
      </c>
    </row>
    <row r="1058" spans="1:7" x14ac:dyDescent="0.2">
      <c r="A1058">
        <v>21</v>
      </c>
      <c r="B1058" s="7">
        <v>43913</v>
      </c>
      <c r="C1058" t="s">
        <v>314</v>
      </c>
      <c r="D1058" t="s">
        <v>54</v>
      </c>
      <c r="E1058" t="s">
        <v>315</v>
      </c>
      <c r="F1058" t="s">
        <v>95</v>
      </c>
      <c r="G1058" t="s">
        <v>328</v>
      </c>
    </row>
    <row r="1059" spans="1:7" x14ac:dyDescent="0.2">
      <c r="A1059">
        <v>21</v>
      </c>
      <c r="B1059" s="7">
        <v>43913</v>
      </c>
      <c r="C1059" t="s">
        <v>352</v>
      </c>
      <c r="D1059" t="s">
        <v>89</v>
      </c>
      <c r="E1059" t="s">
        <v>304</v>
      </c>
      <c r="F1059" t="s">
        <v>87</v>
      </c>
      <c r="G1059" t="s">
        <v>334</v>
      </c>
    </row>
    <row r="1060" spans="1:7" x14ac:dyDescent="0.2">
      <c r="A1060">
        <v>21</v>
      </c>
      <c r="B1060" s="7">
        <v>43913</v>
      </c>
      <c r="C1060" t="s">
        <v>348</v>
      </c>
      <c r="D1060" t="s">
        <v>72</v>
      </c>
      <c r="E1060" t="s">
        <v>339</v>
      </c>
      <c r="F1060" t="s">
        <v>56</v>
      </c>
      <c r="G1060" t="s">
        <v>307</v>
      </c>
    </row>
    <row r="1061" spans="1:7" x14ac:dyDescent="0.2">
      <c r="A1061">
        <v>21</v>
      </c>
      <c r="B1061" s="7">
        <v>43913</v>
      </c>
      <c r="C1061" t="s">
        <v>320</v>
      </c>
      <c r="D1061" t="s">
        <v>39</v>
      </c>
      <c r="E1061" t="s">
        <v>321</v>
      </c>
      <c r="F1061" t="s">
        <v>33</v>
      </c>
      <c r="G1061" t="s">
        <v>338</v>
      </c>
    </row>
    <row r="1062" spans="1:7" x14ac:dyDescent="0.2">
      <c r="A1062">
        <v>21</v>
      </c>
      <c r="B1062" s="7">
        <v>43914</v>
      </c>
      <c r="C1062" t="s">
        <v>302</v>
      </c>
      <c r="D1062" t="s">
        <v>97</v>
      </c>
      <c r="E1062" t="s">
        <v>303</v>
      </c>
      <c r="F1062" t="s">
        <v>37</v>
      </c>
      <c r="G1062" t="s">
        <v>333</v>
      </c>
    </row>
    <row r="1063" spans="1:7" x14ac:dyDescent="0.2">
      <c r="A1063">
        <v>21</v>
      </c>
      <c r="B1063" s="7">
        <v>43914</v>
      </c>
      <c r="C1063" t="s">
        <v>351</v>
      </c>
      <c r="D1063" t="s">
        <v>67</v>
      </c>
      <c r="E1063" t="s">
        <v>310</v>
      </c>
      <c r="F1063" t="s">
        <v>121</v>
      </c>
      <c r="G1063" t="s">
        <v>331</v>
      </c>
    </row>
    <row r="1064" spans="1:7" x14ac:dyDescent="0.2">
      <c r="A1064">
        <v>21</v>
      </c>
      <c r="B1064" s="7">
        <v>43914</v>
      </c>
      <c r="C1064" t="s">
        <v>296</v>
      </c>
      <c r="D1064" t="s">
        <v>63</v>
      </c>
      <c r="E1064" t="s">
        <v>297</v>
      </c>
      <c r="F1064" t="s">
        <v>42</v>
      </c>
      <c r="G1064" t="s">
        <v>301</v>
      </c>
    </row>
    <row r="1065" spans="1:7" x14ac:dyDescent="0.2">
      <c r="A1065">
        <v>21</v>
      </c>
      <c r="B1065" s="7">
        <v>43914</v>
      </c>
      <c r="C1065" t="s">
        <v>353</v>
      </c>
      <c r="D1065" t="s">
        <v>44</v>
      </c>
      <c r="E1065" t="s">
        <v>313</v>
      </c>
      <c r="F1065" t="s">
        <v>58</v>
      </c>
      <c r="G1065" t="s">
        <v>318</v>
      </c>
    </row>
    <row r="1066" spans="1:7" x14ac:dyDescent="0.2">
      <c r="A1066">
        <v>21</v>
      </c>
      <c r="B1066" s="7">
        <v>43914</v>
      </c>
      <c r="C1066" t="s">
        <v>344</v>
      </c>
      <c r="D1066" t="s">
        <v>74</v>
      </c>
      <c r="E1066" t="s">
        <v>298</v>
      </c>
      <c r="F1066" t="s">
        <v>155</v>
      </c>
      <c r="G1066" t="s">
        <v>316</v>
      </c>
    </row>
    <row r="1067" spans="1:7" x14ac:dyDescent="0.2">
      <c r="A1067">
        <v>21</v>
      </c>
      <c r="B1067" s="7">
        <v>43914</v>
      </c>
      <c r="C1067" t="s">
        <v>326</v>
      </c>
      <c r="D1067" t="s">
        <v>82</v>
      </c>
      <c r="E1067" t="s">
        <v>327</v>
      </c>
      <c r="F1067" t="s">
        <v>115</v>
      </c>
      <c r="G1067" t="s">
        <v>324</v>
      </c>
    </row>
    <row r="1068" spans="1:7" x14ac:dyDescent="0.2">
      <c r="A1068">
        <v>21</v>
      </c>
      <c r="B1068" s="7">
        <v>43915</v>
      </c>
      <c r="C1068" t="s">
        <v>311</v>
      </c>
      <c r="D1068" t="s">
        <v>50</v>
      </c>
      <c r="E1068" t="s">
        <v>312</v>
      </c>
      <c r="F1068" t="s">
        <v>35</v>
      </c>
      <c r="G1068" t="s">
        <v>300</v>
      </c>
    </row>
    <row r="1069" spans="1:7" x14ac:dyDescent="0.2">
      <c r="A1069">
        <v>21</v>
      </c>
      <c r="B1069" s="7">
        <v>43915</v>
      </c>
      <c r="C1069" t="s">
        <v>335</v>
      </c>
      <c r="D1069" t="s">
        <v>56</v>
      </c>
      <c r="E1069" t="s">
        <v>307</v>
      </c>
      <c r="F1069" t="s">
        <v>37</v>
      </c>
      <c r="G1069" t="s">
        <v>333</v>
      </c>
    </row>
    <row r="1070" spans="1:7" x14ac:dyDescent="0.2">
      <c r="A1070">
        <v>21</v>
      </c>
      <c r="B1070" s="7">
        <v>43915</v>
      </c>
      <c r="C1070" t="s">
        <v>308</v>
      </c>
      <c r="D1070" t="s">
        <v>79</v>
      </c>
      <c r="E1070" t="s">
        <v>309</v>
      </c>
      <c r="F1070" t="s">
        <v>76</v>
      </c>
      <c r="G1070" t="s">
        <v>306</v>
      </c>
    </row>
    <row r="1071" spans="1:7" x14ac:dyDescent="0.2">
      <c r="A1071">
        <v>21</v>
      </c>
      <c r="B1071" s="7">
        <v>43915</v>
      </c>
      <c r="C1071" t="s">
        <v>354</v>
      </c>
      <c r="D1071" t="s">
        <v>65</v>
      </c>
      <c r="E1071" t="s">
        <v>322</v>
      </c>
      <c r="F1071" t="s">
        <v>70</v>
      </c>
      <c r="G1071" t="s">
        <v>330</v>
      </c>
    </row>
    <row r="1072" spans="1:7" x14ac:dyDescent="0.2">
      <c r="A1072">
        <v>21</v>
      </c>
      <c r="B1072" s="7">
        <v>43915</v>
      </c>
      <c r="C1072" t="s">
        <v>314</v>
      </c>
      <c r="D1072" t="s">
        <v>54</v>
      </c>
      <c r="E1072" t="s">
        <v>315</v>
      </c>
      <c r="F1072" t="s">
        <v>87</v>
      </c>
      <c r="G1072" t="s">
        <v>334</v>
      </c>
    </row>
    <row r="1073" spans="1:7" x14ac:dyDescent="0.2">
      <c r="A1073">
        <v>21</v>
      </c>
      <c r="B1073" s="7">
        <v>43915</v>
      </c>
      <c r="C1073" t="s">
        <v>350</v>
      </c>
      <c r="D1073" t="s">
        <v>108</v>
      </c>
      <c r="E1073" t="s">
        <v>325</v>
      </c>
      <c r="F1073" t="s">
        <v>63</v>
      </c>
      <c r="G1073" t="s">
        <v>297</v>
      </c>
    </row>
    <row r="1074" spans="1:7" x14ac:dyDescent="0.2">
      <c r="A1074">
        <v>21</v>
      </c>
      <c r="B1074" s="7">
        <v>43915</v>
      </c>
      <c r="C1074" t="s">
        <v>343</v>
      </c>
      <c r="D1074" t="s">
        <v>155</v>
      </c>
      <c r="E1074" t="s">
        <v>316</v>
      </c>
      <c r="F1074" t="s">
        <v>48</v>
      </c>
      <c r="G1074" t="s">
        <v>319</v>
      </c>
    </row>
    <row r="1075" spans="1:7" x14ac:dyDescent="0.2">
      <c r="A1075">
        <v>21</v>
      </c>
      <c r="B1075" s="7">
        <v>43915</v>
      </c>
      <c r="C1075" t="s">
        <v>348</v>
      </c>
      <c r="D1075" t="s">
        <v>72</v>
      </c>
      <c r="E1075" t="s">
        <v>339</v>
      </c>
      <c r="F1075" t="s">
        <v>33</v>
      </c>
      <c r="G1075" t="s">
        <v>338</v>
      </c>
    </row>
    <row r="1076" spans="1:7" x14ac:dyDescent="0.2">
      <c r="A1076">
        <v>21</v>
      </c>
      <c r="B1076" s="7">
        <v>43915</v>
      </c>
      <c r="C1076" t="s">
        <v>340</v>
      </c>
      <c r="D1076" t="s">
        <v>60</v>
      </c>
      <c r="E1076" t="s">
        <v>341</v>
      </c>
      <c r="F1076" t="s">
        <v>52</v>
      </c>
      <c r="G1076" t="s">
        <v>336</v>
      </c>
    </row>
    <row r="1077" spans="1:7" x14ac:dyDescent="0.2">
      <c r="A1077">
        <v>21</v>
      </c>
      <c r="B1077" s="7">
        <v>43916</v>
      </c>
      <c r="C1077" t="s">
        <v>351</v>
      </c>
      <c r="D1077" t="s">
        <v>67</v>
      </c>
      <c r="E1077" t="s">
        <v>310</v>
      </c>
      <c r="F1077" t="s">
        <v>42</v>
      </c>
      <c r="G1077" t="s">
        <v>301</v>
      </c>
    </row>
    <row r="1078" spans="1:7" x14ac:dyDescent="0.2">
      <c r="A1078">
        <v>22</v>
      </c>
      <c r="B1078" s="7">
        <v>43916</v>
      </c>
      <c r="C1078" t="s">
        <v>352</v>
      </c>
      <c r="D1078" t="s">
        <v>89</v>
      </c>
      <c r="E1078" t="s">
        <v>304</v>
      </c>
      <c r="F1078" t="s">
        <v>58</v>
      </c>
      <c r="G1078" t="s">
        <v>318</v>
      </c>
    </row>
    <row r="1079" spans="1:7" x14ac:dyDescent="0.2">
      <c r="A1079">
        <v>22</v>
      </c>
      <c r="B1079" s="7">
        <v>43916</v>
      </c>
      <c r="C1079" t="s">
        <v>353</v>
      </c>
      <c r="D1079" t="s">
        <v>44</v>
      </c>
      <c r="E1079" t="s">
        <v>313</v>
      </c>
      <c r="F1079" t="s">
        <v>115</v>
      </c>
      <c r="G1079" t="s">
        <v>324</v>
      </c>
    </row>
    <row r="1080" spans="1:7" x14ac:dyDescent="0.2">
      <c r="A1080">
        <v>22</v>
      </c>
      <c r="B1080" s="7">
        <v>43916</v>
      </c>
      <c r="C1080" t="s">
        <v>345</v>
      </c>
      <c r="D1080" t="s">
        <v>95</v>
      </c>
      <c r="E1080" t="s">
        <v>328</v>
      </c>
      <c r="F1080" t="s">
        <v>97</v>
      </c>
      <c r="G1080" t="s">
        <v>303</v>
      </c>
    </row>
    <row r="1081" spans="1:7" x14ac:dyDescent="0.2">
      <c r="A1081">
        <v>22</v>
      </c>
      <c r="B1081" s="7">
        <v>43916</v>
      </c>
      <c r="C1081" t="s">
        <v>320</v>
      </c>
      <c r="D1081" t="s">
        <v>39</v>
      </c>
      <c r="E1081" t="s">
        <v>321</v>
      </c>
      <c r="F1081" t="s">
        <v>82</v>
      </c>
      <c r="G1081" t="s">
        <v>327</v>
      </c>
    </row>
    <row r="1082" spans="1:7" x14ac:dyDescent="0.2">
      <c r="A1082">
        <v>22</v>
      </c>
      <c r="B1082" s="7">
        <v>43916</v>
      </c>
      <c r="C1082" t="s">
        <v>347</v>
      </c>
      <c r="D1082" t="s">
        <v>121</v>
      </c>
      <c r="E1082" t="s">
        <v>331</v>
      </c>
      <c r="F1082" t="s">
        <v>52</v>
      </c>
      <c r="G1082" t="s">
        <v>336</v>
      </c>
    </row>
    <row r="1083" spans="1:7" x14ac:dyDescent="0.2">
      <c r="A1083">
        <v>22</v>
      </c>
      <c r="B1083" s="7">
        <v>43917</v>
      </c>
      <c r="C1083" t="s">
        <v>335</v>
      </c>
      <c r="D1083" t="s">
        <v>56</v>
      </c>
      <c r="E1083" t="s">
        <v>307</v>
      </c>
      <c r="F1083" t="s">
        <v>35</v>
      </c>
      <c r="G1083" t="s">
        <v>300</v>
      </c>
    </row>
    <row r="1084" spans="1:7" x14ac:dyDescent="0.2">
      <c r="A1084">
        <v>22</v>
      </c>
      <c r="B1084" s="7">
        <v>43917</v>
      </c>
      <c r="C1084" t="s">
        <v>305</v>
      </c>
      <c r="D1084" t="s">
        <v>76</v>
      </c>
      <c r="E1084" t="s">
        <v>306</v>
      </c>
      <c r="F1084" t="s">
        <v>33</v>
      </c>
      <c r="G1084" t="s">
        <v>338</v>
      </c>
    </row>
    <row r="1085" spans="1:7" x14ac:dyDescent="0.2">
      <c r="A1085">
        <v>22</v>
      </c>
      <c r="B1085" s="7">
        <v>43917</v>
      </c>
      <c r="C1085" t="s">
        <v>308</v>
      </c>
      <c r="D1085" t="s">
        <v>79</v>
      </c>
      <c r="E1085" t="s">
        <v>309</v>
      </c>
      <c r="F1085" t="s">
        <v>50</v>
      </c>
      <c r="G1085" t="s">
        <v>312</v>
      </c>
    </row>
    <row r="1086" spans="1:7" x14ac:dyDescent="0.2">
      <c r="A1086">
        <v>22</v>
      </c>
      <c r="B1086" s="7">
        <v>43917</v>
      </c>
      <c r="C1086" t="s">
        <v>317</v>
      </c>
      <c r="D1086" t="s">
        <v>58</v>
      </c>
      <c r="E1086" t="s">
        <v>318</v>
      </c>
      <c r="F1086" t="s">
        <v>70</v>
      </c>
      <c r="G1086" t="s">
        <v>330</v>
      </c>
    </row>
    <row r="1087" spans="1:7" x14ac:dyDescent="0.2">
      <c r="A1087">
        <v>22</v>
      </c>
      <c r="B1087" s="7">
        <v>43917</v>
      </c>
      <c r="C1087" t="s">
        <v>342</v>
      </c>
      <c r="D1087" t="s">
        <v>48</v>
      </c>
      <c r="E1087" t="s">
        <v>319</v>
      </c>
      <c r="F1087" t="s">
        <v>37</v>
      </c>
      <c r="G1087" t="s">
        <v>333</v>
      </c>
    </row>
    <row r="1088" spans="1:7" x14ac:dyDescent="0.2">
      <c r="A1088">
        <v>22</v>
      </c>
      <c r="B1088" s="7">
        <v>43917</v>
      </c>
      <c r="C1088" t="s">
        <v>344</v>
      </c>
      <c r="D1088" t="s">
        <v>74</v>
      </c>
      <c r="E1088" t="s">
        <v>298</v>
      </c>
      <c r="F1088" t="s">
        <v>108</v>
      </c>
      <c r="G1088" t="s">
        <v>325</v>
      </c>
    </row>
    <row r="1089" spans="1:7" x14ac:dyDescent="0.2">
      <c r="A1089">
        <v>22</v>
      </c>
      <c r="B1089" s="7">
        <v>43917</v>
      </c>
      <c r="C1089" t="s">
        <v>348</v>
      </c>
      <c r="D1089" t="s">
        <v>72</v>
      </c>
      <c r="E1089" t="s">
        <v>339</v>
      </c>
      <c r="F1089" t="s">
        <v>65</v>
      </c>
      <c r="G1089" t="s">
        <v>322</v>
      </c>
    </row>
    <row r="1090" spans="1:7" x14ac:dyDescent="0.2">
      <c r="A1090">
        <v>22</v>
      </c>
      <c r="B1090" s="7">
        <v>43917</v>
      </c>
      <c r="C1090" t="s">
        <v>346</v>
      </c>
      <c r="D1090" t="s">
        <v>87</v>
      </c>
      <c r="E1090" t="s">
        <v>334</v>
      </c>
      <c r="F1090" t="s">
        <v>115</v>
      </c>
      <c r="G1090" t="s">
        <v>324</v>
      </c>
    </row>
    <row r="1091" spans="1:7" x14ac:dyDescent="0.2">
      <c r="A1091">
        <v>22</v>
      </c>
      <c r="B1091" s="7">
        <v>43918</v>
      </c>
      <c r="C1091" t="s">
        <v>311</v>
      </c>
      <c r="D1091" t="s">
        <v>50</v>
      </c>
      <c r="E1091" t="s">
        <v>312</v>
      </c>
      <c r="F1091" t="s">
        <v>67</v>
      </c>
      <c r="G1091" t="s">
        <v>310</v>
      </c>
    </row>
    <row r="1092" spans="1:7" x14ac:dyDescent="0.2">
      <c r="A1092">
        <v>22</v>
      </c>
      <c r="B1092" s="7">
        <v>43918</v>
      </c>
      <c r="C1092" t="s">
        <v>302</v>
      </c>
      <c r="D1092" t="s">
        <v>97</v>
      </c>
      <c r="E1092" t="s">
        <v>303</v>
      </c>
      <c r="F1092" t="s">
        <v>35</v>
      </c>
      <c r="G1092" t="s">
        <v>300</v>
      </c>
    </row>
    <row r="1093" spans="1:7" x14ac:dyDescent="0.2">
      <c r="A1093">
        <v>22</v>
      </c>
      <c r="B1093" s="7">
        <v>43918</v>
      </c>
      <c r="C1093" t="s">
        <v>314</v>
      </c>
      <c r="D1093" t="s">
        <v>54</v>
      </c>
      <c r="E1093" t="s">
        <v>315</v>
      </c>
      <c r="F1093" t="s">
        <v>70</v>
      </c>
      <c r="G1093" t="s">
        <v>330</v>
      </c>
    </row>
    <row r="1094" spans="1:7" x14ac:dyDescent="0.2">
      <c r="A1094">
        <v>22</v>
      </c>
      <c r="B1094" s="7">
        <v>43918</v>
      </c>
      <c r="C1094" t="s">
        <v>354</v>
      </c>
      <c r="D1094" t="s">
        <v>65</v>
      </c>
      <c r="E1094" t="s">
        <v>322</v>
      </c>
      <c r="F1094" t="s">
        <v>42</v>
      </c>
      <c r="G1094" t="s">
        <v>301</v>
      </c>
    </row>
    <row r="1095" spans="1:7" x14ac:dyDescent="0.2">
      <c r="A1095">
        <v>22</v>
      </c>
      <c r="B1095" s="7">
        <v>43918</v>
      </c>
      <c r="C1095" t="s">
        <v>352</v>
      </c>
      <c r="D1095" t="s">
        <v>89</v>
      </c>
      <c r="E1095" t="s">
        <v>304</v>
      </c>
      <c r="F1095" t="s">
        <v>108</v>
      </c>
      <c r="G1095" t="s">
        <v>325</v>
      </c>
    </row>
    <row r="1096" spans="1:7" x14ac:dyDescent="0.2">
      <c r="A1096">
        <v>22</v>
      </c>
      <c r="B1096" s="7">
        <v>43918</v>
      </c>
      <c r="C1096" t="s">
        <v>343</v>
      </c>
      <c r="D1096" t="s">
        <v>155</v>
      </c>
      <c r="E1096" t="s">
        <v>316</v>
      </c>
      <c r="F1096" t="s">
        <v>63</v>
      </c>
      <c r="G1096" t="s">
        <v>297</v>
      </c>
    </row>
    <row r="1097" spans="1:7" x14ac:dyDescent="0.2">
      <c r="A1097">
        <v>22</v>
      </c>
      <c r="B1097" s="7">
        <v>43918</v>
      </c>
      <c r="C1097" t="s">
        <v>340</v>
      </c>
      <c r="D1097" t="s">
        <v>60</v>
      </c>
      <c r="E1097" t="s">
        <v>341</v>
      </c>
      <c r="F1097" t="s">
        <v>95</v>
      </c>
      <c r="G1097" t="s">
        <v>328</v>
      </c>
    </row>
    <row r="1098" spans="1:7" x14ac:dyDescent="0.2">
      <c r="A1098">
        <v>22</v>
      </c>
      <c r="B1098" s="7">
        <v>43918</v>
      </c>
      <c r="C1098" t="s">
        <v>326</v>
      </c>
      <c r="D1098" t="s">
        <v>82</v>
      </c>
      <c r="E1098" t="s">
        <v>327</v>
      </c>
      <c r="F1098" t="s">
        <v>52</v>
      </c>
      <c r="G1098" t="s">
        <v>336</v>
      </c>
    </row>
    <row r="1099" spans="1:7" x14ac:dyDescent="0.2">
      <c r="A1099">
        <v>22</v>
      </c>
      <c r="B1099" s="7">
        <v>43919</v>
      </c>
      <c r="C1099" t="s">
        <v>320</v>
      </c>
      <c r="D1099" t="s">
        <v>39</v>
      </c>
      <c r="E1099" t="s">
        <v>321</v>
      </c>
      <c r="F1099" t="s">
        <v>72</v>
      </c>
      <c r="G1099" t="s">
        <v>339</v>
      </c>
    </row>
    <row r="1100" spans="1:7" x14ac:dyDescent="0.2">
      <c r="A1100">
        <v>22</v>
      </c>
      <c r="B1100" s="7">
        <v>43919</v>
      </c>
      <c r="C1100" t="s">
        <v>335</v>
      </c>
      <c r="D1100" t="s">
        <v>56</v>
      </c>
      <c r="E1100" t="s">
        <v>307</v>
      </c>
      <c r="F1100" t="s">
        <v>33</v>
      </c>
      <c r="G1100" t="s">
        <v>338</v>
      </c>
    </row>
    <row r="1101" spans="1:7" x14ac:dyDescent="0.2">
      <c r="A1101">
        <v>22</v>
      </c>
      <c r="B1101" s="7">
        <v>43919</v>
      </c>
      <c r="C1101" t="s">
        <v>342</v>
      </c>
      <c r="D1101" t="s">
        <v>48</v>
      </c>
      <c r="E1101" t="s">
        <v>319</v>
      </c>
      <c r="F1101" t="s">
        <v>44</v>
      </c>
      <c r="G1101" t="s">
        <v>313</v>
      </c>
    </row>
    <row r="1102" spans="1:7" x14ac:dyDescent="0.2">
      <c r="A1102">
        <v>22</v>
      </c>
      <c r="B1102" s="7">
        <v>43919</v>
      </c>
      <c r="C1102" t="s">
        <v>308</v>
      </c>
      <c r="D1102" t="s">
        <v>79</v>
      </c>
      <c r="E1102" t="s">
        <v>309</v>
      </c>
      <c r="F1102" t="s">
        <v>74</v>
      </c>
      <c r="G1102" t="s">
        <v>298</v>
      </c>
    </row>
    <row r="1103" spans="1:7" x14ac:dyDescent="0.2">
      <c r="A1103">
        <v>22</v>
      </c>
      <c r="B1103" s="7">
        <v>43919</v>
      </c>
      <c r="C1103" t="s">
        <v>317</v>
      </c>
      <c r="D1103" t="s">
        <v>58</v>
      </c>
      <c r="E1103" t="s">
        <v>318</v>
      </c>
      <c r="F1103" t="s">
        <v>37</v>
      </c>
      <c r="G1103" t="s">
        <v>333</v>
      </c>
    </row>
    <row r="1104" spans="1:7" x14ac:dyDescent="0.2">
      <c r="A1104">
        <v>22</v>
      </c>
      <c r="B1104" s="7">
        <v>43919</v>
      </c>
      <c r="C1104" t="s">
        <v>340</v>
      </c>
      <c r="D1104" t="s">
        <v>60</v>
      </c>
      <c r="E1104" t="s">
        <v>341</v>
      </c>
      <c r="F1104" t="s">
        <v>115</v>
      </c>
      <c r="G1104" t="s">
        <v>324</v>
      </c>
    </row>
    <row r="1105" spans="1:7" x14ac:dyDescent="0.2">
      <c r="A1105">
        <v>22</v>
      </c>
      <c r="B1105" s="7">
        <v>43919</v>
      </c>
      <c r="C1105" t="s">
        <v>347</v>
      </c>
      <c r="D1105" t="s">
        <v>121</v>
      </c>
      <c r="E1105" t="s">
        <v>331</v>
      </c>
      <c r="F1105" t="s">
        <v>76</v>
      </c>
      <c r="G1105" t="s">
        <v>306</v>
      </c>
    </row>
    <row r="1106" spans="1:7" x14ac:dyDescent="0.2">
      <c r="A1106">
        <v>22</v>
      </c>
      <c r="B1106" s="7">
        <v>43920</v>
      </c>
      <c r="C1106" t="s">
        <v>302</v>
      </c>
      <c r="D1106" t="s">
        <v>97</v>
      </c>
      <c r="E1106" t="s">
        <v>303</v>
      </c>
      <c r="F1106" t="s">
        <v>54</v>
      </c>
      <c r="G1106" t="s">
        <v>315</v>
      </c>
    </row>
    <row r="1107" spans="1:7" x14ac:dyDescent="0.2">
      <c r="A1107">
        <v>22</v>
      </c>
      <c r="B1107" s="7">
        <v>43920</v>
      </c>
      <c r="C1107" t="s">
        <v>351</v>
      </c>
      <c r="D1107" t="s">
        <v>67</v>
      </c>
      <c r="E1107" t="s">
        <v>310</v>
      </c>
      <c r="F1107" t="s">
        <v>70</v>
      </c>
      <c r="G1107" t="s">
        <v>330</v>
      </c>
    </row>
    <row r="1108" spans="1:7" x14ac:dyDescent="0.2">
      <c r="A1108">
        <v>22</v>
      </c>
      <c r="B1108" s="7">
        <v>43920</v>
      </c>
      <c r="C1108" t="s">
        <v>311</v>
      </c>
      <c r="D1108" t="s">
        <v>50</v>
      </c>
      <c r="E1108" t="s">
        <v>312</v>
      </c>
      <c r="F1108" t="s">
        <v>37</v>
      </c>
      <c r="G1108" t="s">
        <v>333</v>
      </c>
    </row>
    <row r="1109" spans="1:7" x14ac:dyDescent="0.2">
      <c r="A1109">
        <v>22</v>
      </c>
      <c r="B1109" s="7">
        <v>43920</v>
      </c>
      <c r="C1109" t="s">
        <v>296</v>
      </c>
      <c r="D1109" t="s">
        <v>63</v>
      </c>
      <c r="E1109" t="s">
        <v>297</v>
      </c>
      <c r="F1109" t="s">
        <v>155</v>
      </c>
      <c r="G1109" t="s">
        <v>316</v>
      </c>
    </row>
    <row r="1110" spans="1:7" x14ac:dyDescent="0.2">
      <c r="A1110">
        <v>22</v>
      </c>
      <c r="B1110" s="7">
        <v>43920</v>
      </c>
      <c r="C1110" t="s">
        <v>353</v>
      </c>
      <c r="D1110" t="s">
        <v>44</v>
      </c>
      <c r="E1110" t="s">
        <v>313</v>
      </c>
      <c r="F1110" t="s">
        <v>42</v>
      </c>
      <c r="G1110" t="s">
        <v>301</v>
      </c>
    </row>
    <row r="1111" spans="1:7" x14ac:dyDescent="0.2">
      <c r="A1111">
        <v>22</v>
      </c>
      <c r="B1111" s="7">
        <v>43920</v>
      </c>
      <c r="C1111" t="s">
        <v>346</v>
      </c>
      <c r="D1111" t="s">
        <v>87</v>
      </c>
      <c r="E1111" t="s">
        <v>334</v>
      </c>
      <c r="F1111" t="s">
        <v>95</v>
      </c>
      <c r="G1111" t="s">
        <v>328</v>
      </c>
    </row>
    <row r="1112" spans="1:7" x14ac:dyDescent="0.2">
      <c r="A1112">
        <v>22</v>
      </c>
      <c r="B1112" s="7">
        <v>43920</v>
      </c>
      <c r="C1112" t="s">
        <v>326</v>
      </c>
      <c r="D1112" t="s">
        <v>82</v>
      </c>
      <c r="E1112" t="s">
        <v>327</v>
      </c>
      <c r="F1112" t="s">
        <v>89</v>
      </c>
      <c r="G1112" t="s">
        <v>304</v>
      </c>
    </row>
    <row r="1113" spans="1:7" x14ac:dyDescent="0.2">
      <c r="A1113">
        <v>22</v>
      </c>
      <c r="B1113" s="7">
        <v>43920</v>
      </c>
      <c r="C1113" t="s">
        <v>299</v>
      </c>
      <c r="D1113" t="s">
        <v>35</v>
      </c>
      <c r="E1113" t="s">
        <v>300</v>
      </c>
      <c r="F1113" t="s">
        <v>76</v>
      </c>
      <c r="G1113" t="s">
        <v>306</v>
      </c>
    </row>
    <row r="1114" spans="1:7" x14ac:dyDescent="0.2">
      <c r="A1114">
        <v>22</v>
      </c>
      <c r="B1114" s="7">
        <v>43921</v>
      </c>
      <c r="C1114" t="s">
        <v>349</v>
      </c>
      <c r="D1114" t="s">
        <v>52</v>
      </c>
      <c r="E1114" t="s">
        <v>336</v>
      </c>
      <c r="F1114" t="s">
        <v>74</v>
      </c>
      <c r="G1114" t="s">
        <v>298</v>
      </c>
    </row>
    <row r="1115" spans="1:7" x14ac:dyDescent="0.2">
      <c r="A1115">
        <v>22</v>
      </c>
      <c r="B1115" s="7">
        <v>43921</v>
      </c>
      <c r="C1115" t="s">
        <v>317</v>
      </c>
      <c r="D1115" t="s">
        <v>58</v>
      </c>
      <c r="E1115" t="s">
        <v>318</v>
      </c>
      <c r="F1115" t="s">
        <v>33</v>
      </c>
      <c r="G1115" t="s">
        <v>338</v>
      </c>
    </row>
    <row r="1116" spans="1:7" x14ac:dyDescent="0.2">
      <c r="A1116">
        <v>22</v>
      </c>
      <c r="B1116" s="7">
        <v>43921</v>
      </c>
      <c r="C1116" t="s">
        <v>340</v>
      </c>
      <c r="D1116" t="s">
        <v>60</v>
      </c>
      <c r="E1116" t="s">
        <v>341</v>
      </c>
      <c r="F1116" t="s">
        <v>87</v>
      </c>
      <c r="G1116" t="s">
        <v>334</v>
      </c>
    </row>
    <row r="1117" spans="1:7" x14ac:dyDescent="0.2">
      <c r="A1117">
        <v>22</v>
      </c>
      <c r="B1117" s="7">
        <v>43921</v>
      </c>
      <c r="C1117" t="s">
        <v>347</v>
      </c>
      <c r="D1117" t="s">
        <v>121</v>
      </c>
      <c r="E1117" t="s">
        <v>331</v>
      </c>
      <c r="F1117" t="s">
        <v>115</v>
      </c>
      <c r="G1117" t="s">
        <v>324</v>
      </c>
    </row>
    <row r="1118" spans="1:7" x14ac:dyDescent="0.2">
      <c r="A1118">
        <v>22</v>
      </c>
      <c r="B1118" s="7">
        <v>43922</v>
      </c>
      <c r="C1118" t="s">
        <v>308</v>
      </c>
      <c r="D1118" t="s">
        <v>79</v>
      </c>
      <c r="E1118" t="s">
        <v>309</v>
      </c>
      <c r="F1118" t="s">
        <v>97</v>
      </c>
      <c r="G1118" t="s">
        <v>303</v>
      </c>
    </row>
    <row r="1119" spans="1:7" x14ac:dyDescent="0.2">
      <c r="A1119">
        <v>22</v>
      </c>
      <c r="B1119" s="7">
        <v>43922</v>
      </c>
      <c r="C1119" t="s">
        <v>354</v>
      </c>
      <c r="D1119" t="s">
        <v>65</v>
      </c>
      <c r="E1119" t="s">
        <v>322</v>
      </c>
      <c r="F1119" t="s">
        <v>74</v>
      </c>
      <c r="G1119" t="s">
        <v>298</v>
      </c>
    </row>
    <row r="1120" spans="1:7" x14ac:dyDescent="0.2">
      <c r="A1120">
        <v>22</v>
      </c>
      <c r="B1120" s="7">
        <v>43922</v>
      </c>
      <c r="C1120" t="s">
        <v>342</v>
      </c>
      <c r="D1120" t="s">
        <v>48</v>
      </c>
      <c r="E1120" t="s">
        <v>319</v>
      </c>
      <c r="F1120" t="s">
        <v>54</v>
      </c>
      <c r="G1120" t="s">
        <v>315</v>
      </c>
    </row>
    <row r="1121" spans="1:7" x14ac:dyDescent="0.2">
      <c r="A1121">
        <v>22</v>
      </c>
      <c r="B1121" s="7">
        <v>43922</v>
      </c>
      <c r="C1121" t="s">
        <v>311</v>
      </c>
      <c r="D1121" t="s">
        <v>50</v>
      </c>
      <c r="E1121" t="s">
        <v>312</v>
      </c>
      <c r="F1121" t="s">
        <v>56</v>
      </c>
      <c r="G1121" t="s">
        <v>307</v>
      </c>
    </row>
    <row r="1122" spans="1:7" x14ac:dyDescent="0.2">
      <c r="A1122">
        <v>22</v>
      </c>
      <c r="B1122" s="7">
        <v>43922</v>
      </c>
      <c r="C1122" t="s">
        <v>343</v>
      </c>
      <c r="D1122" t="s">
        <v>155</v>
      </c>
      <c r="E1122" t="s">
        <v>316</v>
      </c>
      <c r="F1122" t="s">
        <v>108</v>
      </c>
      <c r="G1122" t="s">
        <v>325</v>
      </c>
    </row>
    <row r="1123" spans="1:7" x14ac:dyDescent="0.2">
      <c r="A1123">
        <v>22</v>
      </c>
      <c r="B1123" s="7">
        <v>43922</v>
      </c>
      <c r="C1123" t="s">
        <v>353</v>
      </c>
      <c r="D1123" t="s">
        <v>44</v>
      </c>
      <c r="E1123" t="s">
        <v>313</v>
      </c>
      <c r="F1123" t="s">
        <v>39</v>
      </c>
      <c r="G1123" t="s">
        <v>321</v>
      </c>
    </row>
    <row r="1124" spans="1:7" x14ac:dyDescent="0.2">
      <c r="A1124">
        <v>22</v>
      </c>
      <c r="B1124" s="7">
        <v>43922</v>
      </c>
      <c r="C1124" t="s">
        <v>345</v>
      </c>
      <c r="D1124" t="s">
        <v>95</v>
      </c>
      <c r="E1124" t="s">
        <v>328</v>
      </c>
      <c r="F1124" t="s">
        <v>70</v>
      </c>
      <c r="G1124" t="s">
        <v>330</v>
      </c>
    </row>
    <row r="1125" spans="1:7" x14ac:dyDescent="0.2">
      <c r="A1125">
        <v>22</v>
      </c>
      <c r="B1125" s="7">
        <v>43922</v>
      </c>
      <c r="C1125" t="s">
        <v>348</v>
      </c>
      <c r="D1125" t="s">
        <v>72</v>
      </c>
      <c r="E1125" t="s">
        <v>339</v>
      </c>
      <c r="F1125" t="s">
        <v>63</v>
      </c>
      <c r="G1125" t="s">
        <v>297</v>
      </c>
    </row>
    <row r="1126" spans="1:7" x14ac:dyDescent="0.2">
      <c r="A1126">
        <v>22</v>
      </c>
      <c r="B1126" s="7">
        <v>43922</v>
      </c>
      <c r="C1126" t="s">
        <v>326</v>
      </c>
      <c r="D1126" t="s">
        <v>82</v>
      </c>
      <c r="E1126" t="s">
        <v>327</v>
      </c>
      <c r="F1126" t="s">
        <v>67</v>
      </c>
      <c r="G1126" t="s">
        <v>310</v>
      </c>
    </row>
    <row r="1127" spans="1:7" x14ac:dyDescent="0.2">
      <c r="A1127">
        <v>22</v>
      </c>
      <c r="B1127" s="7">
        <v>43922</v>
      </c>
      <c r="C1127" t="s">
        <v>299</v>
      </c>
      <c r="D1127" t="s">
        <v>42</v>
      </c>
      <c r="E1127" t="s">
        <v>301</v>
      </c>
      <c r="F1127" t="s">
        <v>76</v>
      </c>
      <c r="G1127" t="s">
        <v>306</v>
      </c>
    </row>
    <row r="1128" spans="1:7" x14ac:dyDescent="0.2">
      <c r="A1128">
        <v>23</v>
      </c>
      <c r="B1128" s="7">
        <v>43923</v>
      </c>
      <c r="C1128" t="s">
        <v>337</v>
      </c>
      <c r="D1128" t="s">
        <v>33</v>
      </c>
      <c r="E1128" t="s">
        <v>338</v>
      </c>
      <c r="F1128" t="s">
        <v>60</v>
      </c>
      <c r="G1128" t="s">
        <v>341</v>
      </c>
    </row>
    <row r="1129" spans="1:7" x14ac:dyDescent="0.2">
      <c r="A1129">
        <v>23</v>
      </c>
      <c r="B1129" s="7">
        <v>43923</v>
      </c>
      <c r="C1129" t="s">
        <v>347</v>
      </c>
      <c r="D1129" t="s">
        <v>121</v>
      </c>
      <c r="E1129" t="s">
        <v>331</v>
      </c>
      <c r="F1129" t="s">
        <v>35</v>
      </c>
      <c r="G1129" t="s">
        <v>300</v>
      </c>
    </row>
    <row r="1130" spans="1:7" x14ac:dyDescent="0.2">
      <c r="A1130">
        <v>23</v>
      </c>
      <c r="B1130" s="7">
        <v>43923</v>
      </c>
      <c r="C1130" t="s">
        <v>332</v>
      </c>
      <c r="D1130" t="s">
        <v>37</v>
      </c>
      <c r="E1130" t="s">
        <v>333</v>
      </c>
      <c r="F1130" t="s">
        <v>82</v>
      </c>
      <c r="G1130" t="s">
        <v>327</v>
      </c>
    </row>
    <row r="1131" spans="1:7" x14ac:dyDescent="0.2">
      <c r="A1131">
        <v>23</v>
      </c>
      <c r="B1131" s="7">
        <v>43924</v>
      </c>
      <c r="C1131" t="s">
        <v>335</v>
      </c>
      <c r="D1131" t="s">
        <v>56</v>
      </c>
      <c r="E1131" t="s">
        <v>307</v>
      </c>
      <c r="F1131" t="s">
        <v>54</v>
      </c>
      <c r="G1131" t="s">
        <v>315</v>
      </c>
    </row>
    <row r="1132" spans="1:7" x14ac:dyDescent="0.2">
      <c r="A1132">
        <v>23</v>
      </c>
      <c r="B1132" s="7">
        <v>43924</v>
      </c>
      <c r="C1132" t="s">
        <v>305</v>
      </c>
      <c r="D1132" t="s">
        <v>76</v>
      </c>
      <c r="E1132" t="s">
        <v>306</v>
      </c>
      <c r="F1132" t="s">
        <v>50</v>
      </c>
      <c r="G1132" t="s">
        <v>312</v>
      </c>
    </row>
    <row r="1133" spans="1:7" x14ac:dyDescent="0.2">
      <c r="A1133">
        <v>23</v>
      </c>
      <c r="B1133" s="7">
        <v>43924</v>
      </c>
      <c r="C1133" t="s">
        <v>354</v>
      </c>
      <c r="D1133" t="s">
        <v>65</v>
      </c>
      <c r="E1133" t="s">
        <v>322</v>
      </c>
      <c r="F1133" t="s">
        <v>58</v>
      </c>
      <c r="G1133" t="s">
        <v>318</v>
      </c>
    </row>
    <row r="1134" spans="1:7" x14ac:dyDescent="0.2">
      <c r="A1134">
        <v>23</v>
      </c>
      <c r="B1134" s="7">
        <v>43924</v>
      </c>
      <c r="C1134" t="s">
        <v>349</v>
      </c>
      <c r="D1134" t="s">
        <v>52</v>
      </c>
      <c r="E1134" t="s">
        <v>336</v>
      </c>
      <c r="F1134" t="s">
        <v>97</v>
      </c>
      <c r="G1134" t="s">
        <v>303</v>
      </c>
    </row>
    <row r="1135" spans="1:7" x14ac:dyDescent="0.2">
      <c r="A1135">
        <v>23</v>
      </c>
      <c r="B1135" s="7">
        <v>43924</v>
      </c>
      <c r="C1135" t="s">
        <v>342</v>
      </c>
      <c r="D1135" t="s">
        <v>48</v>
      </c>
      <c r="E1135" t="s">
        <v>319</v>
      </c>
      <c r="F1135" t="s">
        <v>79</v>
      </c>
      <c r="G1135" t="s">
        <v>309</v>
      </c>
    </row>
    <row r="1136" spans="1:7" x14ac:dyDescent="0.2">
      <c r="A1136">
        <v>23</v>
      </c>
      <c r="B1136" s="7">
        <v>43924</v>
      </c>
      <c r="C1136" t="s">
        <v>350</v>
      </c>
      <c r="D1136" t="s">
        <v>108</v>
      </c>
      <c r="E1136" t="s">
        <v>325</v>
      </c>
      <c r="F1136" t="s">
        <v>44</v>
      </c>
      <c r="G1136" t="s">
        <v>313</v>
      </c>
    </row>
    <row r="1137" spans="1:7" x14ac:dyDescent="0.2">
      <c r="A1137">
        <v>23</v>
      </c>
      <c r="B1137" s="7">
        <v>43924</v>
      </c>
      <c r="C1137" t="s">
        <v>296</v>
      </c>
      <c r="D1137" t="s">
        <v>63</v>
      </c>
      <c r="E1137" t="s">
        <v>297</v>
      </c>
      <c r="F1137" t="s">
        <v>72</v>
      </c>
      <c r="G1137" t="s">
        <v>339</v>
      </c>
    </row>
    <row r="1138" spans="1:7" x14ac:dyDescent="0.2">
      <c r="A1138">
        <v>23</v>
      </c>
      <c r="B1138" s="7">
        <v>43924</v>
      </c>
      <c r="C1138" t="s">
        <v>343</v>
      </c>
      <c r="D1138" t="s">
        <v>155</v>
      </c>
      <c r="E1138" t="s">
        <v>316</v>
      </c>
      <c r="F1138" t="s">
        <v>39</v>
      </c>
      <c r="G1138" t="s">
        <v>321</v>
      </c>
    </row>
    <row r="1139" spans="1:7" x14ac:dyDescent="0.2">
      <c r="A1139">
        <v>23</v>
      </c>
      <c r="B1139" s="7">
        <v>43924</v>
      </c>
      <c r="C1139" t="s">
        <v>323</v>
      </c>
      <c r="D1139" t="s">
        <v>115</v>
      </c>
      <c r="E1139" t="s">
        <v>324</v>
      </c>
      <c r="F1139" t="s">
        <v>60</v>
      </c>
      <c r="G1139" t="s">
        <v>341</v>
      </c>
    </row>
    <row r="1140" spans="1:7" x14ac:dyDescent="0.2">
      <c r="A1140">
        <v>23</v>
      </c>
      <c r="B1140" s="7">
        <v>43924</v>
      </c>
      <c r="C1140" t="s">
        <v>346</v>
      </c>
      <c r="D1140" t="s">
        <v>87</v>
      </c>
      <c r="E1140" t="s">
        <v>334</v>
      </c>
      <c r="F1140" t="s">
        <v>89</v>
      </c>
      <c r="G1140" t="s">
        <v>304</v>
      </c>
    </row>
    <row r="1141" spans="1:7" x14ac:dyDescent="0.2">
      <c r="A1141">
        <v>23</v>
      </c>
      <c r="B1141" s="7">
        <v>43924</v>
      </c>
      <c r="C1141" t="s">
        <v>329</v>
      </c>
      <c r="D1141" t="s">
        <v>70</v>
      </c>
      <c r="E1141" t="s">
        <v>330</v>
      </c>
      <c r="F1141" t="s">
        <v>67</v>
      </c>
      <c r="G1141" t="s">
        <v>310</v>
      </c>
    </row>
    <row r="1142" spans="1:7" x14ac:dyDescent="0.2">
      <c r="A1142">
        <v>23</v>
      </c>
      <c r="B1142" s="7">
        <v>43925</v>
      </c>
      <c r="C1142" t="s">
        <v>299</v>
      </c>
      <c r="D1142" t="s">
        <v>35</v>
      </c>
      <c r="E1142" t="s">
        <v>300</v>
      </c>
      <c r="F1142" t="s">
        <v>95</v>
      </c>
      <c r="G1142" t="s">
        <v>328</v>
      </c>
    </row>
    <row r="1143" spans="1:7" x14ac:dyDescent="0.2">
      <c r="A1143">
        <v>23</v>
      </c>
      <c r="B1143" s="7">
        <v>43925</v>
      </c>
      <c r="C1143" t="s">
        <v>347</v>
      </c>
      <c r="D1143" t="s">
        <v>121</v>
      </c>
      <c r="E1143" t="s">
        <v>331</v>
      </c>
      <c r="F1143" t="s">
        <v>42</v>
      </c>
      <c r="G1143" t="s">
        <v>301</v>
      </c>
    </row>
    <row r="1144" spans="1:7" x14ac:dyDescent="0.2">
      <c r="A1144">
        <v>23</v>
      </c>
      <c r="B1144" s="7">
        <v>43926</v>
      </c>
      <c r="C1144" t="s">
        <v>302</v>
      </c>
      <c r="D1144" t="s">
        <v>97</v>
      </c>
      <c r="E1144" t="s">
        <v>303</v>
      </c>
      <c r="F1144" t="s">
        <v>52</v>
      </c>
      <c r="G1144" t="s">
        <v>336</v>
      </c>
    </row>
    <row r="1145" spans="1:7" x14ac:dyDescent="0.2">
      <c r="A1145">
        <v>23</v>
      </c>
      <c r="B1145" s="7">
        <v>43926</v>
      </c>
      <c r="C1145" t="s">
        <v>317</v>
      </c>
      <c r="D1145" t="s">
        <v>58</v>
      </c>
      <c r="E1145" t="s">
        <v>318</v>
      </c>
      <c r="F1145" t="s">
        <v>79</v>
      </c>
      <c r="G1145" t="s">
        <v>309</v>
      </c>
    </row>
    <row r="1146" spans="1:7" x14ac:dyDescent="0.2">
      <c r="A1146">
        <v>23</v>
      </c>
      <c r="B1146" s="7">
        <v>43926</v>
      </c>
      <c r="C1146" t="s">
        <v>342</v>
      </c>
      <c r="D1146" t="s">
        <v>48</v>
      </c>
      <c r="E1146" t="s">
        <v>319</v>
      </c>
      <c r="F1146" t="s">
        <v>72</v>
      </c>
      <c r="G1146" t="s">
        <v>339</v>
      </c>
    </row>
    <row r="1147" spans="1:7" x14ac:dyDescent="0.2">
      <c r="A1147">
        <v>23</v>
      </c>
      <c r="B1147" s="7">
        <v>43926</v>
      </c>
      <c r="C1147" t="s">
        <v>305</v>
      </c>
      <c r="D1147" t="s">
        <v>76</v>
      </c>
      <c r="E1147" t="s">
        <v>306</v>
      </c>
      <c r="F1147" t="s">
        <v>65</v>
      </c>
      <c r="G1147" t="s">
        <v>322</v>
      </c>
    </row>
    <row r="1148" spans="1:7" x14ac:dyDescent="0.2">
      <c r="A1148">
        <v>23</v>
      </c>
      <c r="B1148" s="7">
        <v>43926</v>
      </c>
      <c r="C1148" t="s">
        <v>350</v>
      </c>
      <c r="D1148" t="s">
        <v>108</v>
      </c>
      <c r="E1148" t="s">
        <v>325</v>
      </c>
      <c r="F1148" t="s">
        <v>54</v>
      </c>
      <c r="G1148" t="s">
        <v>315</v>
      </c>
    </row>
    <row r="1149" spans="1:7" x14ac:dyDescent="0.2">
      <c r="A1149">
        <v>23</v>
      </c>
      <c r="B1149" s="7">
        <v>43926</v>
      </c>
      <c r="C1149" t="s">
        <v>311</v>
      </c>
      <c r="D1149" t="s">
        <v>50</v>
      </c>
      <c r="E1149" t="s">
        <v>312</v>
      </c>
      <c r="F1149" t="s">
        <v>39</v>
      </c>
      <c r="G1149" t="s">
        <v>321</v>
      </c>
    </row>
    <row r="1150" spans="1:7" x14ac:dyDescent="0.2">
      <c r="A1150">
        <v>23</v>
      </c>
      <c r="B1150" s="7">
        <v>43926</v>
      </c>
      <c r="C1150" t="s">
        <v>346</v>
      </c>
      <c r="D1150" t="s">
        <v>87</v>
      </c>
      <c r="E1150" t="s">
        <v>334</v>
      </c>
      <c r="F1150" t="s">
        <v>82</v>
      </c>
      <c r="G1150" t="s">
        <v>327</v>
      </c>
    </row>
    <row r="1151" spans="1:7" x14ac:dyDescent="0.2">
      <c r="A1151">
        <v>23</v>
      </c>
      <c r="B1151" s="7">
        <v>43926</v>
      </c>
      <c r="C1151" t="s">
        <v>329</v>
      </c>
      <c r="D1151" t="s">
        <v>70</v>
      </c>
      <c r="E1151" t="s">
        <v>330</v>
      </c>
      <c r="F1151" t="s">
        <v>89</v>
      </c>
      <c r="G1151" t="s">
        <v>304</v>
      </c>
    </row>
    <row r="1152" spans="1:7" x14ac:dyDescent="0.2">
      <c r="A1152">
        <v>23</v>
      </c>
      <c r="B1152" s="7">
        <v>43926</v>
      </c>
      <c r="C1152" t="s">
        <v>337</v>
      </c>
      <c r="D1152" t="s">
        <v>33</v>
      </c>
      <c r="E1152" t="s">
        <v>338</v>
      </c>
      <c r="F1152" t="s">
        <v>63</v>
      </c>
      <c r="G1152" t="s">
        <v>297</v>
      </c>
    </row>
    <row r="1153" spans="1:7" x14ac:dyDescent="0.2">
      <c r="A1153">
        <v>23</v>
      </c>
      <c r="B1153" s="7">
        <v>43926</v>
      </c>
      <c r="C1153" t="s">
        <v>353</v>
      </c>
      <c r="D1153" t="s">
        <v>44</v>
      </c>
      <c r="E1153" t="s">
        <v>313</v>
      </c>
      <c r="F1153" t="s">
        <v>56</v>
      </c>
      <c r="G1153" t="s">
        <v>307</v>
      </c>
    </row>
    <row r="1154" spans="1:7" x14ac:dyDescent="0.2">
      <c r="A1154">
        <v>23</v>
      </c>
      <c r="B1154" s="7">
        <v>43926</v>
      </c>
      <c r="C1154" t="s">
        <v>323</v>
      </c>
      <c r="D1154" t="s">
        <v>115</v>
      </c>
      <c r="E1154" t="s">
        <v>324</v>
      </c>
      <c r="F1154" t="s">
        <v>74</v>
      </c>
      <c r="G1154" t="s">
        <v>298</v>
      </c>
    </row>
    <row r="1155" spans="1:7" x14ac:dyDescent="0.2">
      <c r="A1155">
        <v>23</v>
      </c>
      <c r="B1155" s="7">
        <v>43926</v>
      </c>
      <c r="C1155" t="s">
        <v>332</v>
      </c>
      <c r="D1155" t="s">
        <v>37</v>
      </c>
      <c r="E1155" t="s">
        <v>333</v>
      </c>
      <c r="F1155" t="s">
        <v>155</v>
      </c>
      <c r="G1155" t="s">
        <v>316</v>
      </c>
    </row>
    <row r="1156" spans="1:7" x14ac:dyDescent="0.2">
      <c r="A1156">
        <v>23</v>
      </c>
      <c r="B1156" s="7">
        <v>43926</v>
      </c>
      <c r="C1156" t="s">
        <v>347</v>
      </c>
      <c r="D1156" t="s">
        <v>121</v>
      </c>
      <c r="E1156" t="s">
        <v>331</v>
      </c>
      <c r="F1156" t="s">
        <v>67</v>
      </c>
      <c r="G1156" t="s">
        <v>310</v>
      </c>
    </row>
    <row r="1157" spans="1:7" x14ac:dyDescent="0.2">
      <c r="A1157">
        <v>23</v>
      </c>
      <c r="B1157" s="7">
        <v>43926</v>
      </c>
      <c r="C1157" t="s">
        <v>299</v>
      </c>
      <c r="D1157" t="s">
        <v>42</v>
      </c>
      <c r="E1157" t="s">
        <v>301</v>
      </c>
      <c r="F1157" t="s">
        <v>95</v>
      </c>
      <c r="G1157" t="s">
        <v>328</v>
      </c>
    </row>
    <row r="1158" spans="1:7" x14ac:dyDescent="0.2">
      <c r="A1158">
        <v>23</v>
      </c>
      <c r="B1158" s="7">
        <v>43928</v>
      </c>
      <c r="C1158" t="s">
        <v>354</v>
      </c>
      <c r="D1158" t="s">
        <v>65</v>
      </c>
      <c r="E1158" t="s">
        <v>322</v>
      </c>
      <c r="F1158" t="s">
        <v>63</v>
      </c>
      <c r="G1158" t="s">
        <v>297</v>
      </c>
    </row>
    <row r="1159" spans="1:7" x14ac:dyDescent="0.2">
      <c r="A1159">
        <v>23</v>
      </c>
      <c r="B1159" s="7">
        <v>43928</v>
      </c>
      <c r="C1159" t="s">
        <v>349</v>
      </c>
      <c r="D1159" t="s">
        <v>52</v>
      </c>
      <c r="E1159" t="s">
        <v>336</v>
      </c>
      <c r="F1159" t="s">
        <v>56</v>
      </c>
      <c r="G1159" t="s">
        <v>307</v>
      </c>
    </row>
    <row r="1160" spans="1:7" x14ac:dyDescent="0.2">
      <c r="A1160">
        <v>23</v>
      </c>
      <c r="B1160" s="7">
        <v>43928</v>
      </c>
      <c r="C1160" t="s">
        <v>314</v>
      </c>
      <c r="D1160" t="s">
        <v>54</v>
      </c>
      <c r="E1160" t="s">
        <v>315</v>
      </c>
      <c r="F1160" t="s">
        <v>76</v>
      </c>
      <c r="G1160" t="s">
        <v>306</v>
      </c>
    </row>
    <row r="1161" spans="1:7" x14ac:dyDescent="0.2">
      <c r="A1161">
        <v>23</v>
      </c>
      <c r="B1161" s="7">
        <v>43928</v>
      </c>
      <c r="C1161" t="s">
        <v>317</v>
      </c>
      <c r="D1161" t="s">
        <v>58</v>
      </c>
      <c r="E1161" t="s">
        <v>318</v>
      </c>
      <c r="F1161" t="s">
        <v>72</v>
      </c>
      <c r="G1161" t="s">
        <v>339</v>
      </c>
    </row>
    <row r="1162" spans="1:7" x14ac:dyDescent="0.2">
      <c r="A1162">
        <v>23</v>
      </c>
      <c r="B1162" s="7">
        <v>43928</v>
      </c>
      <c r="C1162" t="s">
        <v>353</v>
      </c>
      <c r="D1162" t="s">
        <v>44</v>
      </c>
      <c r="E1162" t="s">
        <v>313</v>
      </c>
      <c r="F1162" t="s">
        <v>70</v>
      </c>
      <c r="G1162" t="s">
        <v>330</v>
      </c>
    </row>
    <row r="1163" spans="1:7" x14ac:dyDescent="0.2">
      <c r="A1163">
        <v>23</v>
      </c>
      <c r="B1163" s="7">
        <v>43928</v>
      </c>
      <c r="C1163" t="s">
        <v>344</v>
      </c>
      <c r="D1163" t="s">
        <v>74</v>
      </c>
      <c r="E1163" t="s">
        <v>298</v>
      </c>
      <c r="F1163" t="s">
        <v>97</v>
      </c>
      <c r="G1163" t="s">
        <v>303</v>
      </c>
    </row>
    <row r="1164" spans="1:7" x14ac:dyDescent="0.2">
      <c r="A1164">
        <v>23</v>
      </c>
      <c r="B1164" s="7">
        <v>43928</v>
      </c>
      <c r="C1164" t="s">
        <v>345</v>
      </c>
      <c r="D1164" t="s">
        <v>95</v>
      </c>
      <c r="E1164" t="s">
        <v>328</v>
      </c>
      <c r="F1164" t="s">
        <v>50</v>
      </c>
      <c r="G1164" t="s">
        <v>312</v>
      </c>
    </row>
    <row r="1165" spans="1:7" x14ac:dyDescent="0.2">
      <c r="A1165">
        <v>23</v>
      </c>
      <c r="B1165" s="7">
        <v>43928</v>
      </c>
      <c r="C1165" t="s">
        <v>320</v>
      </c>
      <c r="D1165" t="s">
        <v>39</v>
      </c>
      <c r="E1165" t="s">
        <v>321</v>
      </c>
      <c r="F1165" t="s">
        <v>33</v>
      </c>
      <c r="G1165" t="s">
        <v>338</v>
      </c>
    </row>
    <row r="1166" spans="1:7" x14ac:dyDescent="0.2">
      <c r="A1166">
        <v>23</v>
      </c>
      <c r="B1166" s="7">
        <v>43928</v>
      </c>
      <c r="C1166" t="s">
        <v>323</v>
      </c>
      <c r="D1166" t="s">
        <v>115</v>
      </c>
      <c r="E1166" t="s">
        <v>324</v>
      </c>
      <c r="F1166" t="s">
        <v>121</v>
      </c>
      <c r="G1166" t="s">
        <v>331</v>
      </c>
    </row>
    <row r="1167" spans="1:7" x14ac:dyDescent="0.2">
      <c r="A1167">
        <v>23</v>
      </c>
      <c r="B1167" s="7">
        <v>43928</v>
      </c>
      <c r="C1167" t="s">
        <v>346</v>
      </c>
      <c r="D1167" t="s">
        <v>87</v>
      </c>
      <c r="E1167" t="s">
        <v>334</v>
      </c>
      <c r="F1167" t="s">
        <v>155</v>
      </c>
      <c r="G1167" t="s">
        <v>316</v>
      </c>
    </row>
    <row r="1168" spans="1:7" x14ac:dyDescent="0.2">
      <c r="A1168">
        <v>23</v>
      </c>
      <c r="B1168" s="7">
        <v>43928</v>
      </c>
      <c r="C1168" t="s">
        <v>326</v>
      </c>
      <c r="D1168" t="s">
        <v>82</v>
      </c>
      <c r="E1168" t="s">
        <v>327</v>
      </c>
      <c r="F1168" t="s">
        <v>35</v>
      </c>
      <c r="G1168" t="s">
        <v>300</v>
      </c>
    </row>
    <row r="1169" spans="1:7" x14ac:dyDescent="0.2">
      <c r="A1169">
        <v>23</v>
      </c>
      <c r="B1169" s="7">
        <v>43928</v>
      </c>
      <c r="C1169" t="s">
        <v>332</v>
      </c>
      <c r="D1169" t="s">
        <v>37</v>
      </c>
      <c r="E1169" t="s">
        <v>333</v>
      </c>
      <c r="F1169" t="s">
        <v>67</v>
      </c>
      <c r="G1169" t="s">
        <v>310</v>
      </c>
    </row>
    <row r="1170" spans="1:7" x14ac:dyDescent="0.2">
      <c r="A1170">
        <v>23</v>
      </c>
      <c r="B1170" s="7">
        <v>43928</v>
      </c>
      <c r="C1170" t="s">
        <v>299</v>
      </c>
      <c r="D1170" t="s">
        <v>42</v>
      </c>
      <c r="E1170" t="s">
        <v>301</v>
      </c>
      <c r="F1170" t="s">
        <v>89</v>
      </c>
      <c r="G1170" t="s">
        <v>304</v>
      </c>
    </row>
    <row r="1171" spans="1:7" x14ac:dyDescent="0.2">
      <c r="A1171">
        <v>23</v>
      </c>
      <c r="B1171" s="7">
        <v>43929</v>
      </c>
      <c r="C1171" t="s">
        <v>342</v>
      </c>
      <c r="D1171" t="s">
        <v>48</v>
      </c>
      <c r="E1171" t="s">
        <v>319</v>
      </c>
      <c r="F1171" t="s">
        <v>76</v>
      </c>
      <c r="G1171" t="s">
        <v>306</v>
      </c>
    </row>
    <row r="1172" spans="1:7" x14ac:dyDescent="0.2">
      <c r="A1172">
        <v>23</v>
      </c>
      <c r="B1172" s="7">
        <v>43929</v>
      </c>
      <c r="C1172" t="s">
        <v>302</v>
      </c>
      <c r="D1172" t="s">
        <v>97</v>
      </c>
      <c r="E1172" t="s">
        <v>303</v>
      </c>
      <c r="F1172" t="s">
        <v>63</v>
      </c>
      <c r="G1172" t="s">
        <v>297</v>
      </c>
    </row>
    <row r="1173" spans="1:7" x14ac:dyDescent="0.2">
      <c r="A1173">
        <v>23</v>
      </c>
      <c r="B1173" s="7">
        <v>43929</v>
      </c>
      <c r="C1173" t="s">
        <v>350</v>
      </c>
      <c r="D1173" t="s">
        <v>108</v>
      </c>
      <c r="E1173" t="s">
        <v>325</v>
      </c>
      <c r="F1173" t="s">
        <v>79</v>
      </c>
      <c r="G1173" t="s">
        <v>309</v>
      </c>
    </row>
    <row r="1174" spans="1:7" x14ac:dyDescent="0.2">
      <c r="A1174">
        <v>23</v>
      </c>
      <c r="B1174" s="7">
        <v>43929</v>
      </c>
      <c r="C1174" t="s">
        <v>337</v>
      </c>
      <c r="D1174" t="s">
        <v>33</v>
      </c>
      <c r="E1174" t="s">
        <v>338</v>
      </c>
      <c r="F1174" t="s">
        <v>115</v>
      </c>
      <c r="G1174" t="s">
        <v>324</v>
      </c>
    </row>
    <row r="1175" spans="1:7" x14ac:dyDescent="0.2">
      <c r="A1175">
        <v>23</v>
      </c>
      <c r="B1175" s="7">
        <v>43929</v>
      </c>
      <c r="C1175" t="s">
        <v>340</v>
      </c>
      <c r="D1175" t="s">
        <v>60</v>
      </c>
      <c r="E1175" t="s">
        <v>341</v>
      </c>
      <c r="F1175" t="s">
        <v>67</v>
      </c>
      <c r="G1175" t="s">
        <v>310</v>
      </c>
    </row>
    <row r="1176" spans="1:7" x14ac:dyDescent="0.2">
      <c r="A1176">
        <v>23</v>
      </c>
      <c r="B1176" s="7">
        <v>43929</v>
      </c>
      <c r="C1176" t="s">
        <v>299</v>
      </c>
      <c r="D1176" t="s">
        <v>35</v>
      </c>
      <c r="E1176" t="s">
        <v>300</v>
      </c>
      <c r="F1176" t="s">
        <v>89</v>
      </c>
      <c r="G1176" t="s">
        <v>304</v>
      </c>
    </row>
    <row r="1177" spans="1:7" x14ac:dyDescent="0.2">
      <c r="A1177">
        <v>23</v>
      </c>
      <c r="B1177" s="7">
        <v>43930</v>
      </c>
      <c r="C1177" t="s">
        <v>314</v>
      </c>
      <c r="D1177" t="s">
        <v>54</v>
      </c>
      <c r="E1177" t="s">
        <v>315</v>
      </c>
      <c r="F1177" t="s">
        <v>56</v>
      </c>
      <c r="G1177" t="s">
        <v>307</v>
      </c>
    </row>
    <row r="1178" spans="1:7" x14ac:dyDescent="0.2">
      <c r="A1178">
        <v>24</v>
      </c>
      <c r="B1178" s="7">
        <v>43930</v>
      </c>
      <c r="C1178" t="s">
        <v>348</v>
      </c>
      <c r="D1178" t="s">
        <v>72</v>
      </c>
      <c r="E1178" t="s">
        <v>339</v>
      </c>
      <c r="F1178" t="s">
        <v>50</v>
      </c>
      <c r="G1178" t="s">
        <v>312</v>
      </c>
    </row>
    <row r="1179" spans="1:7" x14ac:dyDescent="0.2">
      <c r="A1179">
        <v>24</v>
      </c>
      <c r="B1179" s="7">
        <v>43930</v>
      </c>
      <c r="C1179" t="s">
        <v>353</v>
      </c>
      <c r="D1179" t="s">
        <v>44</v>
      </c>
      <c r="E1179" t="s">
        <v>313</v>
      </c>
      <c r="F1179" t="s">
        <v>121</v>
      </c>
      <c r="G1179" t="s">
        <v>331</v>
      </c>
    </row>
    <row r="1180" spans="1:7" x14ac:dyDescent="0.2">
      <c r="A1180">
        <v>24</v>
      </c>
      <c r="B1180" s="7">
        <v>43930</v>
      </c>
      <c r="C1180" t="s">
        <v>344</v>
      </c>
      <c r="D1180" t="s">
        <v>74</v>
      </c>
      <c r="E1180" t="s">
        <v>298</v>
      </c>
      <c r="F1180" t="s">
        <v>70</v>
      </c>
      <c r="G1180" t="s">
        <v>330</v>
      </c>
    </row>
    <row r="1181" spans="1:7" x14ac:dyDescent="0.2">
      <c r="A1181">
        <v>24</v>
      </c>
      <c r="B1181" s="7">
        <v>43930</v>
      </c>
      <c r="C1181" t="s">
        <v>332</v>
      </c>
      <c r="D1181" t="s">
        <v>37</v>
      </c>
      <c r="E1181" t="s">
        <v>333</v>
      </c>
      <c r="F1181" t="s">
        <v>87</v>
      </c>
      <c r="G1181" t="s">
        <v>334</v>
      </c>
    </row>
    <row r="1182" spans="1:7" x14ac:dyDescent="0.2">
      <c r="A1182">
        <v>24</v>
      </c>
      <c r="B1182" s="7">
        <v>43930</v>
      </c>
      <c r="C1182" t="s">
        <v>299</v>
      </c>
      <c r="D1182" t="s">
        <v>42</v>
      </c>
      <c r="E1182" t="s">
        <v>301</v>
      </c>
      <c r="F1182" t="s">
        <v>60</v>
      </c>
      <c r="G1182" t="s">
        <v>341</v>
      </c>
    </row>
    <row r="1183" spans="1:7" x14ac:dyDescent="0.2">
      <c r="A1183">
        <v>24</v>
      </c>
      <c r="B1183" s="7">
        <v>43931</v>
      </c>
      <c r="C1183" t="s">
        <v>308</v>
      </c>
      <c r="D1183" t="s">
        <v>79</v>
      </c>
      <c r="E1183" t="s">
        <v>309</v>
      </c>
      <c r="F1183" t="s">
        <v>48</v>
      </c>
      <c r="G1183" t="s">
        <v>319</v>
      </c>
    </row>
    <row r="1184" spans="1:7" x14ac:dyDescent="0.2">
      <c r="A1184">
        <v>24</v>
      </c>
      <c r="B1184" s="7">
        <v>43931</v>
      </c>
      <c r="C1184" t="s">
        <v>296</v>
      </c>
      <c r="D1184" t="s">
        <v>63</v>
      </c>
      <c r="E1184" t="s">
        <v>297</v>
      </c>
      <c r="F1184" t="s">
        <v>52</v>
      </c>
      <c r="G1184" t="s">
        <v>336</v>
      </c>
    </row>
    <row r="1185" spans="1:7" x14ac:dyDescent="0.2">
      <c r="A1185">
        <v>24</v>
      </c>
      <c r="B1185" s="7">
        <v>43931</v>
      </c>
      <c r="C1185" t="s">
        <v>337</v>
      </c>
      <c r="D1185" t="s">
        <v>33</v>
      </c>
      <c r="E1185" t="s">
        <v>338</v>
      </c>
      <c r="F1185" t="s">
        <v>65</v>
      </c>
      <c r="G1185" t="s">
        <v>322</v>
      </c>
    </row>
    <row r="1186" spans="1:7" x14ac:dyDescent="0.2">
      <c r="A1186">
        <v>24</v>
      </c>
      <c r="B1186" s="7">
        <v>43931</v>
      </c>
      <c r="C1186" t="s">
        <v>345</v>
      </c>
      <c r="D1186" t="s">
        <v>95</v>
      </c>
      <c r="E1186" t="s">
        <v>328</v>
      </c>
      <c r="F1186" t="s">
        <v>108</v>
      </c>
      <c r="G1186" t="s">
        <v>325</v>
      </c>
    </row>
    <row r="1187" spans="1:7" x14ac:dyDescent="0.2">
      <c r="A1187">
        <v>24</v>
      </c>
      <c r="B1187" s="7">
        <v>43931</v>
      </c>
      <c r="C1187" t="s">
        <v>323</v>
      </c>
      <c r="D1187" t="s">
        <v>115</v>
      </c>
      <c r="E1187" t="s">
        <v>324</v>
      </c>
      <c r="F1187" t="s">
        <v>58</v>
      </c>
      <c r="G1187" t="s">
        <v>318</v>
      </c>
    </row>
    <row r="1188" spans="1:7" x14ac:dyDescent="0.2">
      <c r="A1188">
        <v>24</v>
      </c>
      <c r="B1188" s="7">
        <v>43932</v>
      </c>
      <c r="C1188" t="s">
        <v>320</v>
      </c>
      <c r="D1188" t="s">
        <v>39</v>
      </c>
      <c r="E1188" t="s">
        <v>321</v>
      </c>
      <c r="F1188" t="s">
        <v>56</v>
      </c>
      <c r="G1188" t="s">
        <v>307</v>
      </c>
    </row>
    <row r="1189" spans="1:7" x14ac:dyDescent="0.2">
      <c r="A1189">
        <v>24</v>
      </c>
      <c r="B1189" s="7">
        <v>43932</v>
      </c>
      <c r="C1189" t="s">
        <v>302</v>
      </c>
      <c r="D1189" t="s">
        <v>97</v>
      </c>
      <c r="E1189" t="s">
        <v>303</v>
      </c>
      <c r="F1189" t="s">
        <v>65</v>
      </c>
      <c r="G1189" t="s">
        <v>322</v>
      </c>
    </row>
    <row r="1190" spans="1:7" x14ac:dyDescent="0.2">
      <c r="A1190">
        <v>24</v>
      </c>
      <c r="B1190" s="7">
        <v>43932</v>
      </c>
      <c r="C1190" t="s">
        <v>305</v>
      </c>
      <c r="D1190" t="s">
        <v>76</v>
      </c>
      <c r="E1190" t="s">
        <v>306</v>
      </c>
      <c r="F1190" t="s">
        <v>79</v>
      </c>
      <c r="G1190" t="s">
        <v>309</v>
      </c>
    </row>
    <row r="1191" spans="1:7" x14ac:dyDescent="0.2">
      <c r="A1191">
        <v>24</v>
      </c>
      <c r="B1191" s="7">
        <v>43932</v>
      </c>
      <c r="C1191" t="s">
        <v>344</v>
      </c>
      <c r="D1191" t="s">
        <v>74</v>
      </c>
      <c r="E1191" t="s">
        <v>298</v>
      </c>
      <c r="F1191" t="s">
        <v>58</v>
      </c>
      <c r="G1191" t="s">
        <v>318</v>
      </c>
    </row>
    <row r="1192" spans="1:7" x14ac:dyDescent="0.2">
      <c r="A1192">
        <v>24</v>
      </c>
      <c r="B1192" s="7">
        <v>43932</v>
      </c>
      <c r="C1192" t="s">
        <v>351</v>
      </c>
      <c r="D1192" t="s">
        <v>67</v>
      </c>
      <c r="E1192" t="s">
        <v>310</v>
      </c>
      <c r="F1192" t="s">
        <v>72</v>
      </c>
      <c r="G1192" t="s">
        <v>339</v>
      </c>
    </row>
    <row r="1193" spans="1:7" x14ac:dyDescent="0.2">
      <c r="A1193">
        <v>24</v>
      </c>
      <c r="B1193" s="7">
        <v>43932</v>
      </c>
      <c r="C1193" t="s">
        <v>314</v>
      </c>
      <c r="D1193" t="s">
        <v>54</v>
      </c>
      <c r="E1193" t="s">
        <v>315</v>
      </c>
      <c r="F1193" t="s">
        <v>48</v>
      </c>
      <c r="G1193" t="s">
        <v>319</v>
      </c>
    </row>
    <row r="1194" spans="1:7" x14ac:dyDescent="0.2">
      <c r="A1194">
        <v>24</v>
      </c>
      <c r="B1194" s="7">
        <v>43932</v>
      </c>
      <c r="C1194" t="s">
        <v>352</v>
      </c>
      <c r="D1194" t="s">
        <v>89</v>
      </c>
      <c r="E1194" t="s">
        <v>304</v>
      </c>
      <c r="F1194" t="s">
        <v>50</v>
      </c>
      <c r="G1194" t="s">
        <v>312</v>
      </c>
    </row>
    <row r="1195" spans="1:7" x14ac:dyDescent="0.2">
      <c r="A1195">
        <v>24</v>
      </c>
      <c r="B1195" s="7">
        <v>43932</v>
      </c>
      <c r="C1195" t="s">
        <v>343</v>
      </c>
      <c r="D1195" t="s">
        <v>155</v>
      </c>
      <c r="E1195" t="s">
        <v>316</v>
      </c>
      <c r="F1195" t="s">
        <v>95</v>
      </c>
      <c r="G1195" t="s">
        <v>328</v>
      </c>
    </row>
    <row r="1196" spans="1:7" x14ac:dyDescent="0.2">
      <c r="A1196">
        <v>24</v>
      </c>
      <c r="B1196" s="7">
        <v>43932</v>
      </c>
      <c r="C1196" t="s">
        <v>299</v>
      </c>
      <c r="D1196" t="s">
        <v>35</v>
      </c>
      <c r="E1196" t="s">
        <v>300</v>
      </c>
      <c r="F1196" t="s">
        <v>60</v>
      </c>
      <c r="G1196" t="s">
        <v>341</v>
      </c>
    </row>
    <row r="1197" spans="1:7" x14ac:dyDescent="0.2">
      <c r="A1197">
        <v>24</v>
      </c>
      <c r="B1197" s="7">
        <v>43932</v>
      </c>
      <c r="C1197" t="s">
        <v>346</v>
      </c>
      <c r="D1197" t="s">
        <v>87</v>
      </c>
      <c r="E1197" t="s">
        <v>334</v>
      </c>
      <c r="F1197" t="s">
        <v>121</v>
      </c>
      <c r="G1197" t="s">
        <v>331</v>
      </c>
    </row>
    <row r="1198" spans="1:7" x14ac:dyDescent="0.2">
      <c r="A1198">
        <v>24</v>
      </c>
      <c r="B1198" s="7">
        <v>43932</v>
      </c>
      <c r="C1198" t="s">
        <v>329</v>
      </c>
      <c r="D1198" t="s">
        <v>70</v>
      </c>
      <c r="E1198" t="s">
        <v>330</v>
      </c>
      <c r="F1198" t="s">
        <v>82</v>
      </c>
      <c r="G1198" t="s">
        <v>327</v>
      </c>
    </row>
    <row r="1199" spans="1:7" x14ac:dyDescent="0.2">
      <c r="A1199">
        <v>24</v>
      </c>
      <c r="B1199" s="7">
        <v>43933</v>
      </c>
      <c r="C1199" t="s">
        <v>323</v>
      </c>
      <c r="D1199" t="s">
        <v>115</v>
      </c>
      <c r="E1199" t="s">
        <v>324</v>
      </c>
      <c r="F1199" t="s">
        <v>33</v>
      </c>
      <c r="G1199" t="s">
        <v>338</v>
      </c>
    </row>
    <row r="1200" spans="1:7" x14ac:dyDescent="0.2">
      <c r="A1200">
        <v>24</v>
      </c>
      <c r="B1200" s="7">
        <v>43933</v>
      </c>
      <c r="C1200" t="s">
        <v>296</v>
      </c>
      <c r="D1200" t="s">
        <v>63</v>
      </c>
      <c r="E1200" t="s">
        <v>297</v>
      </c>
      <c r="F1200" t="s">
        <v>108</v>
      </c>
      <c r="G1200" t="s">
        <v>325</v>
      </c>
    </row>
    <row r="1201" spans="1:7" x14ac:dyDescent="0.2">
      <c r="A1201">
        <v>24</v>
      </c>
      <c r="B1201" s="7">
        <v>43933</v>
      </c>
      <c r="C1201" t="s">
        <v>348</v>
      </c>
      <c r="D1201" t="s">
        <v>72</v>
      </c>
      <c r="E1201" t="s">
        <v>339</v>
      </c>
      <c r="F1201" t="s">
        <v>52</v>
      </c>
      <c r="G1201" t="s">
        <v>336</v>
      </c>
    </row>
    <row r="1202" spans="1:7" x14ac:dyDescent="0.2">
      <c r="A1202">
        <v>24</v>
      </c>
      <c r="B1202" s="7">
        <v>43933</v>
      </c>
      <c r="C1202" t="s">
        <v>299</v>
      </c>
      <c r="D1202" t="s">
        <v>42</v>
      </c>
      <c r="E1202" t="s">
        <v>301</v>
      </c>
      <c r="F1202" t="s">
        <v>44</v>
      </c>
      <c r="G1202" t="s">
        <v>313</v>
      </c>
    </row>
    <row r="1203" spans="1:7" x14ac:dyDescent="0.2">
      <c r="A1203">
        <v>24</v>
      </c>
      <c r="B1203" s="7">
        <v>43934</v>
      </c>
      <c r="C1203" t="s">
        <v>302</v>
      </c>
      <c r="D1203" t="s">
        <v>97</v>
      </c>
      <c r="E1203" t="s">
        <v>303</v>
      </c>
      <c r="F1203" t="s">
        <v>54</v>
      </c>
      <c r="G1203" t="s">
        <v>315</v>
      </c>
    </row>
    <row r="1204" spans="1:7" x14ac:dyDescent="0.2">
      <c r="A1204">
        <v>24</v>
      </c>
      <c r="B1204" s="7">
        <v>43934</v>
      </c>
      <c r="C1204" t="s">
        <v>351</v>
      </c>
      <c r="D1204" t="s">
        <v>67</v>
      </c>
      <c r="E1204" t="s">
        <v>310</v>
      </c>
      <c r="F1204" t="s">
        <v>50</v>
      </c>
      <c r="G1204" t="s">
        <v>312</v>
      </c>
    </row>
    <row r="1205" spans="1:7" x14ac:dyDescent="0.2">
      <c r="A1205">
        <v>24</v>
      </c>
      <c r="B1205" s="7">
        <v>43934</v>
      </c>
      <c r="C1205" t="s">
        <v>335</v>
      </c>
      <c r="D1205" t="s">
        <v>56</v>
      </c>
      <c r="E1205" t="s">
        <v>307</v>
      </c>
      <c r="F1205" t="s">
        <v>48</v>
      </c>
      <c r="G1205" t="s">
        <v>319</v>
      </c>
    </row>
    <row r="1206" spans="1:7" x14ac:dyDescent="0.2">
      <c r="A1206">
        <v>24</v>
      </c>
      <c r="B1206" s="7">
        <v>43934</v>
      </c>
      <c r="C1206" t="s">
        <v>305</v>
      </c>
      <c r="D1206" t="s">
        <v>76</v>
      </c>
      <c r="E1206" t="s">
        <v>306</v>
      </c>
      <c r="F1206" t="s">
        <v>115</v>
      </c>
      <c r="G1206" t="s">
        <v>324</v>
      </c>
    </row>
    <row r="1207" spans="1:7" x14ac:dyDescent="0.2">
      <c r="A1207">
        <v>24</v>
      </c>
      <c r="B1207" s="7">
        <v>43934</v>
      </c>
      <c r="C1207" t="s">
        <v>352</v>
      </c>
      <c r="D1207" t="s">
        <v>89</v>
      </c>
      <c r="E1207" t="s">
        <v>304</v>
      </c>
      <c r="F1207" t="s">
        <v>79</v>
      </c>
      <c r="G1207" t="s">
        <v>309</v>
      </c>
    </row>
    <row r="1208" spans="1:7" x14ac:dyDescent="0.2">
      <c r="A1208">
        <v>24</v>
      </c>
      <c r="B1208" s="7">
        <v>43934</v>
      </c>
      <c r="C1208" t="s">
        <v>337</v>
      </c>
      <c r="D1208" t="s">
        <v>33</v>
      </c>
      <c r="E1208" t="s">
        <v>338</v>
      </c>
      <c r="F1208" t="s">
        <v>70</v>
      </c>
      <c r="G1208" t="s">
        <v>330</v>
      </c>
    </row>
    <row r="1209" spans="1:7" x14ac:dyDescent="0.2">
      <c r="A1209">
        <v>24</v>
      </c>
      <c r="B1209" s="7">
        <v>43934</v>
      </c>
      <c r="C1209" t="s">
        <v>343</v>
      </c>
      <c r="D1209" t="s">
        <v>155</v>
      </c>
      <c r="E1209" t="s">
        <v>316</v>
      </c>
      <c r="F1209" t="s">
        <v>58</v>
      </c>
      <c r="G1209" t="s">
        <v>318</v>
      </c>
    </row>
    <row r="1210" spans="1:7" x14ac:dyDescent="0.2">
      <c r="A1210">
        <v>24</v>
      </c>
      <c r="B1210" s="7">
        <v>43934</v>
      </c>
      <c r="C1210" t="s">
        <v>344</v>
      </c>
      <c r="D1210" t="s">
        <v>74</v>
      </c>
      <c r="E1210" t="s">
        <v>298</v>
      </c>
      <c r="F1210" t="s">
        <v>65</v>
      </c>
      <c r="G1210" t="s">
        <v>322</v>
      </c>
    </row>
    <row r="1211" spans="1:7" x14ac:dyDescent="0.2">
      <c r="A1211">
        <v>24</v>
      </c>
      <c r="B1211" s="7">
        <v>43934</v>
      </c>
      <c r="C1211" t="s">
        <v>345</v>
      </c>
      <c r="D1211" t="s">
        <v>95</v>
      </c>
      <c r="E1211" t="s">
        <v>328</v>
      </c>
      <c r="F1211" t="s">
        <v>82</v>
      </c>
      <c r="G1211" t="s">
        <v>327</v>
      </c>
    </row>
    <row r="1212" spans="1:7" x14ac:dyDescent="0.2">
      <c r="A1212">
        <v>24</v>
      </c>
      <c r="B1212" s="7">
        <v>43934</v>
      </c>
      <c r="C1212" t="s">
        <v>346</v>
      </c>
      <c r="D1212" t="s">
        <v>87</v>
      </c>
      <c r="E1212" t="s">
        <v>334</v>
      </c>
      <c r="F1212" t="s">
        <v>39</v>
      </c>
      <c r="G1212" t="s">
        <v>321</v>
      </c>
    </row>
    <row r="1213" spans="1:7" x14ac:dyDescent="0.2">
      <c r="A1213">
        <v>24</v>
      </c>
      <c r="B1213" s="7">
        <v>43934</v>
      </c>
      <c r="C1213" t="s">
        <v>340</v>
      </c>
      <c r="D1213" t="s">
        <v>60</v>
      </c>
      <c r="E1213" t="s">
        <v>341</v>
      </c>
      <c r="F1213" t="s">
        <v>37</v>
      </c>
      <c r="G1213" t="s">
        <v>333</v>
      </c>
    </row>
    <row r="1214" spans="1:7" x14ac:dyDescent="0.2">
      <c r="A1214">
        <v>24</v>
      </c>
      <c r="B1214" s="7">
        <v>43934</v>
      </c>
      <c r="C1214" t="s">
        <v>299</v>
      </c>
      <c r="D1214" t="s">
        <v>35</v>
      </c>
      <c r="E1214" t="s">
        <v>300</v>
      </c>
      <c r="F1214" t="s">
        <v>44</v>
      </c>
      <c r="G1214" t="s">
        <v>313</v>
      </c>
    </row>
    <row r="1215" spans="1:7" x14ac:dyDescent="0.2">
      <c r="A1215">
        <v>24</v>
      </c>
      <c r="B1215" s="7">
        <v>43935</v>
      </c>
      <c r="C1215" t="s">
        <v>314</v>
      </c>
      <c r="D1215" t="s">
        <v>54</v>
      </c>
      <c r="E1215" t="s">
        <v>315</v>
      </c>
      <c r="F1215" t="s">
        <v>63</v>
      </c>
      <c r="G1215" t="s">
        <v>297</v>
      </c>
    </row>
    <row r="1216" spans="1:7" x14ac:dyDescent="0.2">
      <c r="A1216">
        <v>24</v>
      </c>
      <c r="B1216" s="7">
        <v>43935</v>
      </c>
      <c r="C1216" t="s">
        <v>350</v>
      </c>
      <c r="D1216" t="s">
        <v>108</v>
      </c>
      <c r="E1216" t="s">
        <v>325</v>
      </c>
      <c r="F1216" t="s">
        <v>56</v>
      </c>
      <c r="G1216" t="s">
        <v>307</v>
      </c>
    </row>
    <row r="1217" spans="1:7" x14ac:dyDescent="0.2">
      <c r="A1217">
        <v>24</v>
      </c>
      <c r="B1217" s="7">
        <v>43935</v>
      </c>
      <c r="C1217" t="s">
        <v>326</v>
      </c>
      <c r="D1217" t="s">
        <v>82</v>
      </c>
      <c r="E1217" t="s">
        <v>327</v>
      </c>
      <c r="F1217" t="s">
        <v>87</v>
      </c>
      <c r="G1217" t="s">
        <v>334</v>
      </c>
    </row>
    <row r="1218" spans="1:7" x14ac:dyDescent="0.2">
      <c r="A1218">
        <v>24</v>
      </c>
      <c r="B1218" s="7">
        <v>43935</v>
      </c>
      <c r="C1218" t="s">
        <v>299</v>
      </c>
      <c r="D1218" t="s">
        <v>42</v>
      </c>
      <c r="E1218" t="s">
        <v>301</v>
      </c>
      <c r="F1218" t="s">
        <v>121</v>
      </c>
      <c r="G1218" t="s">
        <v>331</v>
      </c>
    </row>
    <row r="1219" spans="1:7" x14ac:dyDescent="0.2">
      <c r="A1219">
        <v>24</v>
      </c>
      <c r="B1219" s="7">
        <v>43936</v>
      </c>
      <c r="C1219" t="s">
        <v>349</v>
      </c>
      <c r="D1219" t="s">
        <v>52</v>
      </c>
      <c r="E1219" t="s">
        <v>336</v>
      </c>
      <c r="F1219" t="s">
        <v>67</v>
      </c>
      <c r="G1219" t="s">
        <v>310</v>
      </c>
    </row>
    <row r="1220" spans="1:7" x14ac:dyDescent="0.2">
      <c r="A1220">
        <v>24</v>
      </c>
      <c r="B1220" s="7">
        <v>43936</v>
      </c>
      <c r="C1220" t="s">
        <v>342</v>
      </c>
      <c r="D1220" t="s">
        <v>48</v>
      </c>
      <c r="E1220" t="s">
        <v>319</v>
      </c>
      <c r="F1220" t="s">
        <v>89</v>
      </c>
      <c r="G1220" t="s">
        <v>304</v>
      </c>
    </row>
    <row r="1221" spans="1:7" x14ac:dyDescent="0.2">
      <c r="A1221">
        <v>24</v>
      </c>
      <c r="B1221" s="7">
        <v>43936</v>
      </c>
      <c r="C1221" t="s">
        <v>311</v>
      </c>
      <c r="D1221" t="s">
        <v>50</v>
      </c>
      <c r="E1221" t="s">
        <v>312</v>
      </c>
      <c r="F1221" t="s">
        <v>72</v>
      </c>
      <c r="G1221" t="s">
        <v>339</v>
      </c>
    </row>
    <row r="1222" spans="1:7" x14ac:dyDescent="0.2">
      <c r="A1222">
        <v>24</v>
      </c>
      <c r="B1222" s="7">
        <v>43936</v>
      </c>
      <c r="C1222" t="s">
        <v>308</v>
      </c>
      <c r="D1222" t="s">
        <v>79</v>
      </c>
      <c r="E1222" t="s">
        <v>309</v>
      </c>
      <c r="F1222" t="s">
        <v>63</v>
      </c>
      <c r="G1222" t="s">
        <v>297</v>
      </c>
    </row>
    <row r="1223" spans="1:7" x14ac:dyDescent="0.2">
      <c r="A1223">
        <v>24</v>
      </c>
      <c r="B1223" s="7">
        <v>43936</v>
      </c>
      <c r="C1223" t="s">
        <v>317</v>
      </c>
      <c r="D1223" t="s">
        <v>58</v>
      </c>
      <c r="E1223" t="s">
        <v>318</v>
      </c>
      <c r="F1223" t="s">
        <v>97</v>
      </c>
      <c r="G1223" t="s">
        <v>303</v>
      </c>
    </row>
    <row r="1224" spans="1:7" x14ac:dyDescent="0.2">
      <c r="A1224">
        <v>24</v>
      </c>
      <c r="B1224" s="7">
        <v>43936</v>
      </c>
      <c r="C1224" t="s">
        <v>354</v>
      </c>
      <c r="D1224" t="s">
        <v>65</v>
      </c>
      <c r="E1224" t="s">
        <v>322</v>
      </c>
      <c r="F1224" t="s">
        <v>76</v>
      </c>
      <c r="G1224" t="s">
        <v>306</v>
      </c>
    </row>
    <row r="1225" spans="1:7" x14ac:dyDescent="0.2">
      <c r="A1225">
        <v>24</v>
      </c>
      <c r="B1225" s="7">
        <v>43936</v>
      </c>
      <c r="C1225" t="s">
        <v>320</v>
      </c>
      <c r="D1225" t="s">
        <v>39</v>
      </c>
      <c r="E1225" t="s">
        <v>321</v>
      </c>
      <c r="F1225" t="s">
        <v>95</v>
      </c>
      <c r="G1225" t="s">
        <v>328</v>
      </c>
    </row>
    <row r="1226" spans="1:7" x14ac:dyDescent="0.2">
      <c r="A1226">
        <v>24</v>
      </c>
      <c r="B1226" s="7">
        <v>43936</v>
      </c>
      <c r="C1226" t="s">
        <v>337</v>
      </c>
      <c r="D1226" t="s">
        <v>33</v>
      </c>
      <c r="E1226" t="s">
        <v>338</v>
      </c>
      <c r="F1226" t="s">
        <v>155</v>
      </c>
      <c r="G1226" t="s">
        <v>316</v>
      </c>
    </row>
    <row r="1227" spans="1:7" x14ac:dyDescent="0.2">
      <c r="A1227">
        <v>24</v>
      </c>
      <c r="B1227" s="7">
        <v>43936</v>
      </c>
      <c r="C1227" t="s">
        <v>353</v>
      </c>
      <c r="D1227" t="s">
        <v>44</v>
      </c>
      <c r="E1227" t="s">
        <v>313</v>
      </c>
      <c r="F1227" t="s">
        <v>108</v>
      </c>
      <c r="G1227" t="s">
        <v>325</v>
      </c>
    </row>
    <row r="1228" spans="1:7" x14ac:dyDescent="0.2">
      <c r="A1228">
        <v>24</v>
      </c>
      <c r="B1228" s="7">
        <v>43936</v>
      </c>
      <c r="C1228" t="s">
        <v>323</v>
      </c>
      <c r="D1228" t="s">
        <v>115</v>
      </c>
      <c r="E1228" t="s">
        <v>324</v>
      </c>
      <c r="F1228" t="s">
        <v>74</v>
      </c>
      <c r="G1228" t="s">
        <v>298</v>
      </c>
    </row>
    <row r="1229" spans="1:7" x14ac:dyDescent="0.2">
      <c r="A1229">
        <v>24</v>
      </c>
      <c r="B1229" s="7">
        <v>43936</v>
      </c>
      <c r="C1229" t="s">
        <v>329</v>
      </c>
      <c r="D1229" t="s">
        <v>70</v>
      </c>
      <c r="E1229" t="s">
        <v>330</v>
      </c>
      <c r="F1229" t="s">
        <v>42</v>
      </c>
      <c r="G1229" t="s">
        <v>301</v>
      </c>
    </row>
    <row r="1230" spans="1:7" x14ac:dyDescent="0.2">
      <c r="A1230">
        <v>24</v>
      </c>
      <c r="B1230" s="7">
        <v>43936</v>
      </c>
      <c r="C1230" t="s">
        <v>332</v>
      </c>
      <c r="D1230" t="s">
        <v>37</v>
      </c>
      <c r="E1230" t="s">
        <v>333</v>
      </c>
      <c r="F1230" t="s">
        <v>35</v>
      </c>
      <c r="G1230" t="s">
        <v>300</v>
      </c>
    </row>
    <row r="1231" spans="1:7" x14ac:dyDescent="0.2">
      <c r="A1231">
        <v>24</v>
      </c>
      <c r="B1231" s="7">
        <v>43936</v>
      </c>
      <c r="C1231" t="s">
        <v>347</v>
      </c>
      <c r="D1231" t="s">
        <v>121</v>
      </c>
      <c r="E1231" t="s">
        <v>331</v>
      </c>
      <c r="F1231" t="s">
        <v>60</v>
      </c>
      <c r="G1231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48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6.83203125" bestFit="1" customWidth="1"/>
    <col min="2" max="2" width="5.5" bestFit="1" customWidth="1"/>
    <col min="3" max="3" width="7.1640625" bestFit="1" customWidth="1"/>
    <col min="4" max="4" width="8.6640625" bestFit="1" customWidth="1"/>
    <col min="5" max="5" width="4.5" bestFit="1" customWidth="1"/>
    <col min="6" max="6" width="6.33203125" bestFit="1" customWidth="1"/>
    <col min="7" max="7" width="6.5" bestFit="1" customWidth="1"/>
    <col min="8" max="8" width="6.1640625" bestFit="1" customWidth="1"/>
    <col min="9" max="9" width="21.1640625" bestFit="1" customWidth="1"/>
    <col min="10" max="10" width="4.1640625" customWidth="1"/>
    <col min="11" max="11" width="5.6640625" bestFit="1" customWidth="1"/>
    <col min="12" max="12" width="4.33203125" bestFit="1" customWidth="1"/>
    <col min="13" max="13" width="4.5" bestFit="1" customWidth="1"/>
    <col min="14" max="14" width="3" bestFit="1" customWidth="1"/>
    <col min="15" max="16" width="5.5" bestFit="1" customWidth="1"/>
    <col min="17" max="17" width="4.5" bestFit="1" customWidth="1"/>
    <col min="18" max="19" width="5.5" bestFit="1" customWidth="1"/>
    <col min="20" max="22" width="4.5" bestFit="1" customWidth="1"/>
    <col min="23" max="23" width="5.5" bestFit="1" customWidth="1"/>
    <col min="24" max="24" width="4.5" bestFit="1" customWidth="1"/>
    <col min="25" max="25" width="5.5" bestFit="1" customWidth="1"/>
    <col min="26" max="26" width="4.5" bestFit="1" customWidth="1"/>
    <col min="27" max="32" width="5.1640625" bestFit="1" customWidth="1"/>
    <col min="33" max="33" width="5.6640625" bestFit="1" customWidth="1"/>
    <col min="34" max="35" width="5.1640625" bestFit="1" customWidth="1"/>
  </cols>
  <sheetData>
    <row r="1" spans="1:35" x14ac:dyDescent="0.2">
      <c r="A1" s="1" t="s">
        <v>0</v>
      </c>
      <c r="B1" s="1" t="s">
        <v>1</v>
      </c>
      <c r="C1" s="1" t="s">
        <v>259</v>
      </c>
      <c r="D1" s="1" t="s">
        <v>260</v>
      </c>
      <c r="E1" s="1" t="s">
        <v>261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262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x14ac:dyDescent="0.2">
      <c r="A2">
        <v>1</v>
      </c>
      <c r="B2">
        <v>1</v>
      </c>
      <c r="C2" s="25">
        <v>3.4</v>
      </c>
      <c r="D2" s="25">
        <v>4</v>
      </c>
      <c r="E2" s="25">
        <v>100</v>
      </c>
      <c r="F2">
        <v>1.8154042865273079</v>
      </c>
      <c r="G2">
        <v>0.86606170574943819</v>
      </c>
      <c r="H2">
        <v>0.9493425807778697</v>
      </c>
      <c r="I2" t="s">
        <v>31</v>
      </c>
      <c r="J2" t="s">
        <v>32</v>
      </c>
      <c r="K2" t="s">
        <v>33</v>
      </c>
      <c r="L2" t="s">
        <v>263</v>
      </c>
      <c r="M2" s="26">
        <v>30.2</v>
      </c>
      <c r="N2" s="27">
        <v>15</v>
      </c>
      <c r="O2">
        <v>36.69222222222222</v>
      </c>
      <c r="P2">
        <v>38.4</v>
      </c>
      <c r="Q2">
        <v>4.8</v>
      </c>
      <c r="R2">
        <v>5.7333333333333334</v>
      </c>
      <c r="S2">
        <v>7.5333333333333332</v>
      </c>
      <c r="T2">
        <v>1.6666666666666667</v>
      </c>
      <c r="U2">
        <v>0.53333333333333333</v>
      </c>
      <c r="V2">
        <v>0.42857142857142855</v>
      </c>
      <c r="W2">
        <v>24.733333333333334</v>
      </c>
      <c r="X2">
        <v>0.87323943661971826</v>
      </c>
      <c r="Y2">
        <v>14.2</v>
      </c>
      <c r="Z2">
        <v>5.4666666666666668</v>
      </c>
      <c r="AA2">
        <v>3.8171581649694826</v>
      </c>
      <c r="AB2">
        <v>3.1581630256492965</v>
      </c>
      <c r="AC2">
        <v>-9.3744292829548742E-2</v>
      </c>
      <c r="AD2">
        <v>1.9542105465978019</v>
      </c>
      <c r="AE2">
        <v>1.4456640123702569</v>
      </c>
      <c r="AF2">
        <v>-0.2864000629850918</v>
      </c>
      <c r="AG2">
        <v>-1.4629048029750755</v>
      </c>
      <c r="AH2">
        <v>2.7127786119189587</v>
      </c>
      <c r="AI2">
        <v>-3.4503698509711365</v>
      </c>
    </row>
    <row r="3" spans="1:35" x14ac:dyDescent="0.2">
      <c r="A3">
        <v>1</v>
      </c>
      <c r="B3">
        <v>2</v>
      </c>
      <c r="C3" s="25">
        <v>18.399999999999999</v>
      </c>
      <c r="D3" s="25">
        <v>20</v>
      </c>
      <c r="E3" s="25">
        <v>100</v>
      </c>
      <c r="F3">
        <v>1.2334224927659638</v>
      </c>
      <c r="G3">
        <v>0.70611276626443265</v>
      </c>
      <c r="H3">
        <v>0.52730972650153118</v>
      </c>
      <c r="I3" t="s">
        <v>38</v>
      </c>
      <c r="J3" t="s">
        <v>32</v>
      </c>
      <c r="K3" t="s">
        <v>39</v>
      </c>
      <c r="L3" t="s">
        <v>263</v>
      </c>
      <c r="M3" s="26">
        <v>20.7</v>
      </c>
      <c r="N3" s="27">
        <v>14</v>
      </c>
      <c r="O3">
        <v>34.292857142857137</v>
      </c>
      <c r="P3">
        <v>29.928571428571427</v>
      </c>
      <c r="Q3">
        <v>3.0714285714285716</v>
      </c>
      <c r="R3">
        <v>10.642857142857142</v>
      </c>
      <c r="S3">
        <v>9.4285714285714288</v>
      </c>
      <c r="T3">
        <v>1.3571428571428572</v>
      </c>
      <c r="U3">
        <v>0.14285714285714285</v>
      </c>
      <c r="V3">
        <v>0.48561151079136688</v>
      </c>
      <c r="W3">
        <v>19.857142857142858</v>
      </c>
      <c r="X3">
        <v>0.81538461538461537</v>
      </c>
      <c r="Y3">
        <v>9.2857142857142865</v>
      </c>
      <c r="Z3">
        <v>4.6428571428571432</v>
      </c>
      <c r="AA3">
        <v>2.4050333765676672</v>
      </c>
      <c r="AB3">
        <v>1.4742894714903205</v>
      </c>
      <c r="AC3">
        <v>1.6697211123945408</v>
      </c>
      <c r="AD3">
        <v>2.8201088827671099</v>
      </c>
      <c r="AE3">
        <v>0.77155401895620901</v>
      </c>
      <c r="AF3">
        <v>-0.89117033858764172</v>
      </c>
      <c r="AG3">
        <v>0.36049298695662629</v>
      </c>
      <c r="AH3">
        <v>0.38442092577354214</v>
      </c>
      <c r="AI3">
        <v>-2.639435539938479</v>
      </c>
    </row>
    <row r="4" spans="1:35" x14ac:dyDescent="0.2">
      <c r="A4">
        <v>1</v>
      </c>
      <c r="B4">
        <v>3</v>
      </c>
      <c r="C4" s="25">
        <v>10.5</v>
      </c>
      <c r="D4" s="25">
        <v>13</v>
      </c>
      <c r="E4" s="25">
        <v>100</v>
      </c>
      <c r="F4">
        <v>1.1407530311541307</v>
      </c>
      <c r="G4">
        <v>0.51291169401608261</v>
      </c>
      <c r="H4">
        <v>0.62784133713804813</v>
      </c>
      <c r="I4" t="s">
        <v>40</v>
      </c>
      <c r="J4" t="s">
        <v>32</v>
      </c>
      <c r="K4" t="s">
        <v>35</v>
      </c>
      <c r="L4" t="s">
        <v>264</v>
      </c>
      <c r="M4" s="26">
        <v>28.4</v>
      </c>
      <c r="N4" s="27">
        <v>10</v>
      </c>
      <c r="O4">
        <v>32.975000000000001</v>
      </c>
      <c r="P4">
        <v>25.8</v>
      </c>
      <c r="Q4">
        <v>1.7</v>
      </c>
      <c r="R4">
        <v>8.6</v>
      </c>
      <c r="S4">
        <v>5.7</v>
      </c>
      <c r="T4">
        <v>2.2000000000000002</v>
      </c>
      <c r="U4">
        <v>1.1000000000000001</v>
      </c>
      <c r="V4">
        <v>0.431924882629108</v>
      </c>
      <c r="W4">
        <v>21.3</v>
      </c>
      <c r="X4">
        <v>0.85074626865671643</v>
      </c>
      <c r="Y4">
        <v>6.7</v>
      </c>
      <c r="Z4">
        <v>4.2</v>
      </c>
      <c r="AA4">
        <v>1.7168309080210833</v>
      </c>
      <c r="AB4">
        <v>0.13832367645509933</v>
      </c>
      <c r="AC4">
        <v>0.93594161788325614</v>
      </c>
      <c r="AD4">
        <v>1.1165953219114111</v>
      </c>
      <c r="AE4">
        <v>2.6072073856375395</v>
      </c>
      <c r="AF4">
        <v>0.59125436136495035</v>
      </c>
      <c r="AG4">
        <v>-1.1655662176953296</v>
      </c>
      <c r="AH4">
        <v>0.87911794680557509</v>
      </c>
      <c r="AI4">
        <v>-2.2034997542388419</v>
      </c>
    </row>
    <row r="5" spans="1:35" x14ac:dyDescent="0.2">
      <c r="A5">
        <v>1</v>
      </c>
      <c r="B5">
        <v>4</v>
      </c>
      <c r="C5" s="25">
        <v>8.6</v>
      </c>
      <c r="D5" s="25">
        <v>8</v>
      </c>
      <c r="E5" s="25">
        <v>100</v>
      </c>
      <c r="F5">
        <v>1.1374156977811378</v>
      </c>
      <c r="G5">
        <v>0.72461796481873442</v>
      </c>
      <c r="H5">
        <v>0.41279773296240341</v>
      </c>
      <c r="I5" t="s">
        <v>36</v>
      </c>
      <c r="J5" t="s">
        <v>1670</v>
      </c>
      <c r="K5" t="s">
        <v>37</v>
      </c>
      <c r="L5" t="s">
        <v>263</v>
      </c>
      <c r="M5" s="26">
        <v>29.4</v>
      </c>
      <c r="N5" s="27">
        <v>14</v>
      </c>
      <c r="O5">
        <v>38.265476190476186</v>
      </c>
      <c r="P5">
        <v>28.642857142857142</v>
      </c>
      <c r="Q5">
        <v>3.2857142857142856</v>
      </c>
      <c r="R5">
        <v>4.9285714285714288</v>
      </c>
      <c r="S5">
        <v>7.1428571428571432</v>
      </c>
      <c r="T5">
        <v>1.1428571428571428</v>
      </c>
      <c r="U5">
        <v>0.5714285714285714</v>
      </c>
      <c r="V5">
        <v>0.45161290322580644</v>
      </c>
      <c r="W5">
        <v>19.928571428571427</v>
      </c>
      <c r="X5">
        <v>0.92792792792792789</v>
      </c>
      <c r="Y5">
        <v>7.9285714285714288</v>
      </c>
      <c r="Z5">
        <v>2.8571428571428572</v>
      </c>
      <c r="AA5">
        <v>2.1907142687157899</v>
      </c>
      <c r="AB5">
        <v>1.6830341269645734</v>
      </c>
      <c r="AC5">
        <v>-0.38280894218247896</v>
      </c>
      <c r="AD5">
        <v>1.7758093818594018</v>
      </c>
      <c r="AE5">
        <v>0.30486248505417557</v>
      </c>
      <c r="AF5">
        <v>-0.227398084877526</v>
      </c>
      <c r="AG5">
        <v>-0.558718248659412</v>
      </c>
      <c r="AH5">
        <v>2.6176966489340296</v>
      </c>
      <c r="AI5">
        <v>-0.88162995243994324</v>
      </c>
    </row>
    <row r="6" spans="1:35" x14ac:dyDescent="0.2">
      <c r="A6">
        <v>1</v>
      </c>
      <c r="B6">
        <v>5</v>
      </c>
      <c r="C6" s="25">
        <v>1.6</v>
      </c>
      <c r="D6" s="25">
        <v>1</v>
      </c>
      <c r="E6" s="25">
        <v>100</v>
      </c>
      <c r="F6">
        <v>1.123617485582505</v>
      </c>
      <c r="G6">
        <v>0.78559895098472365</v>
      </c>
      <c r="H6">
        <v>0.33801853459778131</v>
      </c>
      <c r="I6" t="s">
        <v>41</v>
      </c>
      <c r="J6" t="s">
        <v>32</v>
      </c>
      <c r="K6" t="s">
        <v>42</v>
      </c>
      <c r="L6" t="s">
        <v>264</v>
      </c>
      <c r="M6" s="26">
        <v>26.7</v>
      </c>
      <c r="N6" s="27">
        <v>13</v>
      </c>
      <c r="O6">
        <v>34.907692307692308</v>
      </c>
      <c r="P6">
        <v>25.23076923076923</v>
      </c>
      <c r="Q6">
        <v>0.84615384615384615</v>
      </c>
      <c r="R6">
        <v>9</v>
      </c>
      <c r="S6">
        <v>3.3846153846153846</v>
      </c>
      <c r="T6">
        <v>1.3846153846153846</v>
      </c>
      <c r="U6">
        <v>3.0769230769230771</v>
      </c>
      <c r="V6">
        <v>0.48132780082987553</v>
      </c>
      <c r="W6">
        <v>18.53846153846154</v>
      </c>
      <c r="X6">
        <v>0.86734693877551017</v>
      </c>
      <c r="Y6">
        <v>7.5384615384615383</v>
      </c>
      <c r="Z6">
        <v>3</v>
      </c>
      <c r="AA6">
        <v>1.6219443286473458</v>
      </c>
      <c r="AB6">
        <v>-0.69344348920384824</v>
      </c>
      <c r="AC6">
        <v>1.0796187217036477</v>
      </c>
      <c r="AD6">
        <v>5.8740010174612674E-2</v>
      </c>
      <c r="AE6">
        <v>0.83138626689236694</v>
      </c>
      <c r="AF6">
        <v>3.6531166291200745</v>
      </c>
      <c r="AG6">
        <v>0.22732255922480382</v>
      </c>
      <c r="AH6">
        <v>1.3139599317433353</v>
      </c>
      <c r="AI6">
        <v>-1.0222543994398261</v>
      </c>
    </row>
    <row r="7" spans="1:35" x14ac:dyDescent="0.2">
      <c r="A7">
        <v>1</v>
      </c>
      <c r="B7">
        <v>6</v>
      </c>
      <c r="C7" s="25">
        <v>4.2</v>
      </c>
      <c r="D7" s="25">
        <v>2</v>
      </c>
      <c r="E7" s="25">
        <v>100</v>
      </c>
      <c r="F7">
        <v>1.110409729101798</v>
      </c>
      <c r="G7">
        <v>0.85132194314486787</v>
      </c>
      <c r="H7">
        <v>0.25908778595693016</v>
      </c>
      <c r="I7" t="s">
        <v>43</v>
      </c>
      <c r="J7" t="s">
        <v>32</v>
      </c>
      <c r="K7" t="s">
        <v>44</v>
      </c>
      <c r="L7" t="s">
        <v>45</v>
      </c>
      <c r="M7" s="26">
        <v>24</v>
      </c>
      <c r="N7" s="27">
        <v>13</v>
      </c>
      <c r="O7">
        <v>32.802564102564105</v>
      </c>
      <c r="P7">
        <v>26</v>
      </c>
      <c r="Q7">
        <v>3.9230769230769229</v>
      </c>
      <c r="R7">
        <v>12.153846153846153</v>
      </c>
      <c r="S7">
        <v>3.6153846153846154</v>
      </c>
      <c r="T7">
        <v>1.3076923076923077</v>
      </c>
      <c r="U7">
        <v>1.5384615384615385</v>
      </c>
      <c r="V7">
        <v>0.51111111111111107</v>
      </c>
      <c r="W7">
        <v>17.307692307692307</v>
      </c>
      <c r="X7">
        <v>0.76</v>
      </c>
      <c r="Y7">
        <v>5.7692307692307692</v>
      </c>
      <c r="Z7">
        <v>3</v>
      </c>
      <c r="AA7">
        <v>1.7501694359091531</v>
      </c>
      <c r="AB7">
        <v>2.3039156663238907</v>
      </c>
      <c r="AC7">
        <v>2.2124574249028872</v>
      </c>
      <c r="AD7">
        <v>0.16417409440087166</v>
      </c>
      <c r="AE7">
        <v>0.66385597267112428</v>
      </c>
      <c r="AF7">
        <v>1.2703444363145304</v>
      </c>
      <c r="AG7">
        <v>0.9112837840310517</v>
      </c>
      <c r="AH7">
        <v>-0.59204892680987098</v>
      </c>
      <c r="AI7">
        <v>-1.0222543994398261</v>
      </c>
    </row>
    <row r="8" spans="1:35" x14ac:dyDescent="0.2">
      <c r="A8">
        <v>1</v>
      </c>
      <c r="B8">
        <v>7</v>
      </c>
      <c r="C8" s="25">
        <v>11.9</v>
      </c>
      <c r="D8" s="25">
        <v>11</v>
      </c>
      <c r="E8" s="25">
        <v>100</v>
      </c>
      <c r="F8">
        <v>0.98618906139930673</v>
      </c>
      <c r="G8">
        <v>0.62723061670006786</v>
      </c>
      <c r="H8">
        <v>0.35895844469923888</v>
      </c>
      <c r="I8" t="s">
        <v>46</v>
      </c>
      <c r="J8" t="s">
        <v>47</v>
      </c>
      <c r="K8" t="s">
        <v>48</v>
      </c>
      <c r="L8" t="s">
        <v>263</v>
      </c>
      <c r="M8" s="26">
        <v>27.7</v>
      </c>
      <c r="N8" s="27">
        <v>11</v>
      </c>
      <c r="O8">
        <v>33.812121212121205</v>
      </c>
      <c r="P8">
        <v>28.545454545454547</v>
      </c>
      <c r="Q8">
        <v>2.8181818181818183</v>
      </c>
      <c r="R8">
        <v>5.3636363636363633</v>
      </c>
      <c r="S8">
        <v>7.1818181818181817</v>
      </c>
      <c r="T8">
        <v>1.0909090909090908</v>
      </c>
      <c r="U8">
        <v>0.54545454545454541</v>
      </c>
      <c r="V8">
        <v>0.44444444444444442</v>
      </c>
      <c r="W8">
        <v>22.90909090909091</v>
      </c>
      <c r="X8">
        <v>0.93650793650793651</v>
      </c>
      <c r="Y8">
        <v>5.7272727272727275</v>
      </c>
      <c r="Z8">
        <v>2.3636363636363638</v>
      </c>
      <c r="AA8">
        <v>2.1744779726664056</v>
      </c>
      <c r="AB8">
        <v>1.2275912422934756</v>
      </c>
      <c r="AC8">
        <v>-0.22653676757263788</v>
      </c>
      <c r="AD8">
        <v>1.7936099415339648</v>
      </c>
      <c r="AE8">
        <v>0.19172514350216749</v>
      </c>
      <c r="AF8">
        <v>-0.26762670631450275</v>
      </c>
      <c r="AG8">
        <v>-0.86241147123600681</v>
      </c>
      <c r="AH8">
        <v>2.0100826036862749</v>
      </c>
      <c r="AI8">
        <v>-0.39583640825852995</v>
      </c>
    </row>
    <row r="9" spans="1:35" x14ac:dyDescent="0.2">
      <c r="A9">
        <v>1</v>
      </c>
      <c r="B9">
        <v>8</v>
      </c>
      <c r="C9" s="25">
        <v>15.3</v>
      </c>
      <c r="D9" s="25">
        <v>12</v>
      </c>
      <c r="E9" s="25">
        <v>100</v>
      </c>
      <c r="F9">
        <v>0.9462071687366862</v>
      </c>
      <c r="G9">
        <v>0.56171181917818469</v>
      </c>
      <c r="H9">
        <v>0.38449534955850151</v>
      </c>
      <c r="I9" t="s">
        <v>53</v>
      </c>
      <c r="J9" t="s">
        <v>32</v>
      </c>
      <c r="K9" t="s">
        <v>54</v>
      </c>
      <c r="L9" t="s">
        <v>264</v>
      </c>
      <c r="M9" s="26">
        <v>30.2</v>
      </c>
      <c r="N9" s="27">
        <v>10</v>
      </c>
      <c r="O9">
        <v>34.25833333333334</v>
      </c>
      <c r="P9">
        <v>18.7</v>
      </c>
      <c r="Q9">
        <v>0.8</v>
      </c>
      <c r="R9">
        <v>5.7</v>
      </c>
      <c r="S9">
        <v>7</v>
      </c>
      <c r="T9">
        <v>2.7</v>
      </c>
      <c r="U9">
        <v>1</v>
      </c>
      <c r="V9">
        <v>0.41984732824427479</v>
      </c>
      <c r="W9">
        <v>13.1</v>
      </c>
      <c r="X9">
        <v>0.85185185185185186</v>
      </c>
      <c r="Y9">
        <v>8.1</v>
      </c>
      <c r="Z9">
        <v>2.6</v>
      </c>
      <c r="AA9">
        <v>0.53331316799460382</v>
      </c>
      <c r="AB9">
        <v>-0.73840387653676431</v>
      </c>
      <c r="AC9">
        <v>-0.10571738481458132</v>
      </c>
      <c r="AD9">
        <v>1.7105406630526698</v>
      </c>
      <c r="AE9">
        <v>3.696154298075617</v>
      </c>
      <c r="AF9">
        <v>0.43637416883258989</v>
      </c>
      <c r="AG9">
        <v>-0.93953786071298651</v>
      </c>
      <c r="AH9">
        <v>1.0911891445526682</v>
      </c>
      <c r="AI9">
        <v>-0.62850594784015423</v>
      </c>
    </row>
    <row r="10" spans="1:35" x14ac:dyDescent="0.2">
      <c r="A10">
        <v>1</v>
      </c>
      <c r="B10">
        <v>9</v>
      </c>
      <c r="C10" s="25">
        <v>16</v>
      </c>
      <c r="D10" s="25">
        <v>17</v>
      </c>
      <c r="E10" s="25">
        <v>100</v>
      </c>
      <c r="F10">
        <v>0.89922600073335424</v>
      </c>
      <c r="G10">
        <v>0.51129584164720288</v>
      </c>
      <c r="H10">
        <v>0.38793015908615136</v>
      </c>
      <c r="I10" t="s">
        <v>34</v>
      </c>
      <c r="J10" t="s">
        <v>32</v>
      </c>
      <c r="K10" t="s">
        <v>35</v>
      </c>
      <c r="L10" t="s">
        <v>264</v>
      </c>
      <c r="M10" s="26">
        <v>29.6</v>
      </c>
      <c r="N10" s="27">
        <v>4</v>
      </c>
      <c r="O10">
        <v>27.716666666666669</v>
      </c>
      <c r="P10">
        <v>28.25</v>
      </c>
      <c r="Q10">
        <v>4</v>
      </c>
      <c r="R10">
        <v>6.25</v>
      </c>
      <c r="S10">
        <v>4.75</v>
      </c>
      <c r="T10">
        <v>0.5</v>
      </c>
      <c r="U10">
        <v>0.5</v>
      </c>
      <c r="V10">
        <v>0.53030303030303028</v>
      </c>
      <c r="W10">
        <v>16.5</v>
      </c>
      <c r="X10">
        <v>0.93103448275862066</v>
      </c>
      <c r="Y10">
        <v>7.25</v>
      </c>
      <c r="Z10">
        <v>5</v>
      </c>
      <c r="AA10">
        <v>2.1252278746499385</v>
      </c>
      <c r="AB10">
        <v>2.3788496452120844</v>
      </c>
      <c r="AC10">
        <v>9.1838632938456802E-2</v>
      </c>
      <c r="AD10">
        <v>0.68255834184664488</v>
      </c>
      <c r="AE10">
        <v>-1.0952121166519238</v>
      </c>
      <c r="AF10">
        <v>-0.33802679382921191</v>
      </c>
      <c r="AG10">
        <v>1.2980772271295324</v>
      </c>
      <c r="AH10">
        <v>2.4493464209674918</v>
      </c>
      <c r="AI10">
        <v>-2.9909966574381857</v>
      </c>
    </row>
    <row r="11" spans="1:35" x14ac:dyDescent="0.2">
      <c r="A11">
        <v>1</v>
      </c>
      <c r="B11">
        <v>10</v>
      </c>
      <c r="C11" s="25">
        <v>19.399999999999999</v>
      </c>
      <c r="D11" s="25">
        <v>16</v>
      </c>
      <c r="E11" s="25">
        <v>100</v>
      </c>
      <c r="F11">
        <v>0.82977184325891573</v>
      </c>
      <c r="G11">
        <v>0.24109643652236901</v>
      </c>
      <c r="H11">
        <v>0.58867540673654672</v>
      </c>
      <c r="I11" t="s">
        <v>51</v>
      </c>
      <c r="J11" t="s">
        <v>32</v>
      </c>
      <c r="K11" t="s">
        <v>52</v>
      </c>
      <c r="L11" t="s">
        <v>263</v>
      </c>
      <c r="M11" s="26">
        <v>21.2</v>
      </c>
      <c r="N11" s="27">
        <v>13</v>
      </c>
      <c r="O11">
        <v>33.719230769230776</v>
      </c>
      <c r="P11">
        <v>26.846153846153847</v>
      </c>
      <c r="Q11">
        <v>3</v>
      </c>
      <c r="R11">
        <v>3.8461538461538463</v>
      </c>
      <c r="S11">
        <v>8.615384615384615</v>
      </c>
      <c r="T11">
        <v>1.6923076923076923</v>
      </c>
      <c r="U11">
        <v>7.6923076923076927E-2</v>
      </c>
      <c r="V11">
        <v>0.43968871595330739</v>
      </c>
      <c r="W11">
        <v>19.76923076923077</v>
      </c>
      <c r="X11">
        <v>0.81553398058252424</v>
      </c>
      <c r="Y11">
        <v>7.9230769230769234</v>
      </c>
      <c r="Z11">
        <v>4.7692307692307692</v>
      </c>
      <c r="AA11">
        <v>1.8912170538971409</v>
      </c>
      <c r="AB11">
        <v>1.4047079196655692</v>
      </c>
      <c r="AC11">
        <v>-0.77160550059754918</v>
      </c>
      <c r="AD11">
        <v>2.4485792526364825</v>
      </c>
      <c r="AE11">
        <v>1.5015074437773377</v>
      </c>
      <c r="AF11">
        <v>-0.99328914685073644</v>
      </c>
      <c r="AG11">
        <v>-0.87470088490348308</v>
      </c>
      <c r="AH11">
        <v>0.32728588028416516</v>
      </c>
      <c r="AI11">
        <v>-2.7638340892076059</v>
      </c>
    </row>
    <row r="12" spans="1:35" x14ac:dyDescent="0.2">
      <c r="A12">
        <v>1</v>
      </c>
      <c r="B12">
        <v>11</v>
      </c>
      <c r="C12" s="25">
        <v>7.9</v>
      </c>
      <c r="D12" s="25">
        <v>9</v>
      </c>
      <c r="E12" s="25">
        <v>100</v>
      </c>
      <c r="F12">
        <v>0.7451726630697042</v>
      </c>
      <c r="G12">
        <v>0.48312515174062326</v>
      </c>
      <c r="H12">
        <v>0.26204751132908094</v>
      </c>
      <c r="I12" t="s">
        <v>61</v>
      </c>
      <c r="J12" t="s">
        <v>32</v>
      </c>
      <c r="K12" t="s">
        <v>42</v>
      </c>
      <c r="L12" t="s">
        <v>264</v>
      </c>
      <c r="M12" s="26">
        <v>34.9</v>
      </c>
      <c r="N12" s="27">
        <v>14</v>
      </c>
      <c r="O12">
        <v>34.911904761904765</v>
      </c>
      <c r="P12">
        <v>25</v>
      </c>
      <c r="Q12">
        <v>1.9285714285714286</v>
      </c>
      <c r="R12">
        <v>7.8571428571428568</v>
      </c>
      <c r="S12">
        <v>11.071428571428571</v>
      </c>
      <c r="T12">
        <v>1.2857142857142858</v>
      </c>
      <c r="U12">
        <v>0.5714285714285714</v>
      </c>
      <c r="V12">
        <v>0.48888888888888887</v>
      </c>
      <c r="W12">
        <v>19.285714285714285</v>
      </c>
      <c r="X12">
        <v>0.71084337349397586</v>
      </c>
      <c r="Y12">
        <v>5.9285714285714288</v>
      </c>
      <c r="Z12">
        <v>3.2857142857142856</v>
      </c>
      <c r="AA12">
        <v>1.5834767964688039</v>
      </c>
      <c r="AB12">
        <v>0.36098464229430288</v>
      </c>
      <c r="AC12">
        <v>0.66911271078824353</v>
      </c>
      <c r="AD12">
        <v>3.5706991490445246</v>
      </c>
      <c r="AE12">
        <v>0.61599017432219805</v>
      </c>
      <c r="AF12">
        <v>-0.227398084877526</v>
      </c>
      <c r="AG12">
        <v>0.43542101761727159</v>
      </c>
      <c r="AH12">
        <v>-1.3566567465526163</v>
      </c>
      <c r="AI12">
        <v>-1.3035032934395916</v>
      </c>
    </row>
    <row r="13" spans="1:35" x14ac:dyDescent="0.2">
      <c r="A13">
        <v>1</v>
      </c>
      <c r="B13">
        <v>12</v>
      </c>
      <c r="C13" s="25">
        <v>3.3</v>
      </c>
      <c r="D13" s="25">
        <v>3</v>
      </c>
      <c r="E13" s="25">
        <v>93</v>
      </c>
      <c r="F13">
        <v>0.72843575156803408</v>
      </c>
      <c r="G13">
        <v>0.21324336848036618</v>
      </c>
      <c r="H13">
        <v>0.5151923830876679</v>
      </c>
      <c r="I13" t="s">
        <v>59</v>
      </c>
      <c r="J13" t="s">
        <v>1671</v>
      </c>
      <c r="K13" t="s">
        <v>60</v>
      </c>
      <c r="L13" t="s">
        <v>263</v>
      </c>
      <c r="M13" s="26">
        <v>31.7</v>
      </c>
      <c r="N13" s="27">
        <v>4</v>
      </c>
      <c r="O13">
        <v>28.020833333333336</v>
      </c>
      <c r="P13">
        <v>20.25</v>
      </c>
      <c r="Q13">
        <v>2.25</v>
      </c>
      <c r="R13">
        <v>5</v>
      </c>
      <c r="S13">
        <v>6.5</v>
      </c>
      <c r="T13">
        <v>1.25</v>
      </c>
      <c r="U13">
        <v>0.5</v>
      </c>
      <c r="V13">
        <v>0.40909090909090912</v>
      </c>
      <c r="W13">
        <v>16.5</v>
      </c>
      <c r="X13">
        <v>1</v>
      </c>
      <c r="Y13">
        <v>4.5</v>
      </c>
      <c r="Z13">
        <v>3.75</v>
      </c>
      <c r="AA13">
        <v>0.79168675912714515</v>
      </c>
      <c r="AB13">
        <v>0.67410162550568276</v>
      </c>
      <c r="AC13">
        <v>-0.3571523165002663</v>
      </c>
      <c r="AD13">
        <v>1.4821001472291087</v>
      </c>
      <c r="AE13">
        <v>0.53820825200519229</v>
      </c>
      <c r="AF13">
        <v>-0.33802679382921191</v>
      </c>
      <c r="AG13">
        <v>-1.4193271984637323</v>
      </c>
      <c r="AH13">
        <v>2.3081325874385881</v>
      </c>
      <c r="AI13">
        <v>-1.7605327461892109</v>
      </c>
    </row>
    <row r="14" spans="1:35" x14ac:dyDescent="0.2">
      <c r="A14">
        <v>2</v>
      </c>
      <c r="B14">
        <v>13</v>
      </c>
      <c r="C14" s="25">
        <v>20.6</v>
      </c>
      <c r="D14" s="25">
        <v>23</v>
      </c>
      <c r="E14" s="25">
        <v>100</v>
      </c>
      <c r="F14">
        <v>0.72439860029016212</v>
      </c>
      <c r="G14">
        <v>0.49437906338522986</v>
      </c>
      <c r="H14">
        <v>0.23001953690493226</v>
      </c>
      <c r="I14" t="s">
        <v>55</v>
      </c>
      <c r="J14" t="s">
        <v>32</v>
      </c>
      <c r="K14" t="s">
        <v>56</v>
      </c>
      <c r="L14" t="s">
        <v>45</v>
      </c>
      <c r="M14" s="26">
        <v>26.3</v>
      </c>
      <c r="N14" s="27">
        <v>14</v>
      </c>
      <c r="O14">
        <v>34.671428571428571</v>
      </c>
      <c r="P14">
        <v>18.642857142857142</v>
      </c>
      <c r="Q14">
        <v>0</v>
      </c>
      <c r="R14">
        <v>16.785714285714285</v>
      </c>
      <c r="S14">
        <v>3.0714285714285716</v>
      </c>
      <c r="T14">
        <v>1.6428571428571428</v>
      </c>
      <c r="U14">
        <v>2.0714285714285716</v>
      </c>
      <c r="V14">
        <v>0.53960396039603964</v>
      </c>
      <c r="W14">
        <v>14.428571428571429</v>
      </c>
      <c r="X14">
        <v>0.69354838709677424</v>
      </c>
      <c r="Y14">
        <v>4.4285714285714288</v>
      </c>
      <c r="Z14">
        <v>3.9285714285714284</v>
      </c>
      <c r="AA14">
        <v>0.52378787431229823</v>
      </c>
      <c r="AB14">
        <v>-1.5177172569739765</v>
      </c>
      <c r="AC14">
        <v>3.8761909210648366</v>
      </c>
      <c r="AD14">
        <v>-8.4349104132452959E-2</v>
      </c>
      <c r="AE14">
        <v>1.393809397492253</v>
      </c>
      <c r="AF14">
        <v>2.09580480310788</v>
      </c>
      <c r="AG14">
        <v>1.3149346733749987</v>
      </c>
      <c r="AH14">
        <v>-1.2167364328397037</v>
      </c>
      <c r="AI14">
        <v>-1.9363133049390642</v>
      </c>
    </row>
    <row r="15" spans="1:35" x14ac:dyDescent="0.2">
      <c r="A15">
        <v>2</v>
      </c>
      <c r="B15">
        <v>14</v>
      </c>
      <c r="C15" s="25">
        <v>56.4</v>
      </c>
      <c r="D15" s="25">
        <v>56</v>
      </c>
      <c r="E15" s="25">
        <v>94</v>
      </c>
      <c r="F15">
        <v>0.67657594331862358</v>
      </c>
      <c r="G15">
        <v>0.38298051307304626</v>
      </c>
      <c r="H15">
        <v>0.29359543024557733</v>
      </c>
      <c r="I15" t="s">
        <v>62</v>
      </c>
      <c r="J15" t="s">
        <v>1672</v>
      </c>
      <c r="K15" t="s">
        <v>63</v>
      </c>
      <c r="L15" t="s">
        <v>263</v>
      </c>
      <c r="M15" s="26">
        <v>33.700000000000003</v>
      </c>
      <c r="N15" s="27">
        <v>8</v>
      </c>
      <c r="O15">
        <v>36.15</v>
      </c>
      <c r="P15">
        <v>21.75</v>
      </c>
      <c r="Q15">
        <v>3.625</v>
      </c>
      <c r="R15">
        <v>4.25</v>
      </c>
      <c r="S15">
        <v>6.5</v>
      </c>
      <c r="T15">
        <v>1.125</v>
      </c>
      <c r="U15">
        <v>0.375</v>
      </c>
      <c r="V15">
        <v>0.47787610619469029</v>
      </c>
      <c r="W15">
        <v>14.125</v>
      </c>
      <c r="X15">
        <v>0.88095238095238093</v>
      </c>
      <c r="Y15">
        <v>5.25</v>
      </c>
      <c r="Z15">
        <v>3.375</v>
      </c>
      <c r="AA15">
        <v>1.0417257182876689</v>
      </c>
      <c r="AB15">
        <v>2.0135464981321416</v>
      </c>
      <c r="AC15">
        <v>-0.62654688616350018</v>
      </c>
      <c r="AD15">
        <v>1.4821001472291087</v>
      </c>
      <c r="AE15">
        <v>0.26597152389567297</v>
      </c>
      <c r="AF15">
        <v>-0.53162703449466242</v>
      </c>
      <c r="AG15">
        <v>0.10218658724156916</v>
      </c>
      <c r="AH15">
        <v>1.0908616363439352</v>
      </c>
      <c r="AI15">
        <v>-1.3913935728145184</v>
      </c>
    </row>
    <row r="16" spans="1:35" x14ac:dyDescent="0.2">
      <c r="A16">
        <v>2</v>
      </c>
      <c r="B16">
        <v>15</v>
      </c>
      <c r="C16" s="25">
        <v>11.3</v>
      </c>
      <c r="D16" s="25">
        <v>10</v>
      </c>
      <c r="E16" s="25">
        <v>100</v>
      </c>
      <c r="F16">
        <v>0.67422937684388029</v>
      </c>
      <c r="G16">
        <v>0.32803124613102408</v>
      </c>
      <c r="H16">
        <v>0.34619813071285621</v>
      </c>
      <c r="I16" t="s">
        <v>64</v>
      </c>
      <c r="J16" t="s">
        <v>32</v>
      </c>
      <c r="K16" t="s">
        <v>65</v>
      </c>
      <c r="L16" t="s">
        <v>263</v>
      </c>
      <c r="M16" s="26">
        <v>26.4</v>
      </c>
      <c r="N16" s="27">
        <v>12</v>
      </c>
      <c r="O16">
        <v>36.633333333333333</v>
      </c>
      <c r="P16">
        <v>30.333333333333332</v>
      </c>
      <c r="Q16">
        <v>2.9166666666666665</v>
      </c>
      <c r="R16">
        <v>4.666666666666667</v>
      </c>
      <c r="S16">
        <v>6.666666666666667</v>
      </c>
      <c r="T16">
        <v>1.0833333333333333</v>
      </c>
      <c r="U16">
        <v>0.25</v>
      </c>
      <c r="V16">
        <v>0.46931407942238268</v>
      </c>
      <c r="W16">
        <v>23.083333333333332</v>
      </c>
      <c r="X16">
        <v>0.8214285714285714</v>
      </c>
      <c r="Y16">
        <v>7</v>
      </c>
      <c r="Z16">
        <v>3.6666666666666665</v>
      </c>
      <c r="AA16">
        <v>2.4725042068173324</v>
      </c>
      <c r="AB16">
        <v>1.3235294425366928</v>
      </c>
      <c r="AC16">
        <v>-0.47688323635059238</v>
      </c>
      <c r="AD16">
        <v>1.5582469858369625</v>
      </c>
      <c r="AE16">
        <v>0.17522594785916634</v>
      </c>
      <c r="AF16">
        <v>-0.72522727516011276</v>
      </c>
      <c r="AG16">
        <v>-8.8822603955332993E-2</v>
      </c>
      <c r="AH16">
        <v>0.39220956636771315</v>
      </c>
      <c r="AI16">
        <v>-1.6785018187726124</v>
      </c>
    </row>
    <row r="17" spans="1:35" x14ac:dyDescent="0.2">
      <c r="A17">
        <v>2</v>
      </c>
      <c r="B17">
        <v>16</v>
      </c>
      <c r="C17" s="25">
        <v>18.3</v>
      </c>
      <c r="D17" s="25">
        <v>18</v>
      </c>
      <c r="E17" s="25">
        <v>100</v>
      </c>
      <c r="F17">
        <v>0.6438901958005353</v>
      </c>
      <c r="G17">
        <v>0.28559898526109612</v>
      </c>
      <c r="H17">
        <v>0.35829121053943919</v>
      </c>
      <c r="I17" t="s">
        <v>49</v>
      </c>
      <c r="J17" t="s">
        <v>32</v>
      </c>
      <c r="K17" t="s">
        <v>50</v>
      </c>
      <c r="L17" t="s">
        <v>263</v>
      </c>
      <c r="M17" s="26">
        <v>29.5</v>
      </c>
      <c r="N17" s="27">
        <v>14</v>
      </c>
      <c r="O17">
        <v>33.817857142857143</v>
      </c>
      <c r="P17">
        <v>22.642857142857142</v>
      </c>
      <c r="Q17">
        <v>3.6428571428571428</v>
      </c>
      <c r="R17">
        <v>4.8571428571428568</v>
      </c>
      <c r="S17">
        <v>4.7857142857142856</v>
      </c>
      <c r="T17">
        <v>0.8571428571428571</v>
      </c>
      <c r="U17">
        <v>0.5714285714285714</v>
      </c>
      <c r="V17">
        <v>0.40485829959514169</v>
      </c>
      <c r="W17">
        <v>17.642857142857142</v>
      </c>
      <c r="X17">
        <v>0.91666666666666663</v>
      </c>
      <c r="Y17">
        <v>5.1428571428571432</v>
      </c>
      <c r="Z17">
        <v>2.2857142857142856</v>
      </c>
      <c r="AA17">
        <v>1.190558432073695</v>
      </c>
      <c r="AB17">
        <v>2.0309418860883288</v>
      </c>
      <c r="AC17">
        <v>-0.40846556786469196</v>
      </c>
      <c r="AD17">
        <v>0.69887552154832777</v>
      </c>
      <c r="AE17">
        <v>-0.31739289348186861</v>
      </c>
      <c r="AF17">
        <v>-0.227398084877526</v>
      </c>
      <c r="AG17">
        <v>-1.6177083388134701</v>
      </c>
      <c r="AH17">
        <v>1.5401120771174814</v>
      </c>
      <c r="AI17">
        <v>-0.31913216444041181</v>
      </c>
    </row>
    <row r="18" spans="1:35" x14ac:dyDescent="0.2">
      <c r="A18">
        <v>2</v>
      </c>
      <c r="B18">
        <v>17</v>
      </c>
      <c r="C18" s="25">
        <v>88.7</v>
      </c>
      <c r="D18" s="25">
        <v>85</v>
      </c>
      <c r="E18" s="25">
        <v>91</v>
      </c>
      <c r="F18">
        <v>0.6236089568806138</v>
      </c>
      <c r="G18">
        <v>0.26224737370499035</v>
      </c>
      <c r="H18">
        <v>0.36136158317562345</v>
      </c>
      <c r="I18" t="s">
        <v>68</v>
      </c>
      <c r="J18" t="s">
        <v>32</v>
      </c>
      <c r="K18" t="s">
        <v>63</v>
      </c>
      <c r="L18" t="s">
        <v>263</v>
      </c>
      <c r="M18" s="26">
        <v>25.7</v>
      </c>
      <c r="N18" s="27">
        <v>14</v>
      </c>
      <c r="O18">
        <v>37.642857142857153</v>
      </c>
      <c r="P18">
        <v>17.642857142857142</v>
      </c>
      <c r="Q18">
        <v>2.5</v>
      </c>
      <c r="R18">
        <v>4</v>
      </c>
      <c r="S18">
        <v>7.5714285714285712</v>
      </c>
      <c r="T18">
        <v>1.7857142857142858</v>
      </c>
      <c r="U18">
        <v>0.14285714285714285</v>
      </c>
      <c r="V18">
        <v>0.39408866995073893</v>
      </c>
      <c r="W18">
        <v>14.5</v>
      </c>
      <c r="X18">
        <v>0.89655172413793105</v>
      </c>
      <c r="Y18">
        <v>4.1428571428571432</v>
      </c>
      <c r="Z18">
        <v>2.4285714285714284</v>
      </c>
      <c r="AA18">
        <v>0.357095234871949</v>
      </c>
      <c r="AB18">
        <v>0.91763705689231156</v>
      </c>
      <c r="AC18">
        <v>-0.71634507605124487</v>
      </c>
      <c r="AD18">
        <v>1.971615538279597</v>
      </c>
      <c r="AE18">
        <v>1.7049370867602753</v>
      </c>
      <c r="AF18">
        <v>-0.89117033858764172</v>
      </c>
      <c r="AG18">
        <v>-1.5452797233790889</v>
      </c>
      <c r="AH18">
        <v>1.0214931959990501</v>
      </c>
      <c r="AI18">
        <v>-0.45975661144029456</v>
      </c>
    </row>
    <row r="19" spans="1:35" x14ac:dyDescent="0.2">
      <c r="A19">
        <v>2</v>
      </c>
      <c r="B19">
        <v>18</v>
      </c>
      <c r="C19" s="25">
        <v>25.6</v>
      </c>
      <c r="D19" s="25">
        <v>24</v>
      </c>
      <c r="E19" s="25">
        <v>92</v>
      </c>
      <c r="F19">
        <v>0.60859301553371503</v>
      </c>
      <c r="G19">
        <v>1.0478173705843967</v>
      </c>
      <c r="H19">
        <v>-0.43922435505068169</v>
      </c>
      <c r="I19" t="s">
        <v>69</v>
      </c>
      <c r="J19" t="s">
        <v>1673</v>
      </c>
      <c r="K19" t="s">
        <v>70</v>
      </c>
      <c r="L19" t="s">
        <v>45</v>
      </c>
      <c r="M19" s="26">
        <v>21.3</v>
      </c>
      <c r="N19" s="27">
        <v>1</v>
      </c>
      <c r="O19">
        <v>33.4</v>
      </c>
      <c r="P19">
        <v>18</v>
      </c>
      <c r="Q19">
        <v>0</v>
      </c>
      <c r="R19">
        <v>11</v>
      </c>
      <c r="S19">
        <v>0</v>
      </c>
      <c r="T19">
        <v>1</v>
      </c>
      <c r="U19">
        <v>4</v>
      </c>
      <c r="V19">
        <v>0.6428571428571429</v>
      </c>
      <c r="W19">
        <v>14</v>
      </c>
      <c r="X19">
        <v>0</v>
      </c>
      <c r="Y19">
        <v>0</v>
      </c>
      <c r="Z19">
        <v>0</v>
      </c>
      <c r="AA19">
        <v>0.41662832038635955</v>
      </c>
      <c r="AB19">
        <v>-1.5177172569739765</v>
      </c>
      <c r="AC19">
        <v>1.7980042408056047</v>
      </c>
      <c r="AD19">
        <v>-1.4876265584771855</v>
      </c>
      <c r="AE19">
        <v>-6.2652042138463893E-3</v>
      </c>
      <c r="AF19">
        <v>5.0827799448034003</v>
      </c>
      <c r="AG19">
        <v>3.2393462389658523</v>
      </c>
      <c r="AH19">
        <v>-2.5652377594350319E-2</v>
      </c>
      <c r="AI19">
        <v>1.9308589875577131</v>
      </c>
    </row>
    <row r="20" spans="1:35" x14ac:dyDescent="0.2">
      <c r="A20">
        <v>2</v>
      </c>
      <c r="B20">
        <v>19</v>
      </c>
      <c r="C20" s="25">
        <v>17.8</v>
      </c>
      <c r="D20" s="25">
        <v>14</v>
      </c>
      <c r="E20" s="25">
        <v>100</v>
      </c>
      <c r="F20">
        <v>0.5672019082040719</v>
      </c>
      <c r="G20">
        <v>8.7839268086173289E-2</v>
      </c>
      <c r="H20">
        <v>0.47936264011789864</v>
      </c>
      <c r="I20" t="s">
        <v>73</v>
      </c>
      <c r="J20" t="s">
        <v>32</v>
      </c>
      <c r="K20" t="s">
        <v>74</v>
      </c>
      <c r="L20" t="s">
        <v>263</v>
      </c>
      <c r="M20" s="26">
        <v>29.4</v>
      </c>
      <c r="N20" s="27">
        <v>12</v>
      </c>
      <c r="O20">
        <v>35.43888888888889</v>
      </c>
      <c r="P20">
        <v>17.583333333333332</v>
      </c>
      <c r="Q20">
        <v>1.6666666666666667</v>
      </c>
      <c r="R20">
        <v>5.166666666666667</v>
      </c>
      <c r="S20">
        <v>7.333333333333333</v>
      </c>
      <c r="T20">
        <v>2</v>
      </c>
      <c r="U20">
        <v>0.66666666666666663</v>
      </c>
      <c r="V20">
        <v>0.40909090909090912</v>
      </c>
      <c r="W20">
        <v>16.5</v>
      </c>
      <c r="X20">
        <v>0.78378378378378377</v>
      </c>
      <c r="Y20">
        <v>3.0833333333333335</v>
      </c>
      <c r="Z20">
        <v>3.75</v>
      </c>
      <c r="AA20">
        <v>0.34717305395288051</v>
      </c>
      <c r="AB20">
        <v>0.10585228560354892</v>
      </c>
      <c r="AC20">
        <v>-0.29728685657510312</v>
      </c>
      <c r="AD20">
        <v>1.8628343402683769</v>
      </c>
      <c r="AE20">
        <v>2.1716286206623083</v>
      </c>
      <c r="AF20">
        <v>-7.9893139608611385E-2</v>
      </c>
      <c r="AG20">
        <v>-1.4193271984637323</v>
      </c>
      <c r="AH20">
        <v>-0.13989494687489712</v>
      </c>
      <c r="AI20">
        <v>-1.7605327461892109</v>
      </c>
    </row>
    <row r="21" spans="1:35" x14ac:dyDescent="0.2">
      <c r="A21">
        <v>2</v>
      </c>
      <c r="B21">
        <v>20</v>
      </c>
      <c r="C21" s="25">
        <v>52.1</v>
      </c>
      <c r="D21" s="25">
        <v>51</v>
      </c>
      <c r="E21" s="25">
        <v>97</v>
      </c>
      <c r="F21">
        <v>0.55077747692189394</v>
      </c>
      <c r="G21">
        <v>0.28356104222905049</v>
      </c>
      <c r="H21">
        <v>0.26721643469284345</v>
      </c>
      <c r="I21" t="s">
        <v>66</v>
      </c>
      <c r="J21" t="s">
        <v>32</v>
      </c>
      <c r="K21" t="s">
        <v>67</v>
      </c>
      <c r="L21" t="s">
        <v>264</v>
      </c>
      <c r="M21" s="26">
        <v>31.2</v>
      </c>
      <c r="N21" s="27">
        <v>13</v>
      </c>
      <c r="O21">
        <v>32.682051282051283</v>
      </c>
      <c r="P21">
        <v>18.692307692307693</v>
      </c>
      <c r="Q21">
        <v>2.3076923076923075</v>
      </c>
      <c r="R21">
        <v>12.153846153846153</v>
      </c>
      <c r="S21">
        <v>2.8461538461538463</v>
      </c>
      <c r="T21">
        <v>0.84615384615384615</v>
      </c>
      <c r="U21">
        <v>0.46153846153846156</v>
      </c>
      <c r="V21">
        <v>0.45569620253164556</v>
      </c>
      <c r="W21">
        <v>12.153846153846153</v>
      </c>
      <c r="X21">
        <v>0.88461538461538458</v>
      </c>
      <c r="Y21">
        <v>6</v>
      </c>
      <c r="Z21">
        <v>3</v>
      </c>
      <c r="AA21">
        <v>0.53203091692198612</v>
      </c>
      <c r="AB21">
        <v>0.73030210967182763</v>
      </c>
      <c r="AC21">
        <v>2.2124574249028872</v>
      </c>
      <c r="AD21">
        <v>-0.18727285301999153</v>
      </c>
      <c r="AE21">
        <v>-0.34132579265633173</v>
      </c>
      <c r="AF21">
        <v>-0.39759609864935047</v>
      </c>
      <c r="AG21">
        <v>-0.28113855895197637</v>
      </c>
      <c r="AH21">
        <v>1.30684663128223</v>
      </c>
      <c r="AI21">
        <v>-1.0222543994398261</v>
      </c>
    </row>
    <row r="22" spans="1:35" x14ac:dyDescent="0.2">
      <c r="A22">
        <v>2</v>
      </c>
      <c r="B22">
        <v>21</v>
      </c>
      <c r="C22" s="25">
        <v>8.1999999999999993</v>
      </c>
      <c r="D22" s="25">
        <v>7</v>
      </c>
      <c r="E22" s="25">
        <v>100</v>
      </c>
      <c r="F22">
        <v>0.53891723839642591</v>
      </c>
      <c r="G22">
        <v>0.28001214736699898</v>
      </c>
      <c r="H22">
        <v>0.25890509102942694</v>
      </c>
      <c r="I22" t="s">
        <v>57</v>
      </c>
      <c r="J22" t="s">
        <v>144</v>
      </c>
      <c r="K22" t="s">
        <v>58</v>
      </c>
      <c r="L22" t="s">
        <v>45</v>
      </c>
      <c r="M22" s="26">
        <v>25.7</v>
      </c>
      <c r="N22" s="27">
        <v>10</v>
      </c>
      <c r="O22">
        <v>29.501666666666672</v>
      </c>
      <c r="P22">
        <v>22.9</v>
      </c>
      <c r="Q22">
        <v>1.5</v>
      </c>
      <c r="R22">
        <v>11.5</v>
      </c>
      <c r="S22">
        <v>3.1</v>
      </c>
      <c r="T22">
        <v>0.9</v>
      </c>
      <c r="U22">
        <v>1.5</v>
      </c>
      <c r="V22">
        <v>0.45783132530120479</v>
      </c>
      <c r="W22">
        <v>16.600000000000001</v>
      </c>
      <c r="X22">
        <v>0.78481012658227844</v>
      </c>
      <c r="Y22">
        <v>7.9</v>
      </c>
      <c r="Z22">
        <v>2.9</v>
      </c>
      <c r="AA22">
        <v>1.2334222536440702</v>
      </c>
      <c r="AB22">
        <v>-5.6504668654203678E-2</v>
      </c>
      <c r="AC22">
        <v>1.9776006205810939</v>
      </c>
      <c r="AD22">
        <v>-7.1295360371106661E-2</v>
      </c>
      <c r="AE22">
        <v>-0.22405458670146181</v>
      </c>
      <c r="AF22">
        <v>1.2107751314943918</v>
      </c>
      <c r="AG22">
        <v>-0.32849405593208303</v>
      </c>
      <c r="AH22">
        <v>-0.29752272121780182</v>
      </c>
      <c r="AI22">
        <v>-0.92381728653990791</v>
      </c>
    </row>
    <row r="23" spans="1:35" x14ac:dyDescent="0.2">
      <c r="A23">
        <v>2</v>
      </c>
      <c r="B23">
        <v>22</v>
      </c>
      <c r="C23" s="25">
        <v>63.7</v>
      </c>
      <c r="D23" s="25">
        <v>62</v>
      </c>
      <c r="E23" s="25">
        <v>95</v>
      </c>
      <c r="F23">
        <v>0.48073948948254969</v>
      </c>
      <c r="G23">
        <v>0.24960207205487339</v>
      </c>
      <c r="H23">
        <v>0.23113741742767629</v>
      </c>
      <c r="I23" t="s">
        <v>75</v>
      </c>
      <c r="J23" t="s">
        <v>1674</v>
      </c>
      <c r="K23" t="s">
        <v>76</v>
      </c>
      <c r="L23" t="s">
        <v>263</v>
      </c>
      <c r="M23" s="26">
        <v>26.9</v>
      </c>
      <c r="N23" s="27">
        <v>12</v>
      </c>
      <c r="O23">
        <v>31.001388888888894</v>
      </c>
      <c r="P23">
        <v>19.166666666666668</v>
      </c>
      <c r="Q23">
        <v>1.3333333333333333</v>
      </c>
      <c r="R23">
        <v>4.833333333333333</v>
      </c>
      <c r="S23">
        <v>8.1666666666666661</v>
      </c>
      <c r="T23">
        <v>1</v>
      </c>
      <c r="U23">
        <v>0.25</v>
      </c>
      <c r="V23">
        <v>0.46368715083798884</v>
      </c>
      <c r="W23">
        <v>14.916666666666666</v>
      </c>
      <c r="X23">
        <v>0.97959183673469385</v>
      </c>
      <c r="Y23">
        <v>4.083333333333333</v>
      </c>
      <c r="Z23">
        <v>2.9166666666666665</v>
      </c>
      <c r="AA23">
        <v>0.61110306640010048</v>
      </c>
      <c r="AB23">
        <v>-0.21886162291195629</v>
      </c>
      <c r="AC23">
        <v>-0.41701777642542953</v>
      </c>
      <c r="AD23">
        <v>2.2435685333076458</v>
      </c>
      <c r="AE23">
        <v>-6.2652042138463893E-3</v>
      </c>
      <c r="AF23">
        <v>-0.72522727516011276</v>
      </c>
      <c r="AG23">
        <v>-0.17853430586075941</v>
      </c>
      <c r="AH23">
        <v>1.8778767053814462</v>
      </c>
      <c r="AI23">
        <v>-0.94022347202322754</v>
      </c>
    </row>
    <row r="24" spans="1:35" x14ac:dyDescent="0.2">
      <c r="A24">
        <v>2</v>
      </c>
      <c r="B24">
        <v>23</v>
      </c>
      <c r="C24" s="25">
        <v>27</v>
      </c>
      <c r="D24" s="25">
        <v>29</v>
      </c>
      <c r="E24" s="25">
        <v>100</v>
      </c>
      <c r="F24">
        <v>0.47402322621130638</v>
      </c>
      <c r="G24">
        <v>0.2329135944500878</v>
      </c>
      <c r="H24">
        <v>0.24110963176121858</v>
      </c>
      <c r="I24" t="s">
        <v>77</v>
      </c>
      <c r="J24" t="s">
        <v>32</v>
      </c>
      <c r="K24" t="s">
        <v>63</v>
      </c>
      <c r="L24" t="s">
        <v>264</v>
      </c>
      <c r="M24" s="26">
        <v>25.8</v>
      </c>
      <c r="N24" s="27">
        <v>14</v>
      </c>
      <c r="O24">
        <v>36.738095238095234</v>
      </c>
      <c r="P24">
        <v>25.142857142857142</v>
      </c>
      <c r="Q24">
        <v>2.2142857142857144</v>
      </c>
      <c r="R24">
        <v>8.7857142857142865</v>
      </c>
      <c r="S24">
        <v>4.1428571428571432</v>
      </c>
      <c r="T24">
        <v>0.7857142857142857</v>
      </c>
      <c r="U24">
        <v>0.6428571428571429</v>
      </c>
      <c r="V24">
        <v>0.46503496503496505</v>
      </c>
      <c r="W24">
        <v>20.428571428571427</v>
      </c>
      <c r="X24">
        <v>0.82089552238805974</v>
      </c>
      <c r="Y24">
        <v>4.7857142857142856</v>
      </c>
      <c r="Z24">
        <v>3</v>
      </c>
      <c r="AA24">
        <v>1.6072900306745679</v>
      </c>
      <c r="AB24">
        <v>0.63931084959330731</v>
      </c>
      <c r="AC24">
        <v>1.0026488446570097</v>
      </c>
      <c r="AD24">
        <v>0.40516628691803519</v>
      </c>
      <c r="AE24">
        <v>-0.47295673811587957</v>
      </c>
      <c r="AF24">
        <v>-0.1167693759258399</v>
      </c>
      <c r="AG24">
        <v>-0.19968583398852804</v>
      </c>
      <c r="AH24">
        <v>0.25347268567794373</v>
      </c>
      <c r="AI24">
        <v>-1.0222543994398261</v>
      </c>
    </row>
    <row r="25" spans="1:35" x14ac:dyDescent="0.2">
      <c r="A25">
        <v>2</v>
      </c>
      <c r="B25">
        <v>24</v>
      </c>
      <c r="C25" s="25">
        <v>3.8</v>
      </c>
      <c r="D25" s="25">
        <v>5</v>
      </c>
      <c r="E25" s="25">
        <v>100</v>
      </c>
      <c r="F25">
        <v>0.43711663090027425</v>
      </c>
      <c r="G25">
        <v>0.370884666390773</v>
      </c>
      <c r="H25">
        <v>6.6231964509501251E-2</v>
      </c>
      <c r="I25" t="s">
        <v>71</v>
      </c>
      <c r="J25" t="s">
        <v>32</v>
      </c>
      <c r="K25" t="s">
        <v>72</v>
      </c>
      <c r="L25" t="s">
        <v>264</v>
      </c>
      <c r="M25" s="26">
        <v>25</v>
      </c>
      <c r="N25" s="27">
        <v>14</v>
      </c>
      <c r="O25">
        <v>32.764285714285712</v>
      </c>
      <c r="P25">
        <v>30.5</v>
      </c>
      <c r="Q25">
        <v>1.3571428571428572</v>
      </c>
      <c r="R25">
        <v>13.785714285714286</v>
      </c>
      <c r="S25">
        <v>6</v>
      </c>
      <c r="T25">
        <v>1.5</v>
      </c>
      <c r="U25">
        <v>1.4285714285714286</v>
      </c>
      <c r="V25">
        <v>0.58935361216730042</v>
      </c>
      <c r="W25">
        <v>18.785714285714285</v>
      </c>
      <c r="X25">
        <v>0.61250000000000004</v>
      </c>
      <c r="Y25">
        <v>11.428571428571429</v>
      </c>
      <c r="Z25">
        <v>4.7142857142857144</v>
      </c>
      <c r="AA25">
        <v>2.5002863133907245</v>
      </c>
      <c r="AB25">
        <v>-0.1956677723037058</v>
      </c>
      <c r="AC25">
        <v>2.7986126424119022</v>
      </c>
      <c r="AD25">
        <v>1.2536596314055477</v>
      </c>
      <c r="AE25">
        <v>1.082681708224231</v>
      </c>
      <c r="AF25">
        <v>1.1001464225427058</v>
      </c>
      <c r="AG25">
        <v>2.9878933446534579</v>
      </c>
      <c r="AH25">
        <v>-5.479902529369487</v>
      </c>
      <c r="AI25">
        <v>-2.7097477634384202</v>
      </c>
    </row>
    <row r="26" spans="1:35" x14ac:dyDescent="0.2">
      <c r="A26">
        <v>3</v>
      </c>
      <c r="B26">
        <v>25</v>
      </c>
      <c r="C26" s="25">
        <v>68.099999999999994</v>
      </c>
      <c r="D26" s="25">
        <v>63</v>
      </c>
      <c r="E26" s="25">
        <v>89</v>
      </c>
      <c r="F26">
        <v>0.42755154692656838</v>
      </c>
      <c r="G26">
        <v>0.38737909849510366</v>
      </c>
      <c r="H26">
        <v>4.0172448431464725E-2</v>
      </c>
      <c r="I26" t="s">
        <v>78</v>
      </c>
      <c r="J26" t="s">
        <v>32</v>
      </c>
      <c r="K26" t="s">
        <v>79</v>
      </c>
      <c r="L26" t="s">
        <v>264</v>
      </c>
      <c r="M26" s="26">
        <v>22.1</v>
      </c>
      <c r="N26" s="27">
        <v>12</v>
      </c>
      <c r="O26">
        <v>30.856944444444441</v>
      </c>
      <c r="P26">
        <v>12.416666666666666</v>
      </c>
      <c r="Q26">
        <v>1.1666666666666667</v>
      </c>
      <c r="R26">
        <v>7.083333333333333</v>
      </c>
      <c r="S26">
        <v>1.75</v>
      </c>
      <c r="T26">
        <v>1.25</v>
      </c>
      <c r="U26">
        <v>2.8333333333333335</v>
      </c>
      <c r="V26">
        <v>0.48245614035087719</v>
      </c>
      <c r="W26">
        <v>9.5</v>
      </c>
      <c r="X26">
        <v>0.86206896551724133</v>
      </c>
      <c r="Y26">
        <v>2.4166666666666665</v>
      </c>
      <c r="Z26">
        <v>1.5833333333333333</v>
      </c>
      <c r="AA26">
        <v>-0.51407224982225685</v>
      </c>
      <c r="AB26">
        <v>-0.38121857716970869</v>
      </c>
      <c r="AC26">
        <v>0.39116593256427212</v>
      </c>
      <c r="AD26">
        <v>-0.68808475309472161</v>
      </c>
      <c r="AE26">
        <v>0.53820825200519229</v>
      </c>
      <c r="AF26">
        <v>3.2758443652591969</v>
      </c>
      <c r="AG26">
        <v>0.12127969132760846</v>
      </c>
      <c r="AH26">
        <v>0.37101785874400472</v>
      </c>
      <c r="AI26">
        <v>0.37227136664234534</v>
      </c>
    </row>
    <row r="27" spans="1:35" x14ac:dyDescent="0.2">
      <c r="A27">
        <v>3</v>
      </c>
      <c r="B27">
        <v>26</v>
      </c>
      <c r="C27" s="25">
        <v>27.2</v>
      </c>
      <c r="D27" s="25">
        <v>32</v>
      </c>
      <c r="E27" s="25">
        <v>100</v>
      </c>
      <c r="F27">
        <v>0.41861296590152813</v>
      </c>
      <c r="G27">
        <v>0.25221044669184461</v>
      </c>
      <c r="H27">
        <v>0.16640251920968352</v>
      </c>
      <c r="I27" t="s">
        <v>83</v>
      </c>
      <c r="J27" t="s">
        <v>32</v>
      </c>
      <c r="K27" t="s">
        <v>70</v>
      </c>
      <c r="L27" t="s">
        <v>263</v>
      </c>
      <c r="M27" s="26">
        <v>23.1</v>
      </c>
      <c r="N27" s="27">
        <v>13</v>
      </c>
      <c r="O27">
        <v>34.823076923076925</v>
      </c>
      <c r="P27">
        <v>25.384615384615383</v>
      </c>
      <c r="Q27">
        <v>2.5384615384615383</v>
      </c>
      <c r="R27">
        <v>3.1538461538461537</v>
      </c>
      <c r="S27">
        <v>5.9230769230769234</v>
      </c>
      <c r="T27">
        <v>0.53846153846153844</v>
      </c>
      <c r="U27">
        <v>0.30769230769230771</v>
      </c>
      <c r="V27">
        <v>0.5339366515837104</v>
      </c>
      <c r="W27">
        <v>17</v>
      </c>
      <c r="X27">
        <v>0.93846153846153846</v>
      </c>
      <c r="Y27">
        <v>5</v>
      </c>
      <c r="Z27">
        <v>4.0769230769230766</v>
      </c>
      <c r="AA27">
        <v>1.6475893500997072</v>
      </c>
      <c r="AB27">
        <v>0.95510404633640811</v>
      </c>
      <c r="AC27">
        <v>-1.020277411055919</v>
      </c>
      <c r="AD27">
        <v>1.2185149366634616</v>
      </c>
      <c r="AE27">
        <v>-1.0114469695413024</v>
      </c>
      <c r="AF27">
        <v>-0.63587331792990487</v>
      </c>
      <c r="AG27">
        <v>1.4219496434317698</v>
      </c>
      <c r="AH27">
        <v>1.7766801267382464</v>
      </c>
      <c r="AI27">
        <v>-2.0823463845158656</v>
      </c>
    </row>
    <row r="28" spans="1:35" x14ac:dyDescent="0.2">
      <c r="A28">
        <v>3</v>
      </c>
      <c r="B28">
        <v>27</v>
      </c>
      <c r="C28" s="25">
        <v>38.6</v>
      </c>
      <c r="D28" s="25">
        <v>40</v>
      </c>
      <c r="E28" s="25">
        <v>100</v>
      </c>
      <c r="F28">
        <v>0.41084363848639011</v>
      </c>
      <c r="G28">
        <v>0.14497637735533153</v>
      </c>
      <c r="H28">
        <v>0.26586726113105857</v>
      </c>
      <c r="I28" t="s">
        <v>80</v>
      </c>
      <c r="J28" t="s">
        <v>32</v>
      </c>
      <c r="K28" t="s">
        <v>50</v>
      </c>
      <c r="L28" t="s">
        <v>264</v>
      </c>
      <c r="M28" s="26">
        <v>21.7</v>
      </c>
      <c r="N28" s="27">
        <v>14</v>
      </c>
      <c r="O28">
        <v>34.333333333333336</v>
      </c>
      <c r="P28">
        <v>20.857142857142858</v>
      </c>
      <c r="Q28">
        <v>2.5714285714285716</v>
      </c>
      <c r="R28">
        <v>7.3571428571428568</v>
      </c>
      <c r="S28">
        <v>2.4285714285714284</v>
      </c>
      <c r="T28">
        <v>1.5</v>
      </c>
      <c r="U28">
        <v>0.6428571428571429</v>
      </c>
      <c r="V28">
        <v>0.41153846153846152</v>
      </c>
      <c r="W28">
        <v>18.571428571428573</v>
      </c>
      <c r="X28">
        <v>0.79245283018867929</v>
      </c>
      <c r="Y28">
        <v>3.7857142857142856</v>
      </c>
      <c r="Z28">
        <v>2</v>
      </c>
      <c r="AA28">
        <v>0.892893004501643</v>
      </c>
      <c r="AB28">
        <v>0.9872186087170628</v>
      </c>
      <c r="AC28">
        <v>0.48951633101275427</v>
      </c>
      <c r="AD28">
        <v>-0.37805833876274597</v>
      </c>
      <c r="AE28">
        <v>1.082681708224231</v>
      </c>
      <c r="AF28">
        <v>-0.1167693759258399</v>
      </c>
      <c r="AG28">
        <v>-1.5332348027661005</v>
      </c>
      <c r="AH28">
        <v>-8.1576468362374227E-2</v>
      </c>
      <c r="AI28">
        <v>-3.7883270440646287E-2</v>
      </c>
    </row>
    <row r="29" spans="1:35" x14ac:dyDescent="0.2">
      <c r="A29">
        <v>3</v>
      </c>
      <c r="B29">
        <v>28</v>
      </c>
      <c r="C29" s="25">
        <v>35.9</v>
      </c>
      <c r="D29" s="25">
        <v>33</v>
      </c>
      <c r="E29" s="25">
        <v>98</v>
      </c>
      <c r="F29">
        <v>0.37732651439183257</v>
      </c>
      <c r="G29">
        <v>0.2234226640212485</v>
      </c>
      <c r="H29">
        <v>0.15390385037058407</v>
      </c>
      <c r="I29" t="s">
        <v>94</v>
      </c>
      <c r="J29" t="s">
        <v>32</v>
      </c>
      <c r="K29" t="s">
        <v>95</v>
      </c>
      <c r="L29" t="s">
        <v>263</v>
      </c>
      <c r="M29" s="26">
        <v>34.5</v>
      </c>
      <c r="N29" s="27">
        <v>14</v>
      </c>
      <c r="O29">
        <v>30.433333333333337</v>
      </c>
      <c r="P29">
        <v>15.785714285714286</v>
      </c>
      <c r="Q29">
        <v>1.6428571428571428</v>
      </c>
      <c r="R29">
        <v>4.1428571428571432</v>
      </c>
      <c r="S29">
        <v>5.6428571428571432</v>
      </c>
      <c r="T29">
        <v>2</v>
      </c>
      <c r="U29">
        <v>0</v>
      </c>
      <c r="V29">
        <v>0.44666666666666666</v>
      </c>
      <c r="W29">
        <v>10.714285714285714</v>
      </c>
      <c r="X29">
        <v>0.87671232876712324</v>
      </c>
      <c r="Y29">
        <v>5.2142857142857144</v>
      </c>
      <c r="Z29">
        <v>2.2142857142857144</v>
      </c>
      <c r="AA29">
        <v>4.7523190197015029E-2</v>
      </c>
      <c r="AB29">
        <v>8.265843499529843E-2</v>
      </c>
      <c r="AC29">
        <v>-0.66503182468681921</v>
      </c>
      <c r="AD29">
        <v>1.0904878343887185</v>
      </c>
      <c r="AE29">
        <v>2.1716286206623083</v>
      </c>
      <c r="AF29">
        <v>-1.1124277564910137</v>
      </c>
      <c r="AG29">
        <v>-0.38166168361112057</v>
      </c>
      <c r="AH29">
        <v>1.0264471016773202</v>
      </c>
      <c r="AI29">
        <v>-0.24881994094047064</v>
      </c>
    </row>
    <row r="30" spans="1:35" x14ac:dyDescent="0.2">
      <c r="A30">
        <v>3</v>
      </c>
      <c r="B30">
        <v>29</v>
      </c>
      <c r="C30" s="25">
        <v>16.899999999999999</v>
      </c>
      <c r="D30" s="25">
        <v>19</v>
      </c>
      <c r="E30" s="25">
        <v>100</v>
      </c>
      <c r="F30">
        <v>0.36684813064849769</v>
      </c>
      <c r="G30">
        <v>-8.4181021003643802E-2</v>
      </c>
      <c r="H30">
        <v>0.45102915165214152</v>
      </c>
      <c r="I30" t="s">
        <v>84</v>
      </c>
      <c r="J30" t="s">
        <v>32</v>
      </c>
      <c r="K30" t="s">
        <v>33</v>
      </c>
      <c r="L30" t="s">
        <v>263</v>
      </c>
      <c r="M30" s="26">
        <v>31</v>
      </c>
      <c r="N30" s="27">
        <v>13</v>
      </c>
      <c r="O30">
        <v>33.125641025641023</v>
      </c>
      <c r="P30">
        <v>21.846153846153847</v>
      </c>
      <c r="Q30">
        <v>1.3076923076923077</v>
      </c>
      <c r="R30">
        <v>8</v>
      </c>
      <c r="S30">
        <v>6.9230769230769234</v>
      </c>
      <c r="T30">
        <v>1.6153846153846154</v>
      </c>
      <c r="U30">
        <v>0.38461538461538464</v>
      </c>
      <c r="V30">
        <v>0.41599999999999998</v>
      </c>
      <c r="W30">
        <v>19.23076923076923</v>
      </c>
      <c r="X30">
        <v>0.71084337349397586</v>
      </c>
      <c r="Y30">
        <v>6.384615384615385</v>
      </c>
      <c r="Z30">
        <v>3.8461538461538463</v>
      </c>
      <c r="AA30">
        <v>1.057753856695395</v>
      </c>
      <c r="AB30">
        <v>-0.24383961587468736</v>
      </c>
      <c r="AC30">
        <v>0.72042596215266919</v>
      </c>
      <c r="AD30">
        <v>1.6753959683105837</v>
      </c>
      <c r="AE30">
        <v>1.333977149556095</v>
      </c>
      <c r="AF30">
        <v>-0.51673470828962764</v>
      </c>
      <c r="AG30">
        <v>-1.4703822872869918</v>
      </c>
      <c r="AH30">
        <v>-1.4590416980109444</v>
      </c>
      <c r="AI30">
        <v>-1.8551838162852858</v>
      </c>
    </row>
    <row r="31" spans="1:35" x14ac:dyDescent="0.2">
      <c r="A31">
        <v>3</v>
      </c>
      <c r="B31">
        <v>30</v>
      </c>
      <c r="C31" s="25">
        <v>102.2</v>
      </c>
      <c r="D31" s="25">
        <v>120</v>
      </c>
      <c r="E31" s="25">
        <v>93</v>
      </c>
      <c r="F31">
        <v>0.35908966492483546</v>
      </c>
      <c r="G31">
        <v>0.29121738633198269</v>
      </c>
      <c r="H31">
        <v>6.7872278592852775E-2</v>
      </c>
      <c r="I31" t="s">
        <v>90</v>
      </c>
      <c r="J31" t="s">
        <v>32</v>
      </c>
      <c r="K31" t="s">
        <v>74</v>
      </c>
      <c r="L31" t="s">
        <v>264</v>
      </c>
      <c r="M31" s="26">
        <v>22.2</v>
      </c>
      <c r="N31" s="27">
        <v>10</v>
      </c>
      <c r="O31">
        <v>32.35</v>
      </c>
      <c r="P31">
        <v>25.4</v>
      </c>
      <c r="Q31">
        <v>2.4</v>
      </c>
      <c r="R31">
        <v>7.3</v>
      </c>
      <c r="S31">
        <v>4</v>
      </c>
      <c r="T31">
        <v>0.9</v>
      </c>
      <c r="U31">
        <v>0.9</v>
      </c>
      <c r="V31">
        <v>0.52197802197802201</v>
      </c>
      <c r="W31">
        <v>18.2</v>
      </c>
      <c r="X31">
        <v>0.7407407407407407</v>
      </c>
      <c r="Y31">
        <v>5.4</v>
      </c>
      <c r="Z31">
        <v>3.1</v>
      </c>
      <c r="AA31">
        <v>1.6501538522449433</v>
      </c>
      <c r="AB31">
        <v>0.82022288433765989</v>
      </c>
      <c r="AC31">
        <v>0.46899103046698415</v>
      </c>
      <c r="AD31">
        <v>0.33989756811130328</v>
      </c>
      <c r="AE31">
        <v>-0.22405458670146181</v>
      </c>
      <c r="AF31">
        <v>0.28149397630022954</v>
      </c>
      <c r="AG31">
        <v>1.2280203348537402</v>
      </c>
      <c r="AH31">
        <v>-0.82307707028581034</v>
      </c>
      <c r="AI31">
        <v>-1.1206915123397441</v>
      </c>
    </row>
    <row r="32" spans="1:35" x14ac:dyDescent="0.2">
      <c r="A32">
        <v>3</v>
      </c>
      <c r="B32">
        <v>31</v>
      </c>
      <c r="C32" s="25">
        <v>28.8</v>
      </c>
      <c r="D32" s="25">
        <v>31</v>
      </c>
      <c r="E32" s="25">
        <v>100</v>
      </c>
      <c r="F32">
        <v>0.35532800426321537</v>
      </c>
      <c r="G32">
        <v>0.16927294693154538</v>
      </c>
      <c r="H32">
        <v>0.18605505733166999</v>
      </c>
      <c r="I32" t="s">
        <v>81</v>
      </c>
      <c r="J32" t="s">
        <v>32</v>
      </c>
      <c r="K32" t="s">
        <v>82</v>
      </c>
      <c r="L32" t="s">
        <v>263</v>
      </c>
      <c r="M32" s="26">
        <v>23.2</v>
      </c>
      <c r="N32" s="27">
        <v>14</v>
      </c>
      <c r="O32">
        <v>34.93928571428571</v>
      </c>
      <c r="P32">
        <v>24.857142857142858</v>
      </c>
      <c r="Q32">
        <v>2</v>
      </c>
      <c r="R32">
        <v>5.7142857142857144</v>
      </c>
      <c r="S32">
        <v>3.8571428571428572</v>
      </c>
      <c r="T32">
        <v>1.3571428571428572</v>
      </c>
      <c r="U32">
        <v>0.2857142857142857</v>
      </c>
      <c r="V32">
        <v>0.44876325088339225</v>
      </c>
      <c r="W32">
        <v>20.214285714285715</v>
      </c>
      <c r="X32">
        <v>0.81481481481481477</v>
      </c>
      <c r="Y32">
        <v>5.7857142857142856</v>
      </c>
      <c r="Z32">
        <v>2.2857142857142856</v>
      </c>
      <c r="AA32">
        <v>1.5596635622630397</v>
      </c>
      <c r="AB32">
        <v>0.43056619411905395</v>
      </c>
      <c r="AC32">
        <v>-0.10058605967813877</v>
      </c>
      <c r="AD32">
        <v>0.27462884930457154</v>
      </c>
      <c r="AE32">
        <v>0.77155401895620901</v>
      </c>
      <c r="AF32">
        <v>-0.66991292068426989</v>
      </c>
      <c r="AG32">
        <v>-0.64470734301818711</v>
      </c>
      <c r="AH32">
        <v>0.22138238556204187</v>
      </c>
      <c r="AI32">
        <v>-0.31913216444041181</v>
      </c>
    </row>
    <row r="33" spans="1:35" x14ac:dyDescent="0.2">
      <c r="A33">
        <v>3</v>
      </c>
      <c r="B33">
        <v>32</v>
      </c>
      <c r="C33" s="25">
        <v>54.3</v>
      </c>
      <c r="D33" s="25">
        <v>54</v>
      </c>
      <c r="E33" s="25">
        <v>95</v>
      </c>
      <c r="F33">
        <v>0.35383501475634149</v>
      </c>
      <c r="G33">
        <v>0.10450575301306228</v>
      </c>
      <c r="H33">
        <v>0.24932926174327921</v>
      </c>
      <c r="I33" t="s">
        <v>124</v>
      </c>
      <c r="J33" t="s">
        <v>32</v>
      </c>
      <c r="K33" t="s">
        <v>87</v>
      </c>
      <c r="L33" t="s">
        <v>263</v>
      </c>
      <c r="M33" s="26">
        <v>22.7</v>
      </c>
      <c r="N33" s="27">
        <v>13</v>
      </c>
      <c r="O33">
        <v>33.033333333333331</v>
      </c>
      <c r="P33">
        <v>18.46153846153846</v>
      </c>
      <c r="Q33">
        <v>1.9230769230769231</v>
      </c>
      <c r="R33">
        <v>4.4615384615384617</v>
      </c>
      <c r="S33">
        <v>5.1538461538461542</v>
      </c>
      <c r="T33">
        <v>1.5384615384615385</v>
      </c>
      <c r="U33">
        <v>0.38461538461538464</v>
      </c>
      <c r="V33">
        <v>0.42788461538461536</v>
      </c>
      <c r="W33">
        <v>16</v>
      </c>
      <c r="X33">
        <v>0.88095238095238093</v>
      </c>
      <c r="Y33">
        <v>3.2307692307692308</v>
      </c>
      <c r="Z33">
        <v>2.5384615384615383</v>
      </c>
      <c r="AA33">
        <v>0.49356338474344347</v>
      </c>
      <c r="AB33">
        <v>0.35563221523086053</v>
      </c>
      <c r="AC33">
        <v>-0.5505638024123316</v>
      </c>
      <c r="AD33">
        <v>0.86706798924259831</v>
      </c>
      <c r="AE33">
        <v>1.1664468553348526</v>
      </c>
      <c r="AF33">
        <v>-0.51673470828962764</v>
      </c>
      <c r="AG33">
        <v>-0.9683640631981637</v>
      </c>
      <c r="AH33">
        <v>0.66143316944459474</v>
      </c>
      <c r="AI33">
        <v>-0.56792926297866597</v>
      </c>
    </row>
    <row r="34" spans="1:35" x14ac:dyDescent="0.2">
      <c r="A34">
        <v>3</v>
      </c>
      <c r="B34">
        <v>33</v>
      </c>
      <c r="C34" s="25">
        <v>23.3</v>
      </c>
      <c r="D34" s="25">
        <v>21</v>
      </c>
      <c r="E34" s="25">
        <v>100</v>
      </c>
      <c r="F34">
        <v>0.29324512930458713</v>
      </c>
      <c r="G34">
        <v>0.23574717392600997</v>
      </c>
      <c r="H34">
        <v>5.7497955378577159E-2</v>
      </c>
      <c r="I34" t="s">
        <v>93</v>
      </c>
      <c r="J34" t="s">
        <v>1675</v>
      </c>
      <c r="K34" t="s">
        <v>79</v>
      </c>
      <c r="L34" t="s">
        <v>45</v>
      </c>
      <c r="M34" s="26">
        <v>29.1</v>
      </c>
      <c r="N34" s="27">
        <v>14</v>
      </c>
      <c r="O34">
        <v>30.778571428571428</v>
      </c>
      <c r="P34">
        <v>17.071428571428573</v>
      </c>
      <c r="Q34">
        <v>1.1428571428571428</v>
      </c>
      <c r="R34">
        <v>11.571428571428571</v>
      </c>
      <c r="S34">
        <v>3.5</v>
      </c>
      <c r="T34">
        <v>0.6428571428571429</v>
      </c>
      <c r="U34">
        <v>1.0714285714285714</v>
      </c>
      <c r="V34">
        <v>0.45023696682464454</v>
      </c>
      <c r="W34">
        <v>15.071428571428571</v>
      </c>
      <c r="X34">
        <v>0.84615384615384615</v>
      </c>
      <c r="Y34">
        <v>2.7857142857142856</v>
      </c>
      <c r="Z34">
        <v>1.4285714285714286</v>
      </c>
      <c r="AA34">
        <v>0.2618422980488927</v>
      </c>
      <c r="AB34">
        <v>-0.40441242777795916</v>
      </c>
      <c r="AC34">
        <v>2.0032572462633067</v>
      </c>
      <c r="AD34">
        <v>0.11145705228774218</v>
      </c>
      <c r="AE34">
        <v>-0.78408442738390149</v>
      </c>
      <c r="AF34">
        <v>0.54700287778427581</v>
      </c>
      <c r="AG34">
        <v>-0.45560585735690512</v>
      </c>
      <c r="AH34">
        <v>0.31765328590975278</v>
      </c>
      <c r="AI34">
        <v>0.524614517558885</v>
      </c>
    </row>
    <row r="35" spans="1:35" x14ac:dyDescent="0.2">
      <c r="A35">
        <v>3</v>
      </c>
      <c r="B35">
        <v>34</v>
      </c>
      <c r="C35" s="25">
        <v>38.6</v>
      </c>
      <c r="D35" s="25">
        <v>39</v>
      </c>
      <c r="E35" s="25">
        <v>98</v>
      </c>
      <c r="F35">
        <v>0.29235532919411977</v>
      </c>
      <c r="G35">
        <v>1.9942653738779608E-2</v>
      </c>
      <c r="H35">
        <v>0.27241267545534015</v>
      </c>
      <c r="I35" t="s">
        <v>91</v>
      </c>
      <c r="J35" t="s">
        <v>1676</v>
      </c>
      <c r="K35" t="s">
        <v>60</v>
      </c>
      <c r="L35" t="s">
        <v>263</v>
      </c>
      <c r="M35" s="26">
        <v>23.7</v>
      </c>
      <c r="N35" s="27">
        <v>10</v>
      </c>
      <c r="O35">
        <v>31.481666666666666</v>
      </c>
      <c r="P35">
        <v>24.3</v>
      </c>
      <c r="Q35">
        <v>2.8</v>
      </c>
      <c r="R35">
        <v>3.6</v>
      </c>
      <c r="S35">
        <v>6.7</v>
      </c>
      <c r="T35">
        <v>0.8</v>
      </c>
      <c r="U35">
        <v>0.5</v>
      </c>
      <c r="V35">
        <v>0.45454545454545453</v>
      </c>
      <c r="W35">
        <v>18.7</v>
      </c>
      <c r="X35">
        <v>0.76271186440677963</v>
      </c>
      <c r="Y35">
        <v>5.9</v>
      </c>
      <c r="Z35">
        <v>3.4</v>
      </c>
      <c r="AA35">
        <v>1.4667919488605594</v>
      </c>
      <c r="AB35">
        <v>1.2098795745562658</v>
      </c>
      <c r="AC35">
        <v>-0.86002217987163621</v>
      </c>
      <c r="AD35">
        <v>1.5734763535585332</v>
      </c>
      <c r="AE35">
        <v>-0.44184396918907726</v>
      </c>
      <c r="AF35">
        <v>-0.33802679382921191</v>
      </c>
      <c r="AG35">
        <v>-0.45100056967032448</v>
      </c>
      <c r="AH35">
        <v>-0.56376762972659489</v>
      </c>
      <c r="AI35">
        <v>-1.4160028510394977</v>
      </c>
    </row>
    <row r="36" spans="1:35" x14ac:dyDescent="0.2">
      <c r="A36">
        <v>3</v>
      </c>
      <c r="B36">
        <v>35</v>
      </c>
      <c r="C36" s="25">
        <v>31.8</v>
      </c>
      <c r="D36" s="25">
        <v>27</v>
      </c>
      <c r="E36" s="25">
        <v>86</v>
      </c>
      <c r="F36">
        <v>0.2690604744235035</v>
      </c>
      <c r="G36">
        <v>0.36622561153741628</v>
      </c>
      <c r="H36">
        <v>-9.7165137113912781E-2</v>
      </c>
      <c r="I36" t="s">
        <v>92</v>
      </c>
      <c r="J36" t="s">
        <v>1677</v>
      </c>
      <c r="K36" t="s">
        <v>52</v>
      </c>
      <c r="L36" t="s">
        <v>264</v>
      </c>
      <c r="M36" s="26">
        <v>22.2</v>
      </c>
      <c r="N36" s="27">
        <v>5</v>
      </c>
      <c r="O36">
        <v>32.163333333333334</v>
      </c>
      <c r="P36">
        <v>17</v>
      </c>
      <c r="Q36">
        <v>1.8</v>
      </c>
      <c r="R36">
        <v>8.8000000000000007</v>
      </c>
      <c r="S36">
        <v>1.6</v>
      </c>
      <c r="T36">
        <v>1</v>
      </c>
      <c r="U36">
        <v>2</v>
      </c>
      <c r="V36">
        <v>0.52459016393442626</v>
      </c>
      <c r="W36">
        <v>12.2</v>
      </c>
      <c r="X36">
        <v>0.70588235294117652</v>
      </c>
      <c r="Y36">
        <v>3.4</v>
      </c>
      <c r="Z36">
        <v>1.4</v>
      </c>
      <c r="AA36">
        <v>0.24993568094601035</v>
      </c>
      <c r="AB36">
        <v>0.23573784900975092</v>
      </c>
      <c r="AC36">
        <v>1.0077801697934523</v>
      </c>
      <c r="AD36">
        <v>-0.75661690784178992</v>
      </c>
      <c r="AE36">
        <v>-6.2652042138463893E-3</v>
      </c>
      <c r="AF36">
        <v>1.9851760941561936</v>
      </c>
      <c r="AG36">
        <v>0.8598677759133605</v>
      </c>
      <c r="AH36">
        <v>-0.83232436088524631</v>
      </c>
      <c r="AI36">
        <v>0.55273940695886159</v>
      </c>
    </row>
    <row r="37" spans="1:35" x14ac:dyDescent="0.2">
      <c r="A37">
        <v>3</v>
      </c>
      <c r="B37">
        <v>36</v>
      </c>
      <c r="C37" s="25">
        <v>74.8</v>
      </c>
      <c r="D37" s="25">
        <v>82</v>
      </c>
      <c r="E37" s="25">
        <v>94</v>
      </c>
      <c r="F37">
        <v>0.25833057718560154</v>
      </c>
      <c r="G37">
        <v>0.17076352584624641</v>
      </c>
      <c r="H37">
        <v>8.7567051339355134E-2</v>
      </c>
      <c r="I37" t="s">
        <v>98</v>
      </c>
      <c r="J37" t="s">
        <v>32</v>
      </c>
      <c r="K37" t="s">
        <v>76</v>
      </c>
      <c r="L37" t="s">
        <v>264</v>
      </c>
      <c r="M37" s="26">
        <v>23.5</v>
      </c>
      <c r="N37" s="27">
        <v>12</v>
      </c>
      <c r="O37">
        <v>34.099999999999994</v>
      </c>
      <c r="P37">
        <v>18.583333333333332</v>
      </c>
      <c r="Q37">
        <v>0.41666666666666669</v>
      </c>
      <c r="R37">
        <v>13.75</v>
      </c>
      <c r="S37">
        <v>3.5833333333333335</v>
      </c>
      <c r="T37">
        <v>0.58333333333333337</v>
      </c>
      <c r="U37">
        <v>0.75</v>
      </c>
      <c r="V37">
        <v>0.48901098901098899</v>
      </c>
      <c r="W37">
        <v>15.166666666666666</v>
      </c>
      <c r="X37">
        <v>0.83333333333333337</v>
      </c>
      <c r="Y37">
        <v>4</v>
      </c>
      <c r="Z37">
        <v>2.5833333333333335</v>
      </c>
      <c r="AA37">
        <v>0.51386569339322974</v>
      </c>
      <c r="AB37">
        <v>-1.1118248713295951</v>
      </c>
      <c r="AC37">
        <v>2.7857843295707956</v>
      </c>
      <c r="AD37">
        <v>0.1495304715916691</v>
      </c>
      <c r="AE37">
        <v>-0.91372096457891072</v>
      </c>
      <c r="AF37">
        <v>4.9173687501688976E-2</v>
      </c>
      <c r="AG37">
        <v>0.34065745467384173</v>
      </c>
      <c r="AH37">
        <v>0.33550569415033243</v>
      </c>
      <c r="AI37">
        <v>-0.61209976235683461</v>
      </c>
    </row>
    <row r="38" spans="1:35" x14ac:dyDescent="0.2">
      <c r="A38">
        <v>4</v>
      </c>
      <c r="B38">
        <v>37</v>
      </c>
      <c r="C38" s="25">
        <v>6.6</v>
      </c>
      <c r="D38" s="25">
        <v>6</v>
      </c>
      <c r="E38" s="25">
        <v>100</v>
      </c>
      <c r="F38">
        <v>0.25523266439141257</v>
      </c>
      <c r="G38">
        <v>0.12409851129786253</v>
      </c>
      <c r="H38">
        <v>0.13113415309355003</v>
      </c>
      <c r="I38" t="s">
        <v>86</v>
      </c>
      <c r="J38" t="s">
        <v>32</v>
      </c>
      <c r="K38" t="s">
        <v>87</v>
      </c>
      <c r="L38" t="s">
        <v>45</v>
      </c>
      <c r="M38" s="26">
        <v>24.2</v>
      </c>
      <c r="N38" s="27">
        <v>13</v>
      </c>
      <c r="O38">
        <v>30.587179487179487</v>
      </c>
      <c r="P38">
        <v>17.23076923076923</v>
      </c>
      <c r="Q38">
        <v>1.2307692307692308</v>
      </c>
      <c r="R38">
        <v>9</v>
      </c>
      <c r="S38">
        <v>5.8461538461538458</v>
      </c>
      <c r="T38">
        <v>1.0769230769230769</v>
      </c>
      <c r="U38">
        <v>0.53846153846153844</v>
      </c>
      <c r="V38">
        <v>0.47120418848167539</v>
      </c>
      <c r="W38">
        <v>14.692307692307692</v>
      </c>
      <c r="X38">
        <v>0.7567567567567568</v>
      </c>
      <c r="Y38">
        <v>2.8461538461538463</v>
      </c>
      <c r="Z38">
        <v>2.6153846153846154</v>
      </c>
      <c r="AA38">
        <v>0.2884032131245523</v>
      </c>
      <c r="AB38">
        <v>-0.31877359476288081</v>
      </c>
      <c r="AC38">
        <v>1.0796187217036477</v>
      </c>
      <c r="AD38">
        <v>1.183370241921375</v>
      </c>
      <c r="AE38">
        <v>0.16126509000739617</v>
      </c>
      <c r="AF38">
        <v>-0.27845748900907336</v>
      </c>
      <c r="AG38">
        <v>-2.6091930003599141E-2</v>
      </c>
      <c r="AH38">
        <v>-0.32879753224512864</v>
      </c>
      <c r="AI38">
        <v>-0.64365011905552616</v>
      </c>
    </row>
    <row r="39" spans="1:35" x14ac:dyDescent="0.2">
      <c r="A39">
        <v>4</v>
      </c>
      <c r="B39">
        <v>38</v>
      </c>
      <c r="C39" s="25">
        <v>138.30000000000001</v>
      </c>
      <c r="D39" s="25">
        <v>167</v>
      </c>
      <c r="E39" s="25">
        <v>76</v>
      </c>
      <c r="F39">
        <v>0.23808198190972049</v>
      </c>
      <c r="G39">
        <v>3.5218625101184016E-2</v>
      </c>
      <c r="H39">
        <v>0.20286335680853648</v>
      </c>
      <c r="I39" t="s">
        <v>107</v>
      </c>
      <c r="J39" t="s">
        <v>32</v>
      </c>
      <c r="K39" t="s">
        <v>108</v>
      </c>
      <c r="L39" t="s">
        <v>264</v>
      </c>
      <c r="M39" s="26">
        <v>30.2</v>
      </c>
      <c r="N39" s="27">
        <v>15</v>
      </c>
      <c r="O39">
        <v>34.151111111111113</v>
      </c>
      <c r="P39">
        <v>18.8</v>
      </c>
      <c r="Q39">
        <v>2.6</v>
      </c>
      <c r="R39">
        <v>6.4</v>
      </c>
      <c r="S39">
        <v>1.5333333333333334</v>
      </c>
      <c r="T39">
        <v>1.0666666666666667</v>
      </c>
      <c r="U39">
        <v>0.73333333333333328</v>
      </c>
      <c r="V39">
        <v>0.40639269406392692</v>
      </c>
      <c r="W39">
        <v>14.6</v>
      </c>
      <c r="X39">
        <v>0.8441558441558441</v>
      </c>
      <c r="Y39">
        <v>5.1333333333333337</v>
      </c>
      <c r="Z39">
        <v>2</v>
      </c>
      <c r="AA39">
        <v>0.54998243193863894</v>
      </c>
      <c r="AB39">
        <v>1.0150512294469631</v>
      </c>
      <c r="AC39">
        <v>0.14571754687110369</v>
      </c>
      <c r="AD39">
        <v>-0.7870756432849314</v>
      </c>
      <c r="AE39">
        <v>0.13892771744456389</v>
      </c>
      <c r="AF39">
        <v>2.3360322079628834E-2</v>
      </c>
      <c r="AG39">
        <v>-1.3117229770167411</v>
      </c>
      <c r="AH39">
        <v>0.58061026887207667</v>
      </c>
      <c r="AI39">
        <v>-3.7883270440646287E-2</v>
      </c>
    </row>
    <row r="40" spans="1:35" x14ac:dyDescent="0.2">
      <c r="A40">
        <v>4</v>
      </c>
      <c r="B40">
        <v>39</v>
      </c>
      <c r="C40" s="25">
        <v>38.200000000000003</v>
      </c>
      <c r="D40" s="25">
        <v>36</v>
      </c>
      <c r="E40" s="25">
        <v>98</v>
      </c>
      <c r="F40">
        <v>0.1995518194064633</v>
      </c>
      <c r="G40">
        <v>-8.0675654694553137E-2</v>
      </c>
      <c r="H40">
        <v>0.28022747410101645</v>
      </c>
      <c r="I40" t="s">
        <v>120</v>
      </c>
      <c r="J40" t="s">
        <v>32</v>
      </c>
      <c r="K40" t="s">
        <v>121</v>
      </c>
      <c r="L40" t="s">
        <v>263</v>
      </c>
      <c r="M40" s="26">
        <v>26.9</v>
      </c>
      <c r="N40" s="27">
        <v>13</v>
      </c>
      <c r="O40">
        <v>31.846153846153847</v>
      </c>
      <c r="P40">
        <v>19.307692307692307</v>
      </c>
      <c r="Q40">
        <v>3.6923076923076925</v>
      </c>
      <c r="R40">
        <v>4.7692307692307692</v>
      </c>
      <c r="S40">
        <v>1.8461538461538463</v>
      </c>
      <c r="T40">
        <v>0.92307692307692313</v>
      </c>
      <c r="U40">
        <v>0.46153846153846156</v>
      </c>
      <c r="V40">
        <v>0.41743119266055045</v>
      </c>
      <c r="W40">
        <v>16.76923076923077</v>
      </c>
      <c r="X40">
        <v>0.875</v>
      </c>
      <c r="Y40">
        <v>1.8461538461538463</v>
      </c>
      <c r="Z40">
        <v>2.8461538461538463</v>
      </c>
      <c r="AA40">
        <v>0.63461100273143134</v>
      </c>
      <c r="AB40">
        <v>2.0791137296593107</v>
      </c>
      <c r="AC40">
        <v>-0.44004295331972293</v>
      </c>
      <c r="AD40">
        <v>-0.64415388466711376</v>
      </c>
      <c r="AE40">
        <v>-0.17379549843508896</v>
      </c>
      <c r="AF40">
        <v>-0.39759609864935047</v>
      </c>
      <c r="AG40">
        <v>-1.2521309408101151</v>
      </c>
      <c r="AH40">
        <v>0.33872643852577705</v>
      </c>
      <c r="AI40">
        <v>-0.87081268728610617</v>
      </c>
    </row>
    <row r="41" spans="1:35" x14ac:dyDescent="0.2">
      <c r="A41">
        <v>4</v>
      </c>
      <c r="B41">
        <v>40</v>
      </c>
      <c r="C41" s="25">
        <v>88.9</v>
      </c>
      <c r="D41" s="25">
        <v>88</v>
      </c>
      <c r="E41" s="25">
        <v>87</v>
      </c>
      <c r="F41">
        <v>0.19423669907847821</v>
      </c>
      <c r="G41">
        <v>-9.7391054651352824E-3</v>
      </c>
      <c r="H41">
        <v>0.2039758045436135</v>
      </c>
      <c r="I41" t="s">
        <v>85</v>
      </c>
      <c r="J41" t="s">
        <v>1678</v>
      </c>
      <c r="K41" t="s">
        <v>70</v>
      </c>
      <c r="L41" t="s">
        <v>263</v>
      </c>
      <c r="M41" s="26">
        <v>29.1</v>
      </c>
      <c r="N41" s="27">
        <v>11</v>
      </c>
      <c r="O41">
        <v>30.809090909090909</v>
      </c>
      <c r="P41">
        <v>12.454545454545455</v>
      </c>
      <c r="Q41">
        <v>1.0909090909090908</v>
      </c>
      <c r="R41">
        <v>5.8181818181818183</v>
      </c>
      <c r="S41">
        <v>8.0909090909090917</v>
      </c>
      <c r="T41">
        <v>1.3636363636363635</v>
      </c>
      <c r="U41">
        <v>0</v>
      </c>
      <c r="V41">
        <v>0.38524590163934425</v>
      </c>
      <c r="W41">
        <v>11.090909090909092</v>
      </c>
      <c r="X41">
        <v>0.86111111111111116</v>
      </c>
      <c r="Y41">
        <v>3.2727272727272729</v>
      </c>
      <c r="Z41">
        <v>2.0909090909090908</v>
      </c>
      <c r="AA41">
        <v>-0.50775813469194042</v>
      </c>
      <c r="AB41">
        <v>-0.45501719274141456</v>
      </c>
      <c r="AC41">
        <v>-6.3267331413102035E-2</v>
      </c>
      <c r="AD41">
        <v>2.2089563339404399</v>
      </c>
      <c r="AE41">
        <v>0.78569618665020968</v>
      </c>
      <c r="AF41">
        <v>-1.1124277564910137</v>
      </c>
      <c r="AG41">
        <v>-1.3199372878404478</v>
      </c>
      <c r="AH41">
        <v>0.50347478829616854</v>
      </c>
      <c r="AI41">
        <v>-0.12737155489511709</v>
      </c>
    </row>
    <row r="42" spans="1:35" x14ac:dyDescent="0.2">
      <c r="A42">
        <v>4</v>
      </c>
      <c r="B42">
        <v>41</v>
      </c>
      <c r="C42" s="25">
        <v>125.4</v>
      </c>
      <c r="D42" s="25">
        <v>392</v>
      </c>
      <c r="E42" s="25">
        <v>80</v>
      </c>
      <c r="F42">
        <v>0.19148180316832208</v>
      </c>
      <c r="G42">
        <v>-0.12415823825399602</v>
      </c>
      <c r="H42">
        <v>0.31564004142231811</v>
      </c>
      <c r="I42" t="s">
        <v>96</v>
      </c>
      <c r="J42" t="s">
        <v>32</v>
      </c>
      <c r="K42" t="s">
        <v>97</v>
      </c>
      <c r="L42" t="s">
        <v>263</v>
      </c>
      <c r="M42" s="26">
        <v>24.7</v>
      </c>
      <c r="N42" s="27">
        <v>15</v>
      </c>
      <c r="O42">
        <v>32.43555555555556</v>
      </c>
      <c r="P42">
        <v>18.2</v>
      </c>
      <c r="Q42">
        <v>3.5333333333333332</v>
      </c>
      <c r="R42">
        <v>3.4</v>
      </c>
      <c r="S42">
        <v>6.9333333333333336</v>
      </c>
      <c r="T42">
        <v>0.66666666666666663</v>
      </c>
      <c r="U42">
        <v>0.13333333333333333</v>
      </c>
      <c r="V42">
        <v>0.40186915887850466</v>
      </c>
      <c r="W42">
        <v>14.266666666666667</v>
      </c>
      <c r="X42">
        <v>0.78688524590163933</v>
      </c>
      <c r="Y42">
        <v>4.0666666666666664</v>
      </c>
      <c r="Z42">
        <v>3.0666666666666669</v>
      </c>
      <c r="AA42">
        <v>0.44996684827442923</v>
      </c>
      <c r="AB42">
        <v>1.9242501732903772</v>
      </c>
      <c r="AC42">
        <v>-0.93186073178183193</v>
      </c>
      <c r="AD42">
        <v>1.6800819276095285</v>
      </c>
      <c r="AE42">
        <v>-0.73222981250589803</v>
      </c>
      <c r="AF42">
        <v>-0.90592083311453331</v>
      </c>
      <c r="AG42">
        <v>-1.369917625091114</v>
      </c>
      <c r="AH42">
        <v>-0.14391494959381709</v>
      </c>
      <c r="AI42">
        <v>-1.0878791413731048</v>
      </c>
    </row>
    <row r="43" spans="1:35" x14ac:dyDescent="0.2">
      <c r="A43">
        <v>4</v>
      </c>
      <c r="B43">
        <v>42</v>
      </c>
      <c r="C43" s="25">
        <v>52.6</v>
      </c>
      <c r="D43" s="25">
        <v>59</v>
      </c>
      <c r="E43" s="25">
        <v>96</v>
      </c>
      <c r="F43">
        <v>0.17358434009741625</v>
      </c>
      <c r="G43">
        <v>-0.17950161705383333</v>
      </c>
      <c r="H43">
        <v>0.35308595715124957</v>
      </c>
      <c r="I43" t="s">
        <v>88</v>
      </c>
      <c r="J43" t="s">
        <v>32</v>
      </c>
      <c r="K43" t="s">
        <v>89</v>
      </c>
      <c r="L43" t="s">
        <v>263</v>
      </c>
      <c r="M43" s="26">
        <v>24.7</v>
      </c>
      <c r="N43" s="27">
        <v>15</v>
      </c>
      <c r="O43">
        <v>31.548888888888889</v>
      </c>
      <c r="P43">
        <v>19.8</v>
      </c>
      <c r="Q43">
        <v>2.4</v>
      </c>
      <c r="R43">
        <v>4.2</v>
      </c>
      <c r="S43">
        <v>4.1333333333333337</v>
      </c>
      <c r="T43">
        <v>1.1333333333333333</v>
      </c>
      <c r="U43">
        <v>0.46666666666666667</v>
      </c>
      <c r="V43">
        <v>0.40926640926640928</v>
      </c>
      <c r="W43">
        <v>17.266666666666666</v>
      </c>
      <c r="X43">
        <v>0.80327868852459017</v>
      </c>
      <c r="Y43">
        <v>4.0666666666666664</v>
      </c>
      <c r="Z43">
        <v>3.3333333333333335</v>
      </c>
      <c r="AA43">
        <v>0.71667507137898823</v>
      </c>
      <c r="AB43">
        <v>0.82022288433765989</v>
      </c>
      <c r="AC43">
        <v>-0.64450652414104903</v>
      </c>
      <c r="AD43">
        <v>0.40081503899758641</v>
      </c>
      <c r="AE43">
        <v>0.28412063910297419</v>
      </c>
      <c r="AF43">
        <v>-0.38965352467333203</v>
      </c>
      <c r="AG43">
        <v>-1.4802268250601942</v>
      </c>
      <c r="AH43">
        <v>2.7416795679085997E-2</v>
      </c>
      <c r="AI43">
        <v>-1.3503781091062195</v>
      </c>
    </row>
    <row r="44" spans="1:35" x14ac:dyDescent="0.2">
      <c r="A44">
        <v>4</v>
      </c>
      <c r="B44">
        <v>43</v>
      </c>
      <c r="C44" s="25">
        <v>31.1</v>
      </c>
      <c r="D44" s="25">
        <v>35</v>
      </c>
      <c r="E44" s="25">
        <v>100</v>
      </c>
      <c r="F44">
        <v>0.15796281148733593</v>
      </c>
      <c r="G44">
        <v>-3.2058499914234123E-2</v>
      </c>
      <c r="H44">
        <v>0.19002131140157005</v>
      </c>
      <c r="I44" t="s">
        <v>99</v>
      </c>
      <c r="J44" t="s">
        <v>32</v>
      </c>
      <c r="K44" t="s">
        <v>39</v>
      </c>
      <c r="L44" t="s">
        <v>264</v>
      </c>
      <c r="M44" s="26">
        <v>24.3</v>
      </c>
      <c r="N44" s="27">
        <v>13</v>
      </c>
      <c r="O44">
        <v>31.369230769230764</v>
      </c>
      <c r="P44">
        <v>18.23076923076923</v>
      </c>
      <c r="Q44">
        <v>2.2307692307692308</v>
      </c>
      <c r="R44">
        <v>9</v>
      </c>
      <c r="S44">
        <v>1.6153846153846154</v>
      </c>
      <c r="T44">
        <v>0.23076923076923078</v>
      </c>
      <c r="U44">
        <v>2.1538461538461537</v>
      </c>
      <c r="V44">
        <v>0.40094339622641512</v>
      </c>
      <c r="W44">
        <v>16.307692307692307</v>
      </c>
      <c r="X44">
        <v>0.71698113207547165</v>
      </c>
      <c r="Y44">
        <v>4.0769230769230766</v>
      </c>
      <c r="Z44">
        <v>1.7692307692307692</v>
      </c>
      <c r="AA44">
        <v>0.45509585256490148</v>
      </c>
      <c r="AB44">
        <v>0.65536813078363443</v>
      </c>
      <c r="AC44">
        <v>1.0796187217036477</v>
      </c>
      <c r="AD44">
        <v>-0.74958796889337276</v>
      </c>
      <c r="AE44">
        <v>-1.6815681464262731</v>
      </c>
      <c r="AF44">
        <v>2.2234533134367478</v>
      </c>
      <c r="AG44">
        <v>-1.5835454774293922</v>
      </c>
      <c r="AH44">
        <v>-0.8766402227579343</v>
      </c>
      <c r="AI44">
        <v>0.18927929778993371</v>
      </c>
    </row>
    <row r="45" spans="1:35" x14ac:dyDescent="0.2">
      <c r="A45">
        <v>4</v>
      </c>
      <c r="B45">
        <v>44</v>
      </c>
      <c r="C45" s="25">
        <v>94.1</v>
      </c>
      <c r="D45" s="25">
        <v>90</v>
      </c>
      <c r="E45" s="25">
        <v>73</v>
      </c>
      <c r="F45">
        <v>0.15182304308187994</v>
      </c>
      <c r="G45">
        <v>0.16706777009434248</v>
      </c>
      <c r="H45">
        <v>-1.5244727012462544E-2</v>
      </c>
      <c r="I45" t="s">
        <v>102</v>
      </c>
      <c r="J45" t="s">
        <v>103</v>
      </c>
      <c r="K45" t="s">
        <v>76</v>
      </c>
      <c r="L45" t="s">
        <v>263</v>
      </c>
      <c r="M45" s="26">
        <v>27.5</v>
      </c>
      <c r="N45" s="27">
        <v>5</v>
      </c>
      <c r="O45">
        <v>32.92</v>
      </c>
      <c r="P45">
        <v>17</v>
      </c>
      <c r="Q45">
        <v>1.2</v>
      </c>
      <c r="R45">
        <v>6.4</v>
      </c>
      <c r="S45">
        <v>2.2000000000000002</v>
      </c>
      <c r="T45">
        <v>1.4</v>
      </c>
      <c r="U45">
        <v>0.8</v>
      </c>
      <c r="V45">
        <v>0.45588235294117646</v>
      </c>
      <c r="W45">
        <v>13.6</v>
      </c>
      <c r="X45">
        <v>0.85</v>
      </c>
      <c r="Y45">
        <v>4</v>
      </c>
      <c r="Z45">
        <v>1.2</v>
      </c>
      <c r="AA45">
        <v>0.24993568094601035</v>
      </c>
      <c r="AB45">
        <v>-0.34874718631815826</v>
      </c>
      <c r="AC45">
        <v>0.14571754687110369</v>
      </c>
      <c r="AD45">
        <v>-0.48248828885351658</v>
      </c>
      <c r="AE45">
        <v>0.86489232573661534</v>
      </c>
      <c r="AF45">
        <v>0.12661378376786922</v>
      </c>
      <c r="AG45">
        <v>-0.30876500348277502</v>
      </c>
      <c r="AH45">
        <v>0.50683743942323589</v>
      </c>
      <c r="AI45">
        <v>0.74961363275869752</v>
      </c>
    </row>
    <row r="46" spans="1:35" x14ac:dyDescent="0.2">
      <c r="A46">
        <v>4</v>
      </c>
      <c r="B46">
        <v>45</v>
      </c>
      <c r="C46" s="25">
        <v>55.6</v>
      </c>
      <c r="D46" s="25">
        <v>53</v>
      </c>
      <c r="E46" s="25">
        <v>92</v>
      </c>
      <c r="F46">
        <v>0.14976239671938404</v>
      </c>
      <c r="G46">
        <v>0.12003587769088275</v>
      </c>
      <c r="H46">
        <v>2.9726519028501291E-2</v>
      </c>
      <c r="I46" t="s">
        <v>132</v>
      </c>
      <c r="J46" t="s">
        <v>32</v>
      </c>
      <c r="K46" t="s">
        <v>72</v>
      </c>
      <c r="L46" t="s">
        <v>45</v>
      </c>
      <c r="M46" s="26">
        <v>31.6</v>
      </c>
      <c r="N46" s="27">
        <v>14</v>
      </c>
      <c r="O46">
        <v>26.864285714285717</v>
      </c>
      <c r="P46">
        <v>11.571428571428571</v>
      </c>
      <c r="Q46">
        <v>1.5</v>
      </c>
      <c r="R46">
        <v>5.1428571428571432</v>
      </c>
      <c r="S46">
        <v>1.3571428571428572</v>
      </c>
      <c r="T46">
        <v>0.7857142857142857</v>
      </c>
      <c r="U46">
        <v>2.4285714285714284</v>
      </c>
      <c r="V46">
        <v>0.41221374045801529</v>
      </c>
      <c r="W46">
        <v>9.3571428571428577</v>
      </c>
      <c r="X46">
        <v>0.91666666666666663</v>
      </c>
      <c r="Y46">
        <v>2.5714285714285716</v>
      </c>
      <c r="Z46">
        <v>1.1428571428571428</v>
      </c>
      <c r="AA46">
        <v>-0.65496721887302811</v>
      </c>
      <c r="AB46">
        <v>-5.6504668654203678E-2</v>
      </c>
      <c r="AC46">
        <v>-0.30583906513584069</v>
      </c>
      <c r="AD46">
        <v>-0.86757372981323388</v>
      </c>
      <c r="AE46">
        <v>-0.47295673811587957</v>
      </c>
      <c r="AF46">
        <v>2.6489483478663089</v>
      </c>
      <c r="AG46">
        <v>-0.77387728937639433</v>
      </c>
      <c r="AH46">
        <v>0.75722984976156549</v>
      </c>
      <c r="AI46">
        <v>0.80586341155865071</v>
      </c>
    </row>
    <row r="47" spans="1:35" x14ac:dyDescent="0.2">
      <c r="A47">
        <v>4</v>
      </c>
      <c r="B47">
        <v>46</v>
      </c>
      <c r="C47" s="25">
        <v>87.7</v>
      </c>
      <c r="D47" s="25">
        <v>100</v>
      </c>
      <c r="E47" s="25">
        <v>92</v>
      </c>
      <c r="F47">
        <v>0.14213789292569803</v>
      </c>
      <c r="G47">
        <v>-0.1373083923845341</v>
      </c>
      <c r="H47">
        <v>0.27944628531023213</v>
      </c>
      <c r="I47" t="s">
        <v>106</v>
      </c>
      <c r="J47" t="s">
        <v>32</v>
      </c>
      <c r="K47" t="s">
        <v>35</v>
      </c>
      <c r="L47" t="s">
        <v>263</v>
      </c>
      <c r="M47" s="26">
        <v>33.1</v>
      </c>
      <c r="N47" s="27">
        <v>15</v>
      </c>
      <c r="O47">
        <v>32.56</v>
      </c>
      <c r="P47">
        <v>22.466666666666665</v>
      </c>
      <c r="Q47">
        <v>1.5333333333333334</v>
      </c>
      <c r="R47">
        <v>3.6666666666666665</v>
      </c>
      <c r="S47">
        <v>5.7333333333333334</v>
      </c>
      <c r="T47">
        <v>0.6</v>
      </c>
      <c r="U47">
        <v>0.2</v>
      </c>
      <c r="V47">
        <v>0.42084942084942084</v>
      </c>
      <c r="W47">
        <v>17.266666666666666</v>
      </c>
      <c r="X47">
        <v>0.86486486486486491</v>
      </c>
      <c r="Y47">
        <v>7.4</v>
      </c>
      <c r="Z47">
        <v>3</v>
      </c>
      <c r="AA47">
        <v>1.1611887765532523</v>
      </c>
      <c r="AB47">
        <v>-2.4033277802653071E-2</v>
      </c>
      <c r="AC47">
        <v>-0.836075995901571</v>
      </c>
      <c r="AD47">
        <v>1.1318246896329818</v>
      </c>
      <c r="AE47">
        <v>-0.87742273416430827</v>
      </c>
      <c r="AF47">
        <v>-0.80266737142629285</v>
      </c>
      <c r="AG47">
        <v>-1.2084863825008669</v>
      </c>
      <c r="AH47">
        <v>1.2421511635884772</v>
      </c>
      <c r="AI47">
        <v>-1.0222543994398261</v>
      </c>
    </row>
    <row r="48" spans="1:35" x14ac:dyDescent="0.2">
      <c r="A48">
        <v>4</v>
      </c>
      <c r="B48">
        <v>47</v>
      </c>
      <c r="C48" s="25">
        <v>25.7</v>
      </c>
      <c r="D48" s="25">
        <v>30</v>
      </c>
      <c r="E48" s="25">
        <v>100</v>
      </c>
      <c r="F48">
        <v>0.14013734756414253</v>
      </c>
      <c r="G48">
        <v>0.12451494134612368</v>
      </c>
      <c r="H48">
        <v>1.5622406218018858E-2</v>
      </c>
      <c r="I48" t="s">
        <v>111</v>
      </c>
      <c r="J48" t="s">
        <v>32</v>
      </c>
      <c r="K48" t="s">
        <v>58</v>
      </c>
      <c r="L48" t="s">
        <v>263</v>
      </c>
      <c r="M48" s="26">
        <v>23.3</v>
      </c>
      <c r="N48" s="27">
        <v>12</v>
      </c>
      <c r="O48">
        <v>33.858333333333341</v>
      </c>
      <c r="P48">
        <v>14.083333333333334</v>
      </c>
      <c r="Q48">
        <v>8.3333333333333329E-2</v>
      </c>
      <c r="R48">
        <v>6.083333333333333</v>
      </c>
      <c r="S48">
        <v>7.583333333333333</v>
      </c>
      <c r="T48">
        <v>2.1666666666666665</v>
      </c>
      <c r="U48">
        <v>0.66666666666666663</v>
      </c>
      <c r="V48">
        <v>0.58399999999999996</v>
      </c>
      <c r="W48">
        <v>10.416666666666666</v>
      </c>
      <c r="X48">
        <v>0.57894736842105265</v>
      </c>
      <c r="Y48">
        <v>3.1666666666666665</v>
      </c>
      <c r="Z48">
        <v>3.4166666666666665</v>
      </c>
      <c r="AA48">
        <v>-0.23625118408834134</v>
      </c>
      <c r="AB48">
        <v>-1.4365387798451004</v>
      </c>
      <c r="AC48">
        <v>3.197317301329361E-2</v>
      </c>
      <c r="AD48">
        <v>1.9770545981801575</v>
      </c>
      <c r="AE48">
        <v>2.5346109248083337</v>
      </c>
      <c r="AF48">
        <v>-7.9893139608611385E-2</v>
      </c>
      <c r="AG48">
        <v>1.5720820756889329</v>
      </c>
      <c r="AH48">
        <v>-1.8099941595107341</v>
      </c>
      <c r="AI48">
        <v>-1.4324090365228175</v>
      </c>
    </row>
    <row r="49" spans="1:35" x14ac:dyDescent="0.2">
      <c r="A49">
        <v>4</v>
      </c>
      <c r="B49">
        <v>48</v>
      </c>
      <c r="C49" s="25">
        <v>98.3</v>
      </c>
      <c r="D49" s="25">
        <v>115</v>
      </c>
      <c r="E49" s="25">
        <v>92</v>
      </c>
      <c r="F49">
        <v>0.12986723692201543</v>
      </c>
      <c r="G49">
        <v>0.13401388533509051</v>
      </c>
      <c r="H49">
        <v>-4.1466484130750769E-3</v>
      </c>
      <c r="I49" t="s">
        <v>100</v>
      </c>
      <c r="J49" t="s">
        <v>32</v>
      </c>
      <c r="K49" t="s">
        <v>44</v>
      </c>
      <c r="L49" t="s">
        <v>264</v>
      </c>
      <c r="M49" s="26">
        <v>24.7</v>
      </c>
      <c r="N49" s="27">
        <v>12</v>
      </c>
      <c r="O49">
        <v>34.637500000000003</v>
      </c>
      <c r="P49">
        <v>25.583333333333332</v>
      </c>
      <c r="Q49">
        <v>2.25</v>
      </c>
      <c r="R49">
        <v>5.25</v>
      </c>
      <c r="S49">
        <v>3.5833333333333335</v>
      </c>
      <c r="T49">
        <v>0.66666666666666663</v>
      </c>
      <c r="U49">
        <v>1</v>
      </c>
      <c r="V49">
        <v>0.47244094488188976</v>
      </c>
      <c r="W49">
        <v>21.166666666666668</v>
      </c>
      <c r="X49">
        <v>0.7142857142857143</v>
      </c>
      <c r="Y49">
        <v>4.666666666666667</v>
      </c>
      <c r="Z49">
        <v>1.6666666666666667</v>
      </c>
      <c r="AA49">
        <v>1.680714169475674</v>
      </c>
      <c r="AB49">
        <v>0.67410162550568276</v>
      </c>
      <c r="AC49">
        <v>-0.26735412661252173</v>
      </c>
      <c r="AD49">
        <v>0.1495304715916691</v>
      </c>
      <c r="AE49">
        <v>-0.73222981250589803</v>
      </c>
      <c r="AF49">
        <v>0.43637416883258989</v>
      </c>
      <c r="AG49">
        <v>6.8138703359596781E-3</v>
      </c>
      <c r="AH49">
        <v>-1.032065837833088</v>
      </c>
      <c r="AI49">
        <v>0.29024043922574688</v>
      </c>
    </row>
    <row r="50" spans="1:35" x14ac:dyDescent="0.2">
      <c r="A50">
        <v>5</v>
      </c>
      <c r="B50">
        <v>49</v>
      </c>
      <c r="C50" s="25">
        <v>114.2</v>
      </c>
      <c r="D50" s="25">
        <v>107</v>
      </c>
      <c r="E50" s="25">
        <v>80</v>
      </c>
      <c r="F50">
        <v>0.114548094340246</v>
      </c>
      <c r="G50">
        <v>1.9760150191042599E-2</v>
      </c>
      <c r="H50">
        <v>9.4787944149203399E-2</v>
      </c>
      <c r="I50" t="s">
        <v>140</v>
      </c>
      <c r="J50" t="s">
        <v>1679</v>
      </c>
      <c r="K50" t="s">
        <v>121</v>
      </c>
      <c r="L50" t="s">
        <v>263</v>
      </c>
      <c r="M50" s="26">
        <v>27.3</v>
      </c>
      <c r="N50" s="27">
        <v>13</v>
      </c>
      <c r="O50">
        <v>27.670512820512823</v>
      </c>
      <c r="P50">
        <v>14.923076923076923</v>
      </c>
      <c r="Q50">
        <v>3</v>
      </c>
      <c r="R50">
        <v>2.7692307692307692</v>
      </c>
      <c r="S50">
        <v>4.7692307692307692</v>
      </c>
      <c r="T50">
        <v>1.5384615384615385</v>
      </c>
      <c r="U50">
        <v>7.6923076923076927E-2</v>
      </c>
      <c r="V50">
        <v>0.43137254901960786</v>
      </c>
      <c r="W50">
        <v>11.76923076923077</v>
      </c>
      <c r="X50">
        <v>0.76666666666666672</v>
      </c>
      <c r="Y50">
        <v>2.3076923076923075</v>
      </c>
      <c r="Z50">
        <v>1.9230769230769231</v>
      </c>
      <c r="AA50">
        <v>-9.6272108660868688E-2</v>
      </c>
      <c r="AB50">
        <v>1.4047079196655692</v>
      </c>
      <c r="AC50">
        <v>-1.15842847242168</v>
      </c>
      <c r="AD50">
        <v>0.69134451553216647</v>
      </c>
      <c r="AE50">
        <v>1.1664468553348526</v>
      </c>
      <c r="AF50">
        <v>-0.99328914685073644</v>
      </c>
      <c r="AG50">
        <v>-0.66183289429855219</v>
      </c>
      <c r="AH50">
        <v>-0.21267290221758109</v>
      </c>
      <c r="AI50">
        <v>3.7837585636213644E-2</v>
      </c>
    </row>
    <row r="51" spans="1:35" x14ac:dyDescent="0.2">
      <c r="A51">
        <v>5</v>
      </c>
      <c r="B51">
        <v>50</v>
      </c>
      <c r="C51" s="25">
        <v>107.6</v>
      </c>
      <c r="D51" s="25">
        <v>112</v>
      </c>
      <c r="E51" s="25">
        <v>83</v>
      </c>
      <c r="F51">
        <v>0.10995455699600654</v>
      </c>
      <c r="G51">
        <v>-1.8149103080598323E-2</v>
      </c>
      <c r="H51">
        <v>0.12810366007660487</v>
      </c>
      <c r="I51" t="s">
        <v>119</v>
      </c>
      <c r="J51" t="s">
        <v>32</v>
      </c>
      <c r="K51" t="s">
        <v>82</v>
      </c>
      <c r="L51" t="s">
        <v>264</v>
      </c>
      <c r="M51" s="26">
        <v>30.6</v>
      </c>
      <c r="N51" s="27">
        <v>13</v>
      </c>
      <c r="O51">
        <v>32.47948717948718</v>
      </c>
      <c r="P51">
        <v>20.46153846153846</v>
      </c>
      <c r="Q51">
        <v>3.0769230769230771</v>
      </c>
      <c r="R51">
        <v>4.0769230769230766</v>
      </c>
      <c r="S51">
        <v>1.8461538461538463</v>
      </c>
      <c r="T51">
        <v>0.76923076923076927</v>
      </c>
      <c r="U51">
        <v>0.30769230769230771</v>
      </c>
      <c r="V51">
        <v>0.45500000000000002</v>
      </c>
      <c r="W51">
        <v>15.384615384615385</v>
      </c>
      <c r="X51">
        <v>0.89795918367346939</v>
      </c>
      <c r="Y51">
        <v>3.7692307692307692</v>
      </c>
      <c r="Z51">
        <v>2.5384615384615383</v>
      </c>
      <c r="AA51">
        <v>0.82694866362414188</v>
      </c>
      <c r="AB51">
        <v>1.4796418985537627</v>
      </c>
      <c r="AC51">
        <v>-0.68871486377809277</v>
      </c>
      <c r="AD51">
        <v>-0.64415388466711376</v>
      </c>
      <c r="AE51">
        <v>-0.50885608687757433</v>
      </c>
      <c r="AF51">
        <v>-0.63587331792990487</v>
      </c>
      <c r="AG51">
        <v>-0.3650945637187647</v>
      </c>
      <c r="AH51">
        <v>0.94068949004682678</v>
      </c>
      <c r="AI51">
        <v>-0.56792926297866597</v>
      </c>
    </row>
    <row r="52" spans="1:35" x14ac:dyDescent="0.2">
      <c r="A52">
        <v>5</v>
      </c>
      <c r="B52">
        <v>51</v>
      </c>
      <c r="C52" s="25">
        <v>64.599999999999994</v>
      </c>
      <c r="D52" s="25">
        <v>64</v>
      </c>
      <c r="E52" s="25">
        <v>91</v>
      </c>
      <c r="F52">
        <v>0.10481800384271343</v>
      </c>
      <c r="G52">
        <v>9.6112995947287699E-2</v>
      </c>
      <c r="H52">
        <v>8.7050078954257343E-3</v>
      </c>
      <c r="I52" t="s">
        <v>104</v>
      </c>
      <c r="J52" t="s">
        <v>32</v>
      </c>
      <c r="K52" t="s">
        <v>95</v>
      </c>
      <c r="L52" t="s">
        <v>264</v>
      </c>
      <c r="M52" s="26">
        <v>31.3</v>
      </c>
      <c r="N52" s="27">
        <v>14</v>
      </c>
      <c r="O52">
        <v>29.711904761904766</v>
      </c>
      <c r="P52">
        <v>19.071428571428573</v>
      </c>
      <c r="Q52">
        <v>2.7142857142857144</v>
      </c>
      <c r="R52">
        <v>5.1428571428571432</v>
      </c>
      <c r="S52">
        <v>1.5714285714285714</v>
      </c>
      <c r="T52">
        <v>0.6428571428571429</v>
      </c>
      <c r="U52">
        <v>7.1428571428571425E-2</v>
      </c>
      <c r="V52">
        <v>0.44508670520231214</v>
      </c>
      <c r="W52">
        <v>12.357142857142858</v>
      </c>
      <c r="X52">
        <v>0.92592592592592593</v>
      </c>
      <c r="Y52">
        <v>5.7857142857142856</v>
      </c>
      <c r="Z52">
        <v>1.3571428571428572</v>
      </c>
      <c r="AA52">
        <v>0.59522757692959105</v>
      </c>
      <c r="AB52">
        <v>1.1263817123665649</v>
      </c>
      <c r="AC52">
        <v>-0.30583906513584069</v>
      </c>
      <c r="AD52">
        <v>-0.76967065160313641</v>
      </c>
      <c r="AE52">
        <v>-0.78408442738390149</v>
      </c>
      <c r="AF52">
        <v>-1.0017990475393277</v>
      </c>
      <c r="AG52">
        <v>-0.46363580443223112</v>
      </c>
      <c r="AH52">
        <v>1.8735099292650443</v>
      </c>
      <c r="AI52">
        <v>0.59492674105882637</v>
      </c>
    </row>
    <row r="53" spans="1:35" x14ac:dyDescent="0.2">
      <c r="A53">
        <v>5</v>
      </c>
      <c r="B53">
        <v>52</v>
      </c>
      <c r="C53" s="25">
        <v>48.2</v>
      </c>
      <c r="D53" s="25">
        <v>41</v>
      </c>
      <c r="E53" s="25">
        <v>94</v>
      </c>
      <c r="F53">
        <v>0.10010739966332716</v>
      </c>
      <c r="G53">
        <v>0.11031833364400317</v>
      </c>
      <c r="H53">
        <v>-1.0210933980676018E-2</v>
      </c>
      <c r="I53" t="s">
        <v>109</v>
      </c>
      <c r="J53" t="s">
        <v>32</v>
      </c>
      <c r="K53" t="s">
        <v>44</v>
      </c>
      <c r="L53" t="s">
        <v>264</v>
      </c>
      <c r="M53" s="26">
        <v>28.9</v>
      </c>
      <c r="N53" s="27">
        <v>15</v>
      </c>
      <c r="O53">
        <v>27.287777777777773</v>
      </c>
      <c r="P53">
        <v>12.866666666666667</v>
      </c>
      <c r="Q53">
        <v>2</v>
      </c>
      <c r="R53">
        <v>5.6</v>
      </c>
      <c r="S53">
        <v>0.93333333333333335</v>
      </c>
      <c r="T53">
        <v>1.4666666666666666</v>
      </c>
      <c r="U53">
        <v>1.0666666666666667</v>
      </c>
      <c r="V53">
        <v>0.46808510638297873</v>
      </c>
      <c r="W53">
        <v>9.4</v>
      </c>
      <c r="X53">
        <v>0.86111111111111116</v>
      </c>
      <c r="Y53">
        <v>2.4</v>
      </c>
      <c r="Z53">
        <v>1.6</v>
      </c>
      <c r="AA53">
        <v>-0.43906056207409955</v>
      </c>
      <c r="AB53">
        <v>0.43056619411905395</v>
      </c>
      <c r="AC53">
        <v>-0.14163666076967935</v>
      </c>
      <c r="AD53">
        <v>-1.061204262273205</v>
      </c>
      <c r="AE53">
        <v>1.0100852473950257</v>
      </c>
      <c r="AF53">
        <v>0.53962763052083007</v>
      </c>
      <c r="AG53">
        <v>-6.3751976006287056E-2</v>
      </c>
      <c r="AH53">
        <v>0.36237421072536413</v>
      </c>
      <c r="AI53">
        <v>0.35586518115902555</v>
      </c>
    </row>
    <row r="54" spans="1:35" x14ac:dyDescent="0.2">
      <c r="A54">
        <v>5</v>
      </c>
      <c r="B54">
        <v>53</v>
      </c>
      <c r="C54" s="25">
        <v>100.7</v>
      </c>
      <c r="D54" s="25">
        <v>95</v>
      </c>
      <c r="E54" s="25">
        <v>78</v>
      </c>
      <c r="F54">
        <v>9.98268352710905E-2</v>
      </c>
      <c r="G54">
        <v>3.4168723629142056E-2</v>
      </c>
      <c r="H54">
        <v>6.5658111641948444E-2</v>
      </c>
      <c r="I54" t="s">
        <v>122</v>
      </c>
      <c r="J54" t="s">
        <v>32</v>
      </c>
      <c r="K54" t="s">
        <v>50</v>
      </c>
      <c r="L54" t="s">
        <v>263</v>
      </c>
      <c r="M54" s="26">
        <v>25.7</v>
      </c>
      <c r="N54" s="27">
        <v>14</v>
      </c>
      <c r="O54">
        <v>32.15</v>
      </c>
      <c r="P54">
        <v>12.071428571428571</v>
      </c>
      <c r="Q54">
        <v>2.5714285714285716</v>
      </c>
      <c r="R54">
        <v>3.3571428571428572</v>
      </c>
      <c r="S54">
        <v>5.1428571428571432</v>
      </c>
      <c r="T54">
        <v>1.2857142857142858</v>
      </c>
      <c r="U54">
        <v>0.5</v>
      </c>
      <c r="V54">
        <v>0.37579617834394907</v>
      </c>
      <c r="W54">
        <v>11.214285714285714</v>
      </c>
      <c r="X54">
        <v>0.83333333333333337</v>
      </c>
      <c r="Y54">
        <v>1.2857142857142858</v>
      </c>
      <c r="Z54">
        <v>0.8571428571428571</v>
      </c>
      <c r="AA54">
        <v>-0.57162089915285352</v>
      </c>
      <c r="AB54">
        <v>0.9872186087170628</v>
      </c>
      <c r="AC54">
        <v>-0.94725470719115956</v>
      </c>
      <c r="AD54">
        <v>0.86204731856515737</v>
      </c>
      <c r="AE54">
        <v>0.61599017432219805</v>
      </c>
      <c r="AF54">
        <v>-0.33802679382921191</v>
      </c>
      <c r="AG54">
        <v>-1.4783816397937715</v>
      </c>
      <c r="AH54">
        <v>9.0434145466440213E-2</v>
      </c>
      <c r="AI54">
        <v>1.0871123055584164</v>
      </c>
    </row>
    <row r="55" spans="1:35" x14ac:dyDescent="0.2">
      <c r="A55">
        <v>5</v>
      </c>
      <c r="B55">
        <v>54</v>
      </c>
      <c r="C55" s="25">
        <v>44.7</v>
      </c>
      <c r="D55" s="25">
        <v>44</v>
      </c>
      <c r="E55" s="25">
        <v>99</v>
      </c>
      <c r="F55">
        <v>8.6542806369973427E-2</v>
      </c>
      <c r="G55">
        <v>-0.10947786258797931</v>
      </c>
      <c r="H55">
        <v>0.19602066895795273</v>
      </c>
      <c r="I55" t="s">
        <v>130</v>
      </c>
      <c r="J55" t="s">
        <v>32</v>
      </c>
      <c r="K55" t="s">
        <v>37</v>
      </c>
      <c r="L55" t="s">
        <v>263</v>
      </c>
      <c r="M55" s="26">
        <v>28.2</v>
      </c>
      <c r="N55" s="27">
        <v>15</v>
      </c>
      <c r="O55">
        <v>37.392222222222223</v>
      </c>
      <c r="P55">
        <v>21.333333333333332</v>
      </c>
      <c r="Q55">
        <v>2.3333333333333335</v>
      </c>
      <c r="R55">
        <v>4.5333333333333332</v>
      </c>
      <c r="S55">
        <v>3.4666666666666668</v>
      </c>
      <c r="T55">
        <v>0.93333333333333335</v>
      </c>
      <c r="U55">
        <v>0.53333333333333333</v>
      </c>
      <c r="V55">
        <v>0.42345276872964172</v>
      </c>
      <c r="W55">
        <v>20.466666666666665</v>
      </c>
      <c r="X55">
        <v>0.75757575757575757</v>
      </c>
      <c r="Y55">
        <v>2.2000000000000002</v>
      </c>
      <c r="Z55">
        <v>2.2000000000000002</v>
      </c>
      <c r="AA55">
        <v>0.97227045185418992</v>
      </c>
      <c r="AB55">
        <v>0.75528010263455914</v>
      </c>
      <c r="AC55">
        <v>-0.52477560429072301</v>
      </c>
      <c r="AD55">
        <v>9.6227684566171492E-2</v>
      </c>
      <c r="AE55">
        <v>-0.15145812587225668</v>
      </c>
      <c r="AF55">
        <v>-0.2864000629850918</v>
      </c>
      <c r="AG55">
        <v>-1.3563429116411454</v>
      </c>
      <c r="AH55">
        <v>-0.25534480131703524</v>
      </c>
      <c r="AI55">
        <v>-0.23475749624048239</v>
      </c>
    </row>
    <row r="56" spans="1:35" x14ac:dyDescent="0.2">
      <c r="A56">
        <v>5</v>
      </c>
      <c r="B56">
        <v>55</v>
      </c>
      <c r="C56" s="25">
        <v>51.3</v>
      </c>
      <c r="D56" s="25">
        <v>50</v>
      </c>
      <c r="E56" s="25">
        <v>98</v>
      </c>
      <c r="F56">
        <v>8.0133556288215863E-2</v>
      </c>
      <c r="G56">
        <v>8.2261290675650051E-2</v>
      </c>
      <c r="H56">
        <v>-2.1277343874341881E-3</v>
      </c>
      <c r="I56" t="s">
        <v>110</v>
      </c>
      <c r="J56" t="s">
        <v>32</v>
      </c>
      <c r="K56" t="s">
        <v>58</v>
      </c>
      <c r="L56" t="s">
        <v>264</v>
      </c>
      <c r="M56" s="26">
        <v>27.3</v>
      </c>
      <c r="N56" s="27">
        <v>14</v>
      </c>
      <c r="O56">
        <v>34.365476190476194</v>
      </c>
      <c r="P56">
        <v>17.357142857142858</v>
      </c>
      <c r="Q56">
        <v>1.1428571428571428</v>
      </c>
      <c r="R56">
        <v>7.6428571428571432</v>
      </c>
      <c r="S56">
        <v>3.5714285714285716</v>
      </c>
      <c r="T56">
        <v>1.1428571428571428</v>
      </c>
      <c r="U56">
        <v>0.6428571428571429</v>
      </c>
      <c r="V56">
        <v>0.48743718592964824</v>
      </c>
      <c r="W56">
        <v>14.214285714285714</v>
      </c>
      <c r="X56">
        <v>0.76744186046511631</v>
      </c>
      <c r="Y56">
        <v>3.0714285714285716</v>
      </c>
      <c r="Z56">
        <v>2.0714285714285716</v>
      </c>
      <c r="AA56">
        <v>0.30946876646042087</v>
      </c>
      <c r="AB56">
        <v>-0.40441242777795916</v>
      </c>
      <c r="AC56">
        <v>0.59214283374160559</v>
      </c>
      <c r="AD56">
        <v>0.14409141169110812</v>
      </c>
      <c r="AE56">
        <v>0.30486248505417557</v>
      </c>
      <c r="AF56">
        <v>-0.1167693759258399</v>
      </c>
      <c r="AG56">
        <v>0.28761221600392722</v>
      </c>
      <c r="AH56">
        <v>-0.26844879922600007</v>
      </c>
      <c r="AI56">
        <v>-0.10819549394058788</v>
      </c>
    </row>
    <row r="57" spans="1:35" x14ac:dyDescent="0.2">
      <c r="A57">
        <v>5</v>
      </c>
      <c r="B57">
        <v>56</v>
      </c>
      <c r="C57" s="25">
        <v>86</v>
      </c>
      <c r="D57" s="25">
        <v>94</v>
      </c>
      <c r="E57" s="25">
        <v>81</v>
      </c>
      <c r="F57">
        <v>7.9281844054364184E-2</v>
      </c>
      <c r="G57">
        <v>-7.3794291033022916E-2</v>
      </c>
      <c r="H57">
        <v>0.1530761350873871</v>
      </c>
      <c r="I57" t="s">
        <v>113</v>
      </c>
      <c r="J57" t="s">
        <v>384</v>
      </c>
      <c r="K57" t="s">
        <v>74</v>
      </c>
      <c r="L57" t="s">
        <v>263</v>
      </c>
      <c r="M57" s="26">
        <v>22.1</v>
      </c>
      <c r="N57" s="27">
        <v>8</v>
      </c>
      <c r="O57">
        <v>29.041666666666671</v>
      </c>
      <c r="P57">
        <v>11.5</v>
      </c>
      <c r="Q57">
        <v>2.25</v>
      </c>
      <c r="R57">
        <v>4.5</v>
      </c>
      <c r="S57">
        <v>6.125</v>
      </c>
      <c r="T57">
        <v>1.625</v>
      </c>
      <c r="U57">
        <v>0.125</v>
      </c>
      <c r="V57">
        <v>0.41463414634146339</v>
      </c>
      <c r="W57">
        <v>10.25</v>
      </c>
      <c r="X57">
        <v>0.6</v>
      </c>
      <c r="Y57">
        <v>1.25</v>
      </c>
      <c r="Z57">
        <v>2.375</v>
      </c>
      <c r="AA57">
        <v>-0.66687383597591021</v>
      </c>
      <c r="AB57">
        <v>0.67410162550568276</v>
      </c>
      <c r="AC57">
        <v>-0.53674869627575561</v>
      </c>
      <c r="AD57">
        <v>1.3107697603614379</v>
      </c>
      <c r="AE57">
        <v>1.3549184363337503</v>
      </c>
      <c r="AF57">
        <v>-0.91882751582556321</v>
      </c>
      <c r="AG57">
        <v>-0.8120990838624168</v>
      </c>
      <c r="AH57">
        <v>-0.66236686574309256</v>
      </c>
      <c r="AI57">
        <v>-0.4070224438153387</v>
      </c>
    </row>
    <row r="58" spans="1:35" x14ac:dyDescent="0.2">
      <c r="A58">
        <v>5</v>
      </c>
      <c r="B58">
        <v>57</v>
      </c>
      <c r="C58" s="25">
        <v>73.400000000000006</v>
      </c>
      <c r="D58" s="25">
        <v>72</v>
      </c>
      <c r="E58" s="25">
        <v>90</v>
      </c>
      <c r="F58">
        <v>6.7814474151385862E-2</v>
      </c>
      <c r="G58">
        <v>-0.20496047902910655</v>
      </c>
      <c r="H58">
        <v>0.27277495318049239</v>
      </c>
      <c r="I58" t="s">
        <v>101</v>
      </c>
      <c r="J58" t="s">
        <v>32</v>
      </c>
      <c r="K58" t="s">
        <v>97</v>
      </c>
      <c r="L58" t="s">
        <v>263</v>
      </c>
      <c r="M58" s="26">
        <v>25.7</v>
      </c>
      <c r="N58" s="27">
        <v>15</v>
      </c>
      <c r="O58">
        <v>31.819999999999997</v>
      </c>
      <c r="P58">
        <v>16.533333333333335</v>
      </c>
      <c r="Q58">
        <v>2.2000000000000002</v>
      </c>
      <c r="R58">
        <v>4.0666666666666664</v>
      </c>
      <c r="S58">
        <v>4.4000000000000004</v>
      </c>
      <c r="T58">
        <v>1.1333333333333333</v>
      </c>
      <c r="U58">
        <v>0.2</v>
      </c>
      <c r="V58">
        <v>0.40930232558139534</v>
      </c>
      <c r="W58">
        <v>14.333333333333334</v>
      </c>
      <c r="X58">
        <v>0.84782608695652173</v>
      </c>
      <c r="Y58">
        <v>3.0666666666666669</v>
      </c>
      <c r="Z58">
        <v>3.0666666666666669</v>
      </c>
      <c r="AA58">
        <v>0.17214578254051432</v>
      </c>
      <c r="AB58">
        <v>0.62539453922835719</v>
      </c>
      <c r="AC58">
        <v>-0.69239889208117966</v>
      </c>
      <c r="AD58">
        <v>0.52264998077015234</v>
      </c>
      <c r="AE58">
        <v>0.28412063910297419</v>
      </c>
      <c r="AF58">
        <v>-0.80266737142629285</v>
      </c>
      <c r="AG58">
        <v>-1.2314664889485551</v>
      </c>
      <c r="AH58">
        <v>0.36545664092517549</v>
      </c>
      <c r="AI58">
        <v>-1.0878791413731048</v>
      </c>
    </row>
    <row r="59" spans="1:35" x14ac:dyDescent="0.2">
      <c r="A59">
        <v>5</v>
      </c>
      <c r="B59">
        <v>58</v>
      </c>
      <c r="C59" s="25">
        <v>45.2</v>
      </c>
      <c r="D59" s="25">
        <v>48</v>
      </c>
      <c r="E59" s="25">
        <v>99</v>
      </c>
      <c r="F59">
        <v>6.3018283739596934E-2</v>
      </c>
      <c r="G59">
        <v>0.15856004888401701</v>
      </c>
      <c r="H59">
        <v>-9.5541765144420074E-2</v>
      </c>
      <c r="I59" t="s">
        <v>114</v>
      </c>
      <c r="J59" t="s">
        <v>32</v>
      </c>
      <c r="K59" t="s">
        <v>115</v>
      </c>
      <c r="L59" t="s">
        <v>264</v>
      </c>
      <c r="M59" s="26">
        <v>34.299999999999997</v>
      </c>
      <c r="N59" s="27">
        <v>15</v>
      </c>
      <c r="O59">
        <v>32.412222222222226</v>
      </c>
      <c r="P59">
        <v>17.866666666666667</v>
      </c>
      <c r="Q59">
        <v>0.46666666666666667</v>
      </c>
      <c r="R59">
        <v>6.8666666666666663</v>
      </c>
      <c r="S59">
        <v>2.4666666666666668</v>
      </c>
      <c r="T59">
        <v>0.53333333333333333</v>
      </c>
      <c r="U59">
        <v>1.9333333333333333</v>
      </c>
      <c r="V59">
        <v>0.51162790697674421</v>
      </c>
      <c r="W59">
        <v>14.333333333333334</v>
      </c>
      <c r="X59">
        <v>0.83673469387755106</v>
      </c>
      <c r="Y59">
        <v>3.2666666666666666</v>
      </c>
      <c r="Z59">
        <v>1.7333333333333334</v>
      </c>
      <c r="AA59">
        <v>0.39440263512764639</v>
      </c>
      <c r="AB59">
        <v>-1.0631177850522695</v>
      </c>
      <c r="AC59">
        <v>0.31334083466156004</v>
      </c>
      <c r="AD59">
        <v>-0.3606533470809507</v>
      </c>
      <c r="AE59">
        <v>-1.0226156558227186</v>
      </c>
      <c r="AF59">
        <v>1.881922632467953</v>
      </c>
      <c r="AG59">
        <v>0.7612967564865063</v>
      </c>
      <c r="AH59">
        <v>0.29784867187595798</v>
      </c>
      <c r="AI59">
        <v>0.22461569729246825</v>
      </c>
    </row>
    <row r="60" spans="1:35" x14ac:dyDescent="0.2">
      <c r="A60">
        <v>5</v>
      </c>
      <c r="B60">
        <v>59</v>
      </c>
      <c r="C60" s="25">
        <v>44.4</v>
      </c>
      <c r="D60" s="25">
        <v>45</v>
      </c>
      <c r="E60" s="25">
        <v>96</v>
      </c>
      <c r="F60">
        <v>5.9134324923440666E-2</v>
      </c>
      <c r="G60">
        <v>-1.399987706284547E-3</v>
      </c>
      <c r="H60">
        <v>6.0534312629725216E-2</v>
      </c>
      <c r="I60" t="s">
        <v>125</v>
      </c>
      <c r="J60" t="s">
        <v>1680</v>
      </c>
      <c r="K60" t="s">
        <v>72</v>
      </c>
      <c r="L60" t="s">
        <v>264</v>
      </c>
      <c r="M60" s="26">
        <v>28.3</v>
      </c>
      <c r="N60" s="27">
        <v>10</v>
      </c>
      <c r="O60">
        <v>30.749999999999993</v>
      </c>
      <c r="P60">
        <v>18.5</v>
      </c>
      <c r="Q60">
        <v>2.4</v>
      </c>
      <c r="R60">
        <v>5.7</v>
      </c>
      <c r="S60">
        <v>2.9</v>
      </c>
      <c r="T60">
        <v>0.8</v>
      </c>
      <c r="U60">
        <v>0.1</v>
      </c>
      <c r="V60">
        <v>0.46762589928057552</v>
      </c>
      <c r="W60">
        <v>13.9</v>
      </c>
      <c r="X60">
        <v>0.88571428571428568</v>
      </c>
      <c r="Y60">
        <v>3.5</v>
      </c>
      <c r="Z60">
        <v>2.2999999999999998</v>
      </c>
      <c r="AA60">
        <v>0.49997464010653414</v>
      </c>
      <c r="AB60">
        <v>0.82022288433765989</v>
      </c>
      <c r="AC60">
        <v>-0.10571738481458132</v>
      </c>
      <c r="AD60">
        <v>-0.16267156670053118</v>
      </c>
      <c r="AE60">
        <v>-0.44184396918907726</v>
      </c>
      <c r="AF60">
        <v>-0.95754756395865337</v>
      </c>
      <c r="AG60">
        <v>-9.3345554680245524E-2</v>
      </c>
      <c r="AH60">
        <v>0.76152323468273364</v>
      </c>
      <c r="AI60">
        <v>-0.33319460914040006</v>
      </c>
    </row>
    <row r="61" spans="1:35" x14ac:dyDescent="0.2">
      <c r="A61">
        <v>5</v>
      </c>
      <c r="B61">
        <v>60</v>
      </c>
      <c r="C61" s="25">
        <v>76.5</v>
      </c>
      <c r="D61" s="25">
        <v>75</v>
      </c>
      <c r="E61" s="25">
        <v>85</v>
      </c>
      <c r="F61">
        <v>5.6749697693910216E-2</v>
      </c>
      <c r="G61">
        <v>0.22374456075286883</v>
      </c>
      <c r="H61">
        <v>-0.16699486305895861</v>
      </c>
      <c r="I61" t="s">
        <v>123</v>
      </c>
      <c r="J61" t="s">
        <v>1681</v>
      </c>
      <c r="K61" t="s">
        <v>50</v>
      </c>
      <c r="L61" t="s">
        <v>264</v>
      </c>
      <c r="M61" s="26">
        <v>29.7</v>
      </c>
      <c r="N61" s="27">
        <v>8</v>
      </c>
      <c r="O61">
        <v>31.175000000000001</v>
      </c>
      <c r="P61">
        <v>18.875</v>
      </c>
      <c r="Q61">
        <v>1.625</v>
      </c>
      <c r="R61">
        <v>7.125</v>
      </c>
      <c r="S61">
        <v>4.125</v>
      </c>
      <c r="T61">
        <v>0.75</v>
      </c>
      <c r="U61">
        <v>0.25</v>
      </c>
      <c r="V61">
        <v>0.55454545454545456</v>
      </c>
      <c r="W61">
        <v>13.75</v>
      </c>
      <c r="X61">
        <v>0.84210526315789469</v>
      </c>
      <c r="Y61">
        <v>2.375</v>
      </c>
      <c r="Z61">
        <v>1.875</v>
      </c>
      <c r="AA61">
        <v>0.56248437989666511</v>
      </c>
      <c r="AB61">
        <v>6.5263047039110719E-2</v>
      </c>
      <c r="AC61">
        <v>0.40613229754556301</v>
      </c>
      <c r="AD61">
        <v>0.39700769706719352</v>
      </c>
      <c r="AE61">
        <v>-0.55073866043288511</v>
      </c>
      <c r="AF61">
        <v>-0.72522727516011276</v>
      </c>
      <c r="AG61">
        <v>1.5312900422341968</v>
      </c>
      <c r="AH61">
        <v>0.2423263979018371</v>
      </c>
      <c r="AI61">
        <v>8.5163120684251178E-2</v>
      </c>
    </row>
    <row r="62" spans="1:35" x14ac:dyDescent="0.2">
      <c r="A62">
        <v>6</v>
      </c>
      <c r="B62">
        <v>61</v>
      </c>
      <c r="C62" s="25">
        <v>62.2</v>
      </c>
      <c r="D62" s="25">
        <v>61</v>
      </c>
      <c r="E62" s="25">
        <v>94</v>
      </c>
      <c r="F62">
        <v>4.4357244655694253E-2</v>
      </c>
      <c r="G62">
        <v>3.5893014171989833E-2</v>
      </c>
      <c r="H62">
        <v>8.4642304837044199E-3</v>
      </c>
      <c r="I62" t="s">
        <v>127</v>
      </c>
      <c r="J62" t="s">
        <v>32</v>
      </c>
      <c r="K62" t="s">
        <v>58</v>
      </c>
      <c r="L62" t="s">
        <v>45</v>
      </c>
      <c r="M62" s="26">
        <v>33.5</v>
      </c>
      <c r="N62" s="27">
        <v>13</v>
      </c>
      <c r="O62">
        <v>31.243589743589741</v>
      </c>
      <c r="P62">
        <v>14.384615384615385</v>
      </c>
      <c r="Q62">
        <v>1.4615384615384615</v>
      </c>
      <c r="R62">
        <v>7</v>
      </c>
      <c r="S62">
        <v>4</v>
      </c>
      <c r="T62">
        <v>1.2307692307692308</v>
      </c>
      <c r="U62">
        <v>1</v>
      </c>
      <c r="V62">
        <v>0.43352601156069365</v>
      </c>
      <c r="W62">
        <v>13.307692307692308</v>
      </c>
      <c r="X62">
        <v>0.62068965517241381</v>
      </c>
      <c r="Y62">
        <v>2.2307692307692308</v>
      </c>
      <c r="Z62">
        <v>1.2307692307692308</v>
      </c>
      <c r="AA62">
        <v>-0.18602968374413362</v>
      </c>
      <c r="AB62">
        <v>-9.3971658098300506E-2</v>
      </c>
      <c r="AC62">
        <v>0.36123320260169067</v>
      </c>
      <c r="AD62">
        <v>0.33989756811130328</v>
      </c>
      <c r="AE62">
        <v>0.49632567844988179</v>
      </c>
      <c r="AF62">
        <v>0.43637416883258989</v>
      </c>
      <c r="AG62">
        <v>-0.70678887536990476</v>
      </c>
      <c r="AH62">
        <v>-1.0433285635631717</v>
      </c>
      <c r="AI62">
        <v>0.71932529032795345</v>
      </c>
    </row>
    <row r="63" spans="1:35" x14ac:dyDescent="0.2">
      <c r="A63">
        <v>6</v>
      </c>
      <c r="B63">
        <v>62</v>
      </c>
      <c r="C63" s="25">
        <v>124.3</v>
      </c>
      <c r="D63" s="25">
        <v>233</v>
      </c>
      <c r="E63" s="25">
        <v>74</v>
      </c>
      <c r="F63">
        <v>4.2439587022139069E-2</v>
      </c>
      <c r="G63">
        <v>-2.6782258712493845E-3</v>
      </c>
      <c r="H63">
        <v>4.5117812893388454E-2</v>
      </c>
      <c r="I63" t="s">
        <v>116</v>
      </c>
      <c r="J63" t="s">
        <v>32</v>
      </c>
      <c r="K63" t="s">
        <v>54</v>
      </c>
      <c r="L63" t="s">
        <v>263</v>
      </c>
      <c r="M63" s="26">
        <v>24.3</v>
      </c>
      <c r="N63" s="27">
        <v>13</v>
      </c>
      <c r="O63">
        <v>30.314102564102559</v>
      </c>
      <c r="P63">
        <v>17.307692307692307</v>
      </c>
      <c r="Q63">
        <v>2.2307692307692308</v>
      </c>
      <c r="R63">
        <v>2.4615384615384617</v>
      </c>
      <c r="S63">
        <v>3.3846153846153846</v>
      </c>
      <c r="T63">
        <v>1.5384615384615385</v>
      </c>
      <c r="U63">
        <v>0.23076923076923078</v>
      </c>
      <c r="V63">
        <v>0.48128342245989303</v>
      </c>
      <c r="W63">
        <v>14.384615384615385</v>
      </c>
      <c r="X63">
        <v>0.84210526315789469</v>
      </c>
      <c r="Y63">
        <v>1.4615384615384615</v>
      </c>
      <c r="Z63">
        <v>2.4615384615384617</v>
      </c>
      <c r="AA63">
        <v>0.30122572385073298</v>
      </c>
      <c r="AB63">
        <v>0.65536813078363443</v>
      </c>
      <c r="AC63">
        <v>-1.2689493215142886</v>
      </c>
      <c r="AD63">
        <v>5.8740010174612674E-2</v>
      </c>
      <c r="AE63">
        <v>1.1664468553348526</v>
      </c>
      <c r="AF63">
        <v>-0.7550119275701821</v>
      </c>
      <c r="AG63">
        <v>0.17102726490558834</v>
      </c>
      <c r="AH63">
        <v>0.13925763809561159</v>
      </c>
      <c r="AI63">
        <v>-0.49220840690180628</v>
      </c>
    </row>
    <row r="64" spans="1:35" x14ac:dyDescent="0.2">
      <c r="A64">
        <v>6</v>
      </c>
      <c r="B64">
        <v>63</v>
      </c>
      <c r="C64" s="25">
        <v>68.2</v>
      </c>
      <c r="D64" s="25">
        <v>65</v>
      </c>
      <c r="E64" s="25">
        <v>89</v>
      </c>
      <c r="F64">
        <v>2.718281591712967E-2</v>
      </c>
      <c r="G64">
        <v>-0.15771725327997435</v>
      </c>
      <c r="H64">
        <v>0.18490006919710403</v>
      </c>
      <c r="I64" t="s">
        <v>117</v>
      </c>
      <c r="J64" t="s">
        <v>1682</v>
      </c>
      <c r="K64" t="s">
        <v>58</v>
      </c>
      <c r="L64" t="s">
        <v>264</v>
      </c>
      <c r="M64" s="26">
        <v>26.2</v>
      </c>
      <c r="N64" s="27">
        <v>13</v>
      </c>
      <c r="O64">
        <v>33.27051282051282</v>
      </c>
      <c r="P64">
        <v>14.76923076923077</v>
      </c>
      <c r="Q64">
        <v>1.5384615384615385</v>
      </c>
      <c r="R64">
        <v>3.6923076923076925</v>
      </c>
      <c r="S64">
        <v>3.8461538461538463</v>
      </c>
      <c r="T64">
        <v>1.3076923076923077</v>
      </c>
      <c r="U64">
        <v>0.61538461538461542</v>
      </c>
      <c r="V64">
        <v>0.42073170731707316</v>
      </c>
      <c r="W64">
        <v>12.615384615384615</v>
      </c>
      <c r="X64">
        <v>0.85</v>
      </c>
      <c r="Y64">
        <v>3.0769230769230771</v>
      </c>
      <c r="Z64">
        <v>2.6923076923076925</v>
      </c>
      <c r="AA64">
        <v>-0.12191713011323001</v>
      </c>
      <c r="AB64">
        <v>-1.9037679210106857E-2</v>
      </c>
      <c r="AC64">
        <v>-0.82686592514385349</v>
      </c>
      <c r="AD64">
        <v>0.26960817862713066</v>
      </c>
      <c r="AE64">
        <v>0.66385597267112428</v>
      </c>
      <c r="AF64">
        <v>-0.15931887936879607</v>
      </c>
      <c r="AG64">
        <v>-0.89036401580729052</v>
      </c>
      <c r="AH64">
        <v>0.38395517395763906</v>
      </c>
      <c r="AI64">
        <v>-0.71937097513238635</v>
      </c>
    </row>
    <row r="65" spans="1:35" x14ac:dyDescent="0.2">
      <c r="A65">
        <v>6</v>
      </c>
      <c r="B65">
        <v>64</v>
      </c>
      <c r="C65" s="25">
        <v>24.5</v>
      </c>
      <c r="D65" s="25">
        <v>22</v>
      </c>
      <c r="E65" s="25">
        <v>97</v>
      </c>
      <c r="F65">
        <v>2.0640852299553591E-2</v>
      </c>
      <c r="G65">
        <v>8.0094397589765248E-2</v>
      </c>
      <c r="H65">
        <v>-5.9453545290211657E-2</v>
      </c>
      <c r="I65" t="s">
        <v>105</v>
      </c>
      <c r="J65" t="s">
        <v>32</v>
      </c>
      <c r="K65" t="s">
        <v>76</v>
      </c>
      <c r="L65" t="s">
        <v>45</v>
      </c>
      <c r="M65" s="26">
        <v>23.7</v>
      </c>
      <c r="N65" s="27">
        <v>6</v>
      </c>
      <c r="O65">
        <v>31.519444444444446</v>
      </c>
      <c r="P65">
        <v>14</v>
      </c>
      <c r="Q65">
        <v>2</v>
      </c>
      <c r="R65">
        <v>7.5</v>
      </c>
      <c r="S65">
        <v>0.83333333333333337</v>
      </c>
      <c r="T65">
        <v>0.5</v>
      </c>
      <c r="U65">
        <v>2</v>
      </c>
      <c r="V65">
        <v>0.49230769230769234</v>
      </c>
      <c r="W65">
        <v>10.833333333333334</v>
      </c>
      <c r="X65">
        <v>0.72727272727272729</v>
      </c>
      <c r="Y65">
        <v>1.8333333333333333</v>
      </c>
      <c r="Z65">
        <v>1.6666666666666667</v>
      </c>
      <c r="AA65">
        <v>-0.25014223737503721</v>
      </c>
      <c r="AB65">
        <v>0.43056619411905395</v>
      </c>
      <c r="AC65">
        <v>0.54082958237717993</v>
      </c>
      <c r="AD65">
        <v>-1.106892365437917</v>
      </c>
      <c r="AE65">
        <v>-1.0952121166519238</v>
      </c>
      <c r="AF65">
        <v>1.9851760941561936</v>
      </c>
      <c r="AG65">
        <v>0.28612317298526507</v>
      </c>
      <c r="AH65">
        <v>-0.35983918509067436</v>
      </c>
      <c r="AI65">
        <v>0.29024043922574688</v>
      </c>
    </row>
    <row r="66" spans="1:35" x14ac:dyDescent="0.2">
      <c r="A66">
        <v>6</v>
      </c>
      <c r="B66">
        <v>65</v>
      </c>
      <c r="C66" s="25">
        <v>135.9</v>
      </c>
      <c r="D66" s="25">
        <v>269</v>
      </c>
      <c r="E66" s="25">
        <v>46</v>
      </c>
      <c r="F66">
        <v>-4.1786257356098006E-3</v>
      </c>
      <c r="G66">
        <v>4.3103396429903101E-2</v>
      </c>
      <c r="H66">
        <v>-4.7282022165512902E-2</v>
      </c>
      <c r="I66" t="s">
        <v>129</v>
      </c>
      <c r="J66" t="s">
        <v>1683</v>
      </c>
      <c r="K66" t="s">
        <v>74</v>
      </c>
      <c r="L66" t="s">
        <v>263</v>
      </c>
      <c r="M66" s="26">
        <v>24.7</v>
      </c>
      <c r="N66" s="27">
        <v>10</v>
      </c>
      <c r="O66">
        <v>27.721666666666671</v>
      </c>
      <c r="P66">
        <v>12.6</v>
      </c>
      <c r="Q66">
        <v>2.2000000000000002</v>
      </c>
      <c r="R66">
        <v>6.6</v>
      </c>
      <c r="S66">
        <v>1.4</v>
      </c>
      <c r="T66">
        <v>1.4</v>
      </c>
      <c r="U66">
        <v>0.4</v>
      </c>
      <c r="V66">
        <v>0.46236559139784944</v>
      </c>
      <c r="W66">
        <v>9.3000000000000007</v>
      </c>
      <c r="X66">
        <v>0.81818181818181823</v>
      </c>
      <c r="Y66">
        <v>2.2000000000000002</v>
      </c>
      <c r="Z66">
        <v>1.4</v>
      </c>
      <c r="AA66">
        <v>-0.48351193259152614</v>
      </c>
      <c r="AB66">
        <v>0.62539453922835719</v>
      </c>
      <c r="AC66">
        <v>0.21755609878129914</v>
      </c>
      <c r="AD66">
        <v>-0.84799311417121448</v>
      </c>
      <c r="AE66">
        <v>0.86489232573661534</v>
      </c>
      <c r="AF66">
        <v>-0.49290698636157226</v>
      </c>
      <c r="AG66">
        <v>-0.13555845894046509</v>
      </c>
      <c r="AH66">
        <v>8.7318689228772631E-2</v>
      </c>
      <c r="AI66">
        <v>0.55273940695886159</v>
      </c>
    </row>
    <row r="67" spans="1:35" x14ac:dyDescent="0.2">
      <c r="A67">
        <v>6</v>
      </c>
      <c r="B67">
        <v>66</v>
      </c>
      <c r="C67" s="25">
        <v>55.2</v>
      </c>
      <c r="D67" s="25">
        <v>58</v>
      </c>
      <c r="E67" s="25">
        <v>96</v>
      </c>
      <c r="F67">
        <v>-6.779159237725858E-3</v>
      </c>
      <c r="G67">
        <v>8.9935339845222659E-2</v>
      </c>
      <c r="H67">
        <v>-9.6714499082948518E-2</v>
      </c>
      <c r="I67" t="s">
        <v>126</v>
      </c>
      <c r="J67" t="s">
        <v>32</v>
      </c>
      <c r="K67" t="s">
        <v>54</v>
      </c>
      <c r="L67" t="s">
        <v>45</v>
      </c>
      <c r="M67" s="26">
        <v>22.3</v>
      </c>
      <c r="N67" s="27">
        <v>13</v>
      </c>
      <c r="O67">
        <v>32.158974358974362</v>
      </c>
      <c r="P67">
        <v>13.846153846153847</v>
      </c>
      <c r="Q67">
        <v>7.6923076923076927E-2</v>
      </c>
      <c r="R67">
        <v>10.307692307692308</v>
      </c>
      <c r="S67">
        <v>4.4615384615384617</v>
      </c>
      <c r="T67">
        <v>1.6923076923076923</v>
      </c>
      <c r="U67">
        <v>1.3846153846153846</v>
      </c>
      <c r="V67">
        <v>0.60747663551401865</v>
      </c>
      <c r="W67">
        <v>8.2307692307692299</v>
      </c>
      <c r="X67">
        <v>0.61250000000000004</v>
      </c>
      <c r="Y67">
        <v>6.1538461538461542</v>
      </c>
      <c r="Z67">
        <v>2.6153846153846154</v>
      </c>
      <c r="AA67">
        <v>-0.27578725882739852</v>
      </c>
      <c r="AB67">
        <v>-1.442783278085783</v>
      </c>
      <c r="AC67">
        <v>1.5493323303472353</v>
      </c>
      <c r="AD67">
        <v>0.55076573656382122</v>
      </c>
      <c r="AE67">
        <v>1.5015074437773377</v>
      </c>
      <c r="AF67">
        <v>1.0320672170339757</v>
      </c>
      <c r="AG67">
        <v>1.5005222923266111</v>
      </c>
      <c r="AH67">
        <v>-2.9625563054732691</v>
      </c>
      <c r="AI67">
        <v>-0.64365011905552616</v>
      </c>
    </row>
    <row r="68" spans="1:35" x14ac:dyDescent="0.2">
      <c r="A68">
        <v>6</v>
      </c>
      <c r="B68">
        <v>67</v>
      </c>
      <c r="C68" s="25">
        <v>125.9</v>
      </c>
      <c r="D68" s="25">
        <v>126</v>
      </c>
      <c r="E68" s="25">
        <v>75</v>
      </c>
      <c r="F68">
        <v>-1.3291301638887381E-2</v>
      </c>
      <c r="G68">
        <v>-0.19394314312868202</v>
      </c>
      <c r="H68">
        <v>0.18065184148979463</v>
      </c>
      <c r="I68" t="s">
        <v>160</v>
      </c>
      <c r="J68" t="s">
        <v>32</v>
      </c>
      <c r="K68" t="s">
        <v>48</v>
      </c>
      <c r="L68" t="s">
        <v>263</v>
      </c>
      <c r="M68" s="26">
        <v>26.6</v>
      </c>
      <c r="N68" s="27">
        <v>14</v>
      </c>
      <c r="O68">
        <v>27.657142857142862</v>
      </c>
      <c r="P68">
        <v>18.571428571428573</v>
      </c>
      <c r="Q68">
        <v>1.7142857142857142</v>
      </c>
      <c r="R68">
        <v>2.5</v>
      </c>
      <c r="S68">
        <v>5.0714285714285712</v>
      </c>
      <c r="T68">
        <v>0.7857142857142857</v>
      </c>
      <c r="U68">
        <v>0.42857142857142855</v>
      </c>
      <c r="V68">
        <v>0.41414141414141414</v>
      </c>
      <c r="W68">
        <v>14.142857142857142</v>
      </c>
      <c r="X68">
        <v>0.83720930232558144</v>
      </c>
      <c r="Y68">
        <v>6.1428571428571432</v>
      </c>
      <c r="Z68">
        <v>2.5</v>
      </c>
      <c r="AA68">
        <v>0.51188125720941646</v>
      </c>
      <c r="AB68">
        <v>0.15223998682004949</v>
      </c>
      <c r="AC68">
        <v>-1.2551342153777125</v>
      </c>
      <c r="AD68">
        <v>0.82941295916179125</v>
      </c>
      <c r="AE68">
        <v>-0.47295673811587957</v>
      </c>
      <c r="AF68">
        <v>-0.44865550278089794</v>
      </c>
      <c r="AG68">
        <v>-1.1223803417456903</v>
      </c>
      <c r="AH68">
        <v>0.59017314161102119</v>
      </c>
      <c r="AI68">
        <v>-0.53006883494023616</v>
      </c>
    </row>
    <row r="69" spans="1:35" x14ac:dyDescent="0.2">
      <c r="A69">
        <v>6</v>
      </c>
      <c r="B69">
        <v>68</v>
      </c>
      <c r="C69" s="25">
        <v>140.9</v>
      </c>
      <c r="D69" s="25">
        <v>160</v>
      </c>
      <c r="E69" s="25">
        <v>10</v>
      </c>
      <c r="F69">
        <v>-2.0324146220198219E-2</v>
      </c>
      <c r="G69">
        <v>-9.5811084936112609E-2</v>
      </c>
      <c r="H69">
        <v>7.5486938715914387E-2</v>
      </c>
      <c r="I69" t="s">
        <v>133</v>
      </c>
      <c r="J69" t="s">
        <v>1684</v>
      </c>
      <c r="K69" t="s">
        <v>108</v>
      </c>
      <c r="L69" t="s">
        <v>263</v>
      </c>
      <c r="M69" s="26">
        <v>25.7</v>
      </c>
      <c r="N69" s="27">
        <v>4</v>
      </c>
      <c r="O69">
        <v>25.408333333333335</v>
      </c>
      <c r="P69">
        <v>8</v>
      </c>
      <c r="Q69">
        <v>1.25</v>
      </c>
      <c r="R69">
        <v>3</v>
      </c>
      <c r="S69">
        <v>3.75</v>
      </c>
      <c r="T69">
        <v>2.5</v>
      </c>
      <c r="U69">
        <v>0</v>
      </c>
      <c r="V69">
        <v>0.37931034482758619</v>
      </c>
      <c r="W69">
        <v>7.25</v>
      </c>
      <c r="X69">
        <v>0.83333333333333337</v>
      </c>
      <c r="Y69">
        <v>1.5</v>
      </c>
      <c r="Z69">
        <v>1.75</v>
      </c>
      <c r="AA69">
        <v>-1.2502980740171323</v>
      </c>
      <c r="AB69">
        <v>-0.30004010004083248</v>
      </c>
      <c r="AC69">
        <v>-1.0755378356022234</v>
      </c>
      <c r="AD69">
        <v>0.22567731019952272</v>
      </c>
      <c r="AE69">
        <v>3.2605755331003858</v>
      </c>
      <c r="AF69">
        <v>-1.1124277564910137</v>
      </c>
      <c r="AG69">
        <v>-0.92824025269277466</v>
      </c>
      <c r="AH69">
        <v>0.10978189930990573</v>
      </c>
      <c r="AI69">
        <v>0.20820951180914865</v>
      </c>
    </row>
    <row r="70" spans="1:35" x14ac:dyDescent="0.2">
      <c r="A70">
        <v>6</v>
      </c>
      <c r="B70">
        <v>69</v>
      </c>
      <c r="C70" s="25">
        <v>44.2</v>
      </c>
      <c r="D70" s="25">
        <v>43</v>
      </c>
      <c r="E70" s="25">
        <v>97</v>
      </c>
      <c r="F70">
        <v>-2.9982412280338044E-2</v>
      </c>
      <c r="G70">
        <v>-0.22003237072972556</v>
      </c>
      <c r="H70">
        <v>0.19004995844938752</v>
      </c>
      <c r="I70" t="s">
        <v>128</v>
      </c>
      <c r="J70" t="s">
        <v>32</v>
      </c>
      <c r="K70" t="s">
        <v>89</v>
      </c>
      <c r="L70" t="s">
        <v>264</v>
      </c>
      <c r="M70" s="26">
        <v>22.5</v>
      </c>
      <c r="N70" s="27">
        <v>15</v>
      </c>
      <c r="O70">
        <v>30.432222222222219</v>
      </c>
      <c r="P70">
        <v>14.8</v>
      </c>
      <c r="Q70">
        <v>1.6666666666666667</v>
      </c>
      <c r="R70">
        <v>7.6</v>
      </c>
      <c r="S70">
        <v>1.6</v>
      </c>
      <c r="T70">
        <v>1</v>
      </c>
      <c r="U70">
        <v>0.6</v>
      </c>
      <c r="V70">
        <v>0.3728813559322034</v>
      </c>
      <c r="W70">
        <v>11.8</v>
      </c>
      <c r="X70">
        <v>0.8125</v>
      </c>
      <c r="Y70">
        <v>5.333333333333333</v>
      </c>
      <c r="Z70">
        <v>2.1333333333333333</v>
      </c>
      <c r="AA70">
        <v>-0.11678812582275774</v>
      </c>
      <c r="AB70">
        <v>0.10585228560354892</v>
      </c>
      <c r="AC70">
        <v>0.57674885833227763</v>
      </c>
      <c r="AD70">
        <v>-0.75661690784178992</v>
      </c>
      <c r="AE70">
        <v>-6.2652042138463893E-3</v>
      </c>
      <c r="AF70">
        <v>-0.18314660129685159</v>
      </c>
      <c r="AG70">
        <v>-1.6012816962979601</v>
      </c>
      <c r="AH70">
        <v>0.17033880927705275</v>
      </c>
      <c r="AI70">
        <v>-0.16913275430720356</v>
      </c>
    </row>
    <row r="71" spans="1:35" x14ac:dyDescent="0.2">
      <c r="A71">
        <v>6</v>
      </c>
      <c r="B71">
        <v>70</v>
      </c>
      <c r="C71" s="25">
        <v>136.4</v>
      </c>
      <c r="D71" s="25">
        <v>180</v>
      </c>
      <c r="E71" s="25">
        <v>72</v>
      </c>
      <c r="F71">
        <v>-4.028264542537198E-2</v>
      </c>
      <c r="G71">
        <v>-5.0862187246596899E-2</v>
      </c>
      <c r="H71">
        <v>1.0579541821224919E-2</v>
      </c>
      <c r="I71" t="s">
        <v>136</v>
      </c>
      <c r="J71" t="s">
        <v>32</v>
      </c>
      <c r="K71" t="s">
        <v>56</v>
      </c>
      <c r="L71" t="s">
        <v>263</v>
      </c>
      <c r="M71" s="26">
        <v>23.4</v>
      </c>
      <c r="N71" s="27">
        <v>14</v>
      </c>
      <c r="O71">
        <v>34.274999999999999</v>
      </c>
      <c r="P71">
        <v>17.571428571428573</v>
      </c>
      <c r="Q71">
        <v>2.7857142857142856</v>
      </c>
      <c r="R71">
        <v>3.6428571428571428</v>
      </c>
      <c r="S71">
        <v>4.2142857142857144</v>
      </c>
      <c r="T71">
        <v>0.42857142857142855</v>
      </c>
      <c r="U71">
        <v>7.1428571428571425E-2</v>
      </c>
      <c r="V71">
        <v>0.43715846994535518</v>
      </c>
      <c r="W71">
        <v>13.071428571428571</v>
      </c>
      <c r="X71">
        <v>0.8867924528301887</v>
      </c>
      <c r="Y71">
        <v>3.7857142857142856</v>
      </c>
      <c r="Z71">
        <v>1.5</v>
      </c>
      <c r="AA71">
        <v>0.34518861776906729</v>
      </c>
      <c r="AB71">
        <v>1.1959632641913158</v>
      </c>
      <c r="AC71">
        <v>-0.84462820446230857</v>
      </c>
      <c r="AD71">
        <v>0.43780064632140092</v>
      </c>
      <c r="AE71">
        <v>-1.2507759612859348</v>
      </c>
      <c r="AF71">
        <v>-1.0017990475393277</v>
      </c>
      <c r="AG71">
        <v>-0.6300834613007118</v>
      </c>
      <c r="AH71">
        <v>0.83627216702818308</v>
      </c>
      <c r="AI71">
        <v>0.45430229405894357</v>
      </c>
    </row>
    <row r="72" spans="1:35" x14ac:dyDescent="0.2">
      <c r="A72">
        <v>6</v>
      </c>
      <c r="B72">
        <v>71</v>
      </c>
      <c r="C72" s="25">
        <v>44.6</v>
      </c>
      <c r="D72" s="25">
        <v>47</v>
      </c>
      <c r="E72" s="25">
        <v>99</v>
      </c>
      <c r="F72">
        <v>-4.2777084529002717E-2</v>
      </c>
      <c r="G72">
        <v>0.27670775974106793</v>
      </c>
      <c r="H72">
        <v>-0.31948484427007062</v>
      </c>
      <c r="I72" t="s">
        <v>147</v>
      </c>
      <c r="J72" t="s">
        <v>32</v>
      </c>
      <c r="K72" t="s">
        <v>33</v>
      </c>
      <c r="L72" t="s">
        <v>45</v>
      </c>
      <c r="M72" s="26">
        <v>25.5</v>
      </c>
      <c r="N72" s="27">
        <v>13</v>
      </c>
      <c r="O72">
        <v>30.926923076923075</v>
      </c>
      <c r="P72">
        <v>13.923076923076923</v>
      </c>
      <c r="Q72">
        <v>0</v>
      </c>
      <c r="R72">
        <v>13.692307692307692</v>
      </c>
      <c r="S72">
        <v>0.92307692307692313</v>
      </c>
      <c r="T72">
        <v>0.92307692307692313</v>
      </c>
      <c r="U72">
        <v>2.1538461538461537</v>
      </c>
      <c r="V72">
        <v>0.64341085271317833</v>
      </c>
      <c r="W72">
        <v>9.9230769230769234</v>
      </c>
      <c r="X72">
        <v>0.45454545454545453</v>
      </c>
      <c r="Y72">
        <v>2.5384615384615383</v>
      </c>
      <c r="Z72">
        <v>1.4615384615384615</v>
      </c>
      <c r="AA72">
        <v>-0.26296474810121789</v>
      </c>
      <c r="AB72">
        <v>-1.5177172569739765</v>
      </c>
      <c r="AC72">
        <v>2.765061670365931</v>
      </c>
      <c r="AD72">
        <v>-1.0658902215721497</v>
      </c>
      <c r="AE72">
        <v>-0.17379549843508896</v>
      </c>
      <c r="AF72">
        <v>2.2234533134367478</v>
      </c>
      <c r="AG72">
        <v>2.2976467072752564</v>
      </c>
      <c r="AH72">
        <v>-2.2675868504232648</v>
      </c>
      <c r="AI72">
        <v>0.49216272209737366</v>
      </c>
    </row>
    <row r="73" spans="1:35" x14ac:dyDescent="0.2">
      <c r="A73">
        <v>6</v>
      </c>
      <c r="B73">
        <v>72</v>
      </c>
      <c r="C73" s="25">
        <v>143.69999999999999</v>
      </c>
      <c r="D73" s="25">
        <v>146</v>
      </c>
      <c r="E73" s="25">
        <v>72</v>
      </c>
      <c r="F73">
        <v>-4.9572840310551529E-2</v>
      </c>
      <c r="G73">
        <v>1.7239333266060815E-2</v>
      </c>
      <c r="H73">
        <v>-6.6812173576612344E-2</v>
      </c>
      <c r="I73" t="s">
        <v>112</v>
      </c>
      <c r="J73" t="s">
        <v>32</v>
      </c>
      <c r="K73" t="s">
        <v>87</v>
      </c>
      <c r="L73" t="s">
        <v>263</v>
      </c>
      <c r="M73" s="26">
        <v>28.9</v>
      </c>
      <c r="N73" s="27">
        <v>11</v>
      </c>
      <c r="O73">
        <v>31.63787878787878</v>
      </c>
      <c r="P73">
        <v>14.818181818181818</v>
      </c>
      <c r="Q73">
        <v>1.7272727272727273</v>
      </c>
      <c r="R73">
        <v>7.3636363636363633</v>
      </c>
      <c r="S73">
        <v>2.7272727272727271</v>
      </c>
      <c r="T73">
        <v>1.0909090909090908</v>
      </c>
      <c r="U73">
        <v>0.54545454545454541</v>
      </c>
      <c r="V73">
        <v>0.45112781954887216</v>
      </c>
      <c r="W73">
        <v>12.090909090909092</v>
      </c>
      <c r="X73">
        <v>0.72727272727272729</v>
      </c>
      <c r="Y73">
        <v>3</v>
      </c>
      <c r="Z73">
        <v>1.0909090909090908</v>
      </c>
      <c r="AA73">
        <v>-0.11375735056020603</v>
      </c>
      <c r="AB73">
        <v>0.16489117806091344</v>
      </c>
      <c r="AC73">
        <v>0.49184875152931912</v>
      </c>
      <c r="AD73">
        <v>-0.24158738125776144</v>
      </c>
      <c r="AE73">
        <v>0.19172514350216749</v>
      </c>
      <c r="AF73">
        <v>-0.26762670631450275</v>
      </c>
      <c r="AG73">
        <v>-0.35483569253565467</v>
      </c>
      <c r="AH73">
        <v>-0.57250351713379055</v>
      </c>
      <c r="AI73">
        <v>0.85699957410406269</v>
      </c>
    </row>
    <row r="74" spans="1:35" x14ac:dyDescent="0.2">
      <c r="A74">
        <v>7</v>
      </c>
      <c r="B74">
        <v>73</v>
      </c>
      <c r="C74" s="25">
        <v>77</v>
      </c>
      <c r="D74" s="25">
        <v>70</v>
      </c>
      <c r="E74" s="25">
        <v>89</v>
      </c>
      <c r="F74">
        <v>-5.5772256908747313E-2</v>
      </c>
      <c r="G74">
        <v>-1.3823273950492444E-2</v>
      </c>
      <c r="H74">
        <v>-4.1948982958254867E-2</v>
      </c>
      <c r="I74" t="s">
        <v>151</v>
      </c>
      <c r="J74" t="s">
        <v>32</v>
      </c>
      <c r="K74" t="s">
        <v>70</v>
      </c>
      <c r="L74" t="s">
        <v>264</v>
      </c>
      <c r="M74" s="26">
        <v>23.9</v>
      </c>
      <c r="N74" s="27">
        <v>13</v>
      </c>
      <c r="O74">
        <v>30.580769230769231</v>
      </c>
      <c r="P74">
        <v>17</v>
      </c>
      <c r="Q74">
        <v>1.3076923076923077</v>
      </c>
      <c r="R74">
        <v>5.6923076923076925</v>
      </c>
      <c r="S74">
        <v>1.6153846153846154</v>
      </c>
      <c r="T74">
        <v>1.3076923076923077</v>
      </c>
      <c r="U74">
        <v>0.69230769230769229</v>
      </c>
      <c r="V74">
        <v>0.47272727272727272</v>
      </c>
      <c r="W74">
        <v>12.692307692307692</v>
      </c>
      <c r="X74">
        <v>0.78688524590163933</v>
      </c>
      <c r="Y74">
        <v>4.6923076923076925</v>
      </c>
      <c r="Z74">
        <v>1.6923076923076923</v>
      </c>
      <c r="AA74">
        <v>0.24993568094601035</v>
      </c>
      <c r="AB74">
        <v>-0.24383961587468736</v>
      </c>
      <c r="AC74">
        <v>-0.10848040604189652</v>
      </c>
      <c r="AD74">
        <v>-0.74958796889337276</v>
      </c>
      <c r="AE74">
        <v>0.66385597267112428</v>
      </c>
      <c r="AF74">
        <v>-4.0180269728518951E-2</v>
      </c>
      <c r="AG74">
        <v>9.9617894000549761E-4</v>
      </c>
      <c r="AH74">
        <v>-0.16210919143989028</v>
      </c>
      <c r="AI74">
        <v>0.26500015386679365</v>
      </c>
    </row>
    <row r="75" spans="1:35" x14ac:dyDescent="0.2">
      <c r="A75">
        <v>7</v>
      </c>
      <c r="B75">
        <v>74</v>
      </c>
      <c r="C75" s="25">
        <v>77.400000000000006</v>
      </c>
      <c r="D75" s="25">
        <v>81</v>
      </c>
      <c r="E75" s="25">
        <v>90</v>
      </c>
      <c r="F75">
        <v>-5.5846695809107318E-2</v>
      </c>
      <c r="G75">
        <v>0.12104303671992371</v>
      </c>
      <c r="H75">
        <v>-0.17688973252903104</v>
      </c>
      <c r="I75" t="s">
        <v>139</v>
      </c>
      <c r="J75" t="s">
        <v>1682</v>
      </c>
      <c r="K75" t="s">
        <v>37</v>
      </c>
      <c r="L75" t="s">
        <v>45</v>
      </c>
      <c r="M75" s="26">
        <v>30.4</v>
      </c>
      <c r="N75" s="27">
        <v>14</v>
      </c>
      <c r="O75">
        <v>28.144047619047623</v>
      </c>
      <c r="P75">
        <v>14.928571428571429</v>
      </c>
      <c r="Q75">
        <v>0</v>
      </c>
      <c r="R75">
        <v>12</v>
      </c>
      <c r="S75">
        <v>0.9285714285714286</v>
      </c>
      <c r="T75">
        <v>0.35714285714285715</v>
      </c>
      <c r="U75">
        <v>1.7857142857142858</v>
      </c>
      <c r="V75">
        <v>0.58741258741258739</v>
      </c>
      <c r="W75">
        <v>10.214285714285714</v>
      </c>
      <c r="X75">
        <v>0.78846153846153844</v>
      </c>
      <c r="Y75">
        <v>3.7142857142857144</v>
      </c>
      <c r="Z75">
        <v>2.0714285714285716</v>
      </c>
      <c r="AA75">
        <v>-9.5356215037570066E-2</v>
      </c>
      <c r="AB75">
        <v>-1.5177172569739765</v>
      </c>
      <c r="AC75">
        <v>2.1571970003565832</v>
      </c>
      <c r="AD75">
        <v>-1.0633798862334292</v>
      </c>
      <c r="AE75">
        <v>-1.4063398059199457</v>
      </c>
      <c r="AF75">
        <v>1.6532899673011354</v>
      </c>
      <c r="AG75">
        <v>1.5885096950836524</v>
      </c>
      <c r="AH75">
        <v>-0.11862067415654853</v>
      </c>
      <c r="AI75">
        <v>-0.10819549394058788</v>
      </c>
    </row>
    <row r="76" spans="1:35" x14ac:dyDescent="0.2">
      <c r="A76">
        <v>7</v>
      </c>
      <c r="B76">
        <v>75</v>
      </c>
      <c r="C76" s="25">
        <v>43.5</v>
      </c>
      <c r="D76" s="25">
        <v>42</v>
      </c>
      <c r="E76" s="25">
        <v>98</v>
      </c>
      <c r="F76">
        <v>-6.2473568242412507E-2</v>
      </c>
      <c r="G76">
        <v>-0.5600761731886128</v>
      </c>
      <c r="H76">
        <v>0.49760260494620029</v>
      </c>
      <c r="I76" t="s">
        <v>118</v>
      </c>
      <c r="J76" t="s">
        <v>32</v>
      </c>
      <c r="K76" t="s">
        <v>56</v>
      </c>
      <c r="L76" t="s">
        <v>264</v>
      </c>
      <c r="M76" s="26">
        <v>30.7</v>
      </c>
      <c r="N76" s="27">
        <v>3</v>
      </c>
      <c r="O76">
        <v>27.8</v>
      </c>
      <c r="P76">
        <v>18</v>
      </c>
      <c r="Q76">
        <v>1</v>
      </c>
      <c r="R76">
        <v>6</v>
      </c>
      <c r="S76">
        <v>4.333333333333333</v>
      </c>
      <c r="T76">
        <v>0.66666666666666663</v>
      </c>
      <c r="U76">
        <v>0.33333333333333331</v>
      </c>
      <c r="V76">
        <v>0.34782608695652173</v>
      </c>
      <c r="W76">
        <v>15.333333333333334</v>
      </c>
      <c r="X76">
        <v>0.82608695652173914</v>
      </c>
      <c r="Y76">
        <v>7.666666666666667</v>
      </c>
      <c r="Z76">
        <v>4</v>
      </c>
      <c r="AA76">
        <v>0.41662832038635955</v>
      </c>
      <c r="AB76">
        <v>-0.54357553142746129</v>
      </c>
      <c r="AC76">
        <v>2.0404430507121761E-3</v>
      </c>
      <c r="AD76">
        <v>0.49219124532701053</v>
      </c>
      <c r="AE76">
        <v>-0.73222981250589803</v>
      </c>
      <c r="AF76">
        <v>-0.5961604480498125</v>
      </c>
      <c r="AG76">
        <v>-2.596745052561622</v>
      </c>
      <c r="AH76">
        <v>0.52379080552220203</v>
      </c>
      <c r="AI76">
        <v>-2.006625528439006</v>
      </c>
    </row>
    <row r="77" spans="1:35" x14ac:dyDescent="0.2">
      <c r="A77">
        <v>7</v>
      </c>
      <c r="B77">
        <v>76</v>
      </c>
      <c r="C77" s="25">
        <v>68</v>
      </c>
      <c r="D77" s="25">
        <v>55</v>
      </c>
      <c r="E77" s="25">
        <v>93</v>
      </c>
      <c r="F77">
        <v>-6.4605035850643297E-2</v>
      </c>
      <c r="G77">
        <v>-0.1377277660845945</v>
      </c>
      <c r="H77">
        <v>7.3122730233951203E-2</v>
      </c>
      <c r="I77" t="s">
        <v>137</v>
      </c>
      <c r="J77" t="s">
        <v>32</v>
      </c>
      <c r="K77" t="s">
        <v>95</v>
      </c>
      <c r="L77" t="s">
        <v>263</v>
      </c>
      <c r="M77" s="26">
        <v>21.4</v>
      </c>
      <c r="N77" s="27">
        <v>14</v>
      </c>
      <c r="O77">
        <v>34.886904761904766</v>
      </c>
      <c r="P77">
        <v>19.428571428571427</v>
      </c>
      <c r="Q77">
        <v>1.6428571428571428</v>
      </c>
      <c r="R77">
        <v>5.1428571428571432</v>
      </c>
      <c r="S77">
        <v>2.9285714285714284</v>
      </c>
      <c r="T77">
        <v>0.8571428571428571</v>
      </c>
      <c r="U77">
        <v>0.5714285714285714</v>
      </c>
      <c r="V77">
        <v>0.45089285714285715</v>
      </c>
      <c r="W77">
        <v>16</v>
      </c>
      <c r="X77">
        <v>0.78333333333333333</v>
      </c>
      <c r="Y77">
        <v>4.2857142857142856</v>
      </c>
      <c r="Z77">
        <v>2.2857142857142856</v>
      </c>
      <c r="AA77">
        <v>0.654760662444001</v>
      </c>
      <c r="AB77">
        <v>8.265843499529843E-2</v>
      </c>
      <c r="AC77">
        <v>-0.30583906513584069</v>
      </c>
      <c r="AD77">
        <v>-0.14961782293918488</v>
      </c>
      <c r="AE77">
        <v>-0.31739289348186861</v>
      </c>
      <c r="AF77">
        <v>-0.227398084877526</v>
      </c>
      <c r="AG77">
        <v>-0.46818247936643548</v>
      </c>
      <c r="AH77">
        <v>-0.18940648195938237</v>
      </c>
      <c r="AI77">
        <v>-0.31913216444041181</v>
      </c>
    </row>
    <row r="78" spans="1:35" x14ac:dyDescent="0.2">
      <c r="A78">
        <v>7</v>
      </c>
      <c r="B78">
        <v>77</v>
      </c>
      <c r="C78" s="25">
        <v>136.1</v>
      </c>
      <c r="D78" s="25">
        <v>188</v>
      </c>
      <c r="E78" s="25">
        <v>49</v>
      </c>
      <c r="F78">
        <v>-6.5624497023929945E-2</v>
      </c>
      <c r="G78">
        <v>4.12010309964458E-2</v>
      </c>
      <c r="H78">
        <v>-0.10682552802037575</v>
      </c>
      <c r="I78" t="s">
        <v>135</v>
      </c>
      <c r="J78" t="s">
        <v>1685</v>
      </c>
      <c r="K78" t="s">
        <v>33</v>
      </c>
      <c r="L78" t="s">
        <v>263</v>
      </c>
      <c r="M78" s="26">
        <v>26.5</v>
      </c>
      <c r="N78" s="27">
        <v>12</v>
      </c>
      <c r="O78">
        <v>28.936111111111117</v>
      </c>
      <c r="P78">
        <v>11.166666666666666</v>
      </c>
      <c r="Q78">
        <v>2.4166666666666665</v>
      </c>
      <c r="R78">
        <v>4.75</v>
      </c>
      <c r="S78">
        <v>1.1666666666666667</v>
      </c>
      <c r="T78">
        <v>1.25</v>
      </c>
      <c r="U78">
        <v>0.83333333333333337</v>
      </c>
      <c r="V78">
        <v>0.46236559139784944</v>
      </c>
      <c r="W78">
        <v>7.75</v>
      </c>
      <c r="X78">
        <v>0.82608695652173914</v>
      </c>
      <c r="Y78">
        <v>1.9166666666666667</v>
      </c>
      <c r="Z78">
        <v>1</v>
      </c>
      <c r="AA78">
        <v>-0.72243804912269338</v>
      </c>
      <c r="AB78">
        <v>0.83645857976343518</v>
      </c>
      <c r="AC78">
        <v>-0.44695050638801093</v>
      </c>
      <c r="AD78">
        <v>-0.95459868822220972</v>
      </c>
      <c r="AE78">
        <v>0.53820825200519229</v>
      </c>
      <c r="AF78">
        <v>0.17824051461198934</v>
      </c>
      <c r="AG78">
        <v>-0.11630710042301179</v>
      </c>
      <c r="AH78">
        <v>0.11170841818478779</v>
      </c>
      <c r="AI78">
        <v>0.94648785855853346</v>
      </c>
    </row>
    <row r="79" spans="1:35" x14ac:dyDescent="0.2">
      <c r="A79">
        <v>7</v>
      </c>
      <c r="B79">
        <v>78</v>
      </c>
      <c r="C79" s="25">
        <v>32.9</v>
      </c>
      <c r="D79" s="25">
        <v>28</v>
      </c>
      <c r="E79" s="25">
        <v>96</v>
      </c>
      <c r="F79">
        <v>-6.689710978636651E-2</v>
      </c>
      <c r="G79">
        <v>-0.14674777132329292</v>
      </c>
      <c r="H79">
        <v>7.9850661536926409E-2</v>
      </c>
      <c r="I79" t="s">
        <v>153</v>
      </c>
      <c r="J79" t="s">
        <v>1686</v>
      </c>
      <c r="K79" t="s">
        <v>60</v>
      </c>
      <c r="L79" t="s">
        <v>264</v>
      </c>
      <c r="M79" s="26">
        <v>29.7</v>
      </c>
      <c r="N79" s="27">
        <v>10</v>
      </c>
      <c r="O79">
        <v>29.616666666666664</v>
      </c>
      <c r="P79">
        <v>8.6999999999999993</v>
      </c>
      <c r="Q79">
        <v>0.8</v>
      </c>
      <c r="R79">
        <v>7.4</v>
      </c>
      <c r="S79">
        <v>5.4</v>
      </c>
      <c r="T79">
        <v>1.2</v>
      </c>
      <c r="U79">
        <v>0.5</v>
      </c>
      <c r="V79">
        <v>0.37931034482758619</v>
      </c>
      <c r="W79">
        <v>8.6999999999999993</v>
      </c>
      <c r="X79">
        <v>0.76470588235294112</v>
      </c>
      <c r="Y79">
        <v>1.7</v>
      </c>
      <c r="Z79">
        <v>1.7</v>
      </c>
      <c r="AA79">
        <v>-1.1336132264088881</v>
      </c>
      <c r="AB79">
        <v>-0.73840387653676431</v>
      </c>
      <c r="AC79">
        <v>0.50491030642208223</v>
      </c>
      <c r="AD79">
        <v>0.97953101241727447</v>
      </c>
      <c r="AE79">
        <v>0.42931356076138444</v>
      </c>
      <c r="AF79">
        <v>-0.33802679382921191</v>
      </c>
      <c r="AG79">
        <v>-1.1098782416641784</v>
      </c>
      <c r="AH79">
        <v>-0.17199075133044217</v>
      </c>
      <c r="AI79">
        <v>0.25742806825910769</v>
      </c>
    </row>
    <row r="80" spans="1:35" x14ac:dyDescent="0.2">
      <c r="A80">
        <v>7</v>
      </c>
      <c r="B80">
        <v>79</v>
      </c>
      <c r="C80" s="25">
        <v>68.5</v>
      </c>
      <c r="D80" s="25">
        <v>69</v>
      </c>
      <c r="E80" s="25">
        <v>90</v>
      </c>
      <c r="F80">
        <v>-7.5990364882780645E-2</v>
      </c>
      <c r="G80">
        <v>7.8703090214179774E-2</v>
      </c>
      <c r="H80">
        <v>-0.15469345509696042</v>
      </c>
      <c r="I80" t="s">
        <v>131</v>
      </c>
      <c r="J80" t="s">
        <v>32</v>
      </c>
      <c r="K80" t="s">
        <v>65</v>
      </c>
      <c r="L80" t="s">
        <v>45</v>
      </c>
      <c r="M80" s="26">
        <v>22.3</v>
      </c>
      <c r="N80" s="27">
        <v>12</v>
      </c>
      <c r="O80">
        <v>28.552777777777777</v>
      </c>
      <c r="P80">
        <v>14.083333333333334</v>
      </c>
      <c r="Q80">
        <v>0.66666666666666663</v>
      </c>
      <c r="R80">
        <v>8.6666666666666661</v>
      </c>
      <c r="S80">
        <v>2.75</v>
      </c>
      <c r="T80">
        <v>0.5</v>
      </c>
      <c r="U80">
        <v>1.25</v>
      </c>
      <c r="V80">
        <v>0.52755905511811019</v>
      </c>
      <c r="W80">
        <v>10.583333333333334</v>
      </c>
      <c r="X80">
        <v>0.81818181818181823</v>
      </c>
      <c r="Y80">
        <v>2.75</v>
      </c>
      <c r="Z80">
        <v>1.5</v>
      </c>
      <c r="AA80">
        <v>-0.23625118408834134</v>
      </c>
      <c r="AB80">
        <v>-0.86828943994296637</v>
      </c>
      <c r="AC80">
        <v>0.95988780185332134</v>
      </c>
      <c r="AD80">
        <v>-0.23120372144759949</v>
      </c>
      <c r="AE80">
        <v>-1.0952121166519238</v>
      </c>
      <c r="AF80">
        <v>0.82357465016349074</v>
      </c>
      <c r="AG80">
        <v>0.78595807204813894</v>
      </c>
      <c r="AH80">
        <v>0.11556145593455414</v>
      </c>
      <c r="AI80">
        <v>0.45430229405894357</v>
      </c>
    </row>
    <row r="81" spans="1:35" x14ac:dyDescent="0.2">
      <c r="A81">
        <v>7</v>
      </c>
      <c r="B81">
        <v>80</v>
      </c>
      <c r="C81" s="25">
        <v>113.5</v>
      </c>
      <c r="D81" s="25">
        <v>119</v>
      </c>
      <c r="E81" s="25">
        <v>74</v>
      </c>
      <c r="F81">
        <v>-7.9843376077689751E-2</v>
      </c>
      <c r="G81">
        <v>6.3455111908454709E-2</v>
      </c>
      <c r="H81">
        <v>-0.14329848798614447</v>
      </c>
      <c r="I81" t="s">
        <v>169</v>
      </c>
      <c r="J81" t="s">
        <v>32</v>
      </c>
      <c r="K81" t="s">
        <v>87</v>
      </c>
      <c r="L81" t="s">
        <v>264</v>
      </c>
      <c r="M81" s="26">
        <v>34.799999999999997</v>
      </c>
      <c r="N81" s="27">
        <v>13</v>
      </c>
      <c r="O81">
        <v>26.505128205128205</v>
      </c>
      <c r="P81">
        <v>13.846153846153847</v>
      </c>
      <c r="Q81">
        <v>1.3076923076923077</v>
      </c>
      <c r="R81">
        <v>6.0769230769230766</v>
      </c>
      <c r="S81">
        <v>1.3846153846153846</v>
      </c>
      <c r="T81">
        <v>1.0769230769230769</v>
      </c>
      <c r="U81">
        <v>0.69230769230769229</v>
      </c>
      <c r="V81">
        <v>0.48760330578512395</v>
      </c>
      <c r="W81">
        <v>9.3076923076923084</v>
      </c>
      <c r="X81">
        <v>0.86538461538461542</v>
      </c>
      <c r="Y81">
        <v>4</v>
      </c>
      <c r="Z81">
        <v>1</v>
      </c>
      <c r="AA81">
        <v>-0.27578725882739852</v>
      </c>
      <c r="AB81">
        <v>-0.24383961587468736</v>
      </c>
      <c r="AC81">
        <v>2.9670655323864269E-2</v>
      </c>
      <c r="AD81">
        <v>-0.85502205311963175</v>
      </c>
      <c r="AE81">
        <v>0.16126509000739617</v>
      </c>
      <c r="AF81">
        <v>-4.0180269728518951E-2</v>
      </c>
      <c r="AG81">
        <v>0.18351178116138706</v>
      </c>
      <c r="AH81">
        <v>0.66498981967514792</v>
      </c>
      <c r="AI81">
        <v>0.94648785855853346</v>
      </c>
    </row>
    <row r="82" spans="1:35" x14ac:dyDescent="0.2">
      <c r="A82">
        <v>7</v>
      </c>
      <c r="B82">
        <v>81</v>
      </c>
      <c r="C82" s="25">
        <v>54.5</v>
      </c>
      <c r="D82" s="25">
        <v>49</v>
      </c>
      <c r="E82" s="25">
        <v>95</v>
      </c>
      <c r="F82">
        <v>-8.3379384891828306E-2</v>
      </c>
      <c r="G82">
        <v>-0.12448478179990187</v>
      </c>
      <c r="H82">
        <v>4.1105396908073563E-2</v>
      </c>
      <c r="I82" t="s">
        <v>145</v>
      </c>
      <c r="J82" t="s">
        <v>32</v>
      </c>
      <c r="K82" t="s">
        <v>72</v>
      </c>
      <c r="L82" t="s">
        <v>263</v>
      </c>
      <c r="M82" s="26">
        <v>29.9</v>
      </c>
      <c r="N82" s="27">
        <v>14</v>
      </c>
      <c r="O82">
        <v>26.99285714285714</v>
      </c>
      <c r="P82">
        <v>17.142857142857142</v>
      </c>
      <c r="Q82">
        <v>1.3571428571428572</v>
      </c>
      <c r="R82">
        <v>5.5</v>
      </c>
      <c r="S82">
        <v>5.2142857142857144</v>
      </c>
      <c r="T82">
        <v>0.7142857142857143</v>
      </c>
      <c r="U82">
        <v>0.35714285714285715</v>
      </c>
      <c r="V82">
        <v>0.46842105263157896</v>
      </c>
      <c r="W82">
        <v>13.571428571428571</v>
      </c>
      <c r="X82">
        <v>0.78181818181818186</v>
      </c>
      <c r="Y82">
        <v>3.9285714285714284</v>
      </c>
      <c r="Z82">
        <v>2.4285714285714284</v>
      </c>
      <c r="AA82">
        <v>0.27374891515177441</v>
      </c>
      <c r="AB82">
        <v>-0.1956677723037058</v>
      </c>
      <c r="AC82">
        <v>-0.17755593672477707</v>
      </c>
      <c r="AD82">
        <v>0.89468167796852316</v>
      </c>
      <c r="AE82">
        <v>-0.62852058274989053</v>
      </c>
      <c r="AF82">
        <v>-0.5592842117325838</v>
      </c>
      <c r="AG82">
        <v>-7.6950730516023941E-2</v>
      </c>
      <c r="AH82">
        <v>-0.19105778385213851</v>
      </c>
      <c r="AI82">
        <v>-0.45975661144029456</v>
      </c>
    </row>
    <row r="83" spans="1:35" x14ac:dyDescent="0.2">
      <c r="A83">
        <v>7</v>
      </c>
      <c r="B83">
        <v>82</v>
      </c>
      <c r="C83" s="25">
        <v>44.6</v>
      </c>
      <c r="D83" s="25">
        <v>46</v>
      </c>
      <c r="E83" s="25">
        <v>99</v>
      </c>
      <c r="F83">
        <v>-8.8189877147496279E-2</v>
      </c>
      <c r="G83">
        <v>-3.0292833286078926E-2</v>
      </c>
      <c r="H83">
        <v>-5.7897043861417349E-2</v>
      </c>
      <c r="I83" t="s">
        <v>152</v>
      </c>
      <c r="J83" t="s">
        <v>32</v>
      </c>
      <c r="K83" t="s">
        <v>115</v>
      </c>
      <c r="L83" t="s">
        <v>263</v>
      </c>
      <c r="M83" s="26">
        <v>30.3</v>
      </c>
      <c r="N83" s="27">
        <v>15</v>
      </c>
      <c r="O83">
        <v>34.173333333333332</v>
      </c>
      <c r="P83">
        <v>21.666666666666668</v>
      </c>
      <c r="Q83">
        <v>0</v>
      </c>
      <c r="R83">
        <v>5</v>
      </c>
      <c r="S83">
        <v>4.8</v>
      </c>
      <c r="T83">
        <v>0.8666666666666667</v>
      </c>
      <c r="U83">
        <v>0.53333333333333333</v>
      </c>
      <c r="V83">
        <v>0.52789699570815452</v>
      </c>
      <c r="W83">
        <v>15.533333333333333</v>
      </c>
      <c r="X83">
        <v>0.80612244897959184</v>
      </c>
      <c r="Y83">
        <v>6.5333333333333332</v>
      </c>
      <c r="Z83">
        <v>2.8</v>
      </c>
      <c r="AA83">
        <v>1.0278346650009733</v>
      </c>
      <c r="AB83">
        <v>-1.5177172569739765</v>
      </c>
      <c r="AC83">
        <v>-0.3571523165002663</v>
      </c>
      <c r="AD83">
        <v>0.70540239342900091</v>
      </c>
      <c r="AE83">
        <v>-0.29665104753066696</v>
      </c>
      <c r="AF83">
        <v>-0.2864000629850918</v>
      </c>
      <c r="AG83">
        <v>1.1700738140977536</v>
      </c>
      <c r="AH83">
        <v>0.10735448552755349</v>
      </c>
      <c r="AI83">
        <v>-0.82538017363998994</v>
      </c>
    </row>
    <row r="84" spans="1:35" x14ac:dyDescent="0.2">
      <c r="A84">
        <v>7</v>
      </c>
      <c r="B84">
        <v>83</v>
      </c>
      <c r="C84" s="25">
        <v>130.5</v>
      </c>
      <c r="D84" s="25">
        <v>137</v>
      </c>
      <c r="E84" s="25">
        <v>72</v>
      </c>
      <c r="F84">
        <v>-9.3550833885125667E-2</v>
      </c>
      <c r="G84">
        <v>-0.12488697457824899</v>
      </c>
      <c r="H84">
        <v>3.1336140693123321E-2</v>
      </c>
      <c r="I84" t="s">
        <v>141</v>
      </c>
      <c r="J84" t="s">
        <v>32</v>
      </c>
      <c r="K84" t="s">
        <v>56</v>
      </c>
      <c r="L84" t="s">
        <v>263</v>
      </c>
      <c r="M84" s="26">
        <v>31.1</v>
      </c>
      <c r="N84" s="27">
        <v>9</v>
      </c>
      <c r="O84">
        <v>24.468518518518515</v>
      </c>
      <c r="P84">
        <v>18.333333333333332</v>
      </c>
      <c r="Q84">
        <v>0.33333333333333331</v>
      </c>
      <c r="R84">
        <v>1.8888888888888888</v>
      </c>
      <c r="S84">
        <v>5.333333333333333</v>
      </c>
      <c r="T84">
        <v>1</v>
      </c>
      <c r="U84">
        <v>0.44444444444444442</v>
      </c>
      <c r="V84">
        <v>0.53333333333333333</v>
      </c>
      <c r="W84">
        <v>13.333333333333334</v>
      </c>
      <c r="X84">
        <v>0.89473684210526316</v>
      </c>
      <c r="Y84">
        <v>4.2222222222222223</v>
      </c>
      <c r="Z84">
        <v>3.5555555555555554</v>
      </c>
      <c r="AA84">
        <v>0.47219253353314239</v>
      </c>
      <c r="AB84">
        <v>-1.1930033484584714</v>
      </c>
      <c r="AC84">
        <v>-1.4746409017699773</v>
      </c>
      <c r="AD84">
        <v>0.94907227697413277</v>
      </c>
      <c r="AE84">
        <v>-6.2652042138463893E-3</v>
      </c>
      <c r="AF84">
        <v>-0.42407134523607881</v>
      </c>
      <c r="AG84">
        <v>1.1000003148754534</v>
      </c>
      <c r="AH84">
        <v>1.0218601519752193</v>
      </c>
      <c r="AI84">
        <v>-1.5691272488838146</v>
      </c>
    </row>
    <row r="85" spans="1:35" x14ac:dyDescent="0.2">
      <c r="A85">
        <v>7</v>
      </c>
      <c r="B85">
        <v>84</v>
      </c>
      <c r="C85" s="25">
        <v>130.1</v>
      </c>
      <c r="D85" s="25">
        <v>131</v>
      </c>
      <c r="E85" s="25">
        <v>71</v>
      </c>
      <c r="F85">
        <v>-0.10067585545971609</v>
      </c>
      <c r="G85">
        <v>-5.0731859243625818E-2</v>
      </c>
      <c r="H85">
        <v>-4.9943996216090275E-2</v>
      </c>
      <c r="I85" t="s">
        <v>168</v>
      </c>
      <c r="J85" t="s">
        <v>32</v>
      </c>
      <c r="K85" t="s">
        <v>79</v>
      </c>
      <c r="L85" t="s">
        <v>263</v>
      </c>
      <c r="M85" s="26">
        <v>27.1</v>
      </c>
      <c r="N85" s="27">
        <v>14</v>
      </c>
      <c r="O85">
        <v>28.844047619047622</v>
      </c>
      <c r="P85">
        <v>17.142857142857142</v>
      </c>
      <c r="Q85">
        <v>2.4285714285714284</v>
      </c>
      <c r="R85">
        <v>3.0714285714285716</v>
      </c>
      <c r="S85">
        <v>3.5</v>
      </c>
      <c r="T85">
        <v>0.8571428571428571</v>
      </c>
      <c r="U85">
        <v>0.21428571428571427</v>
      </c>
      <c r="V85">
        <v>0.48554913294797686</v>
      </c>
      <c r="W85">
        <v>12.357142857142858</v>
      </c>
      <c r="X85">
        <v>0.82608695652173914</v>
      </c>
      <c r="Y85">
        <v>3.2857142857142856</v>
      </c>
      <c r="Z85">
        <v>1.9285714285714286</v>
      </c>
      <c r="AA85">
        <v>0.27374891515177441</v>
      </c>
      <c r="AB85">
        <v>0.84805550506756022</v>
      </c>
      <c r="AC85">
        <v>-1.0498812099200105</v>
      </c>
      <c r="AD85">
        <v>0.11145705228774218</v>
      </c>
      <c r="AE85">
        <v>-0.31739289348186861</v>
      </c>
      <c r="AF85">
        <v>-0.78054162963595575</v>
      </c>
      <c r="AG85">
        <v>0.21571530196608513</v>
      </c>
      <c r="AH85">
        <v>0.20982327231274542</v>
      </c>
      <c r="AI85">
        <v>3.2428953059295093E-2</v>
      </c>
    </row>
    <row r="86" spans="1:35" x14ac:dyDescent="0.2">
      <c r="A86">
        <v>8</v>
      </c>
      <c r="B86">
        <v>85</v>
      </c>
      <c r="C86" s="25">
        <v>138.1</v>
      </c>
      <c r="D86" s="25">
        <v>149</v>
      </c>
      <c r="E86" s="25">
        <v>74</v>
      </c>
      <c r="F86">
        <v>-0.10742307268507593</v>
      </c>
      <c r="G86">
        <v>0.13961125808821381</v>
      </c>
      <c r="H86">
        <v>-0.24703433077328973</v>
      </c>
      <c r="I86" t="s">
        <v>146</v>
      </c>
      <c r="J86" t="s">
        <v>32</v>
      </c>
      <c r="K86" t="s">
        <v>63</v>
      </c>
      <c r="L86" t="s">
        <v>264</v>
      </c>
      <c r="M86" s="26">
        <v>22.3</v>
      </c>
      <c r="N86" s="27">
        <v>13</v>
      </c>
      <c r="O86">
        <v>29.419230769230772</v>
      </c>
      <c r="P86">
        <v>12.153846153846153</v>
      </c>
      <c r="Q86">
        <v>2</v>
      </c>
      <c r="R86">
        <v>5.384615384615385</v>
      </c>
      <c r="S86">
        <v>1.5384615384615385</v>
      </c>
      <c r="T86">
        <v>1.0769230769230769</v>
      </c>
      <c r="U86">
        <v>1.0769230769230769</v>
      </c>
      <c r="V86">
        <v>0.57407407407407407</v>
      </c>
      <c r="W86">
        <v>8.3076923076923084</v>
      </c>
      <c r="X86">
        <v>0.66666666666666663</v>
      </c>
      <c r="Y86">
        <v>0.92307692307692313</v>
      </c>
      <c r="Z86">
        <v>1.0769230769230769</v>
      </c>
      <c r="AA86">
        <v>-0.55788249480337426</v>
      </c>
      <c r="AB86">
        <v>0.43056619411905395</v>
      </c>
      <c r="AC86">
        <v>-0.21900125513450522</v>
      </c>
      <c r="AD86">
        <v>-0.78473266363545902</v>
      </c>
      <c r="AE86">
        <v>0.16126509000739617</v>
      </c>
      <c r="AF86">
        <v>0.55551277847286695</v>
      </c>
      <c r="AG86">
        <v>1.1376958291077823</v>
      </c>
      <c r="AH86">
        <v>-0.33768915782151004</v>
      </c>
      <c r="AI86">
        <v>0.87076700248167349</v>
      </c>
    </row>
    <row r="87" spans="1:35" x14ac:dyDescent="0.2">
      <c r="A87">
        <v>8</v>
      </c>
      <c r="B87">
        <v>86</v>
      </c>
      <c r="C87" s="25">
        <v>116.2</v>
      </c>
      <c r="D87" s="25">
        <v>118</v>
      </c>
      <c r="E87" s="25">
        <v>85</v>
      </c>
      <c r="F87">
        <v>-0.12416637855848107</v>
      </c>
      <c r="G87">
        <v>-7.0417806009707568E-2</v>
      </c>
      <c r="H87">
        <v>-5.3748572548773507E-2</v>
      </c>
      <c r="I87" t="s">
        <v>134</v>
      </c>
      <c r="J87" t="s">
        <v>32</v>
      </c>
      <c r="K87" t="s">
        <v>50</v>
      </c>
      <c r="L87" t="s">
        <v>264</v>
      </c>
      <c r="M87" s="26">
        <v>23.1</v>
      </c>
      <c r="N87" s="27">
        <v>11</v>
      </c>
      <c r="O87">
        <v>32.936363636363637</v>
      </c>
      <c r="P87">
        <v>18.545454545454547</v>
      </c>
      <c r="Q87">
        <v>1.5454545454545454</v>
      </c>
      <c r="R87">
        <v>7.1818181818181817</v>
      </c>
      <c r="S87">
        <v>2.1818181818181817</v>
      </c>
      <c r="T87">
        <v>1.0909090909090908</v>
      </c>
      <c r="U87">
        <v>0.27272727272727271</v>
      </c>
      <c r="V87">
        <v>0.47272727272727272</v>
      </c>
      <c r="W87">
        <v>15</v>
      </c>
      <c r="X87">
        <v>0.72093023255813948</v>
      </c>
      <c r="Y87">
        <v>3.9090909090909092</v>
      </c>
      <c r="Z87">
        <v>1.7272727272727273</v>
      </c>
      <c r="AA87">
        <v>0.50755157826291386</v>
      </c>
      <c r="AB87">
        <v>-1.2225499311180301E-2</v>
      </c>
      <c r="AC87">
        <v>0.42654097706550487</v>
      </c>
      <c r="AD87">
        <v>-0.49079521670164628</v>
      </c>
      <c r="AE87">
        <v>0.19172514350216749</v>
      </c>
      <c r="AF87">
        <v>-0.69002723140275823</v>
      </c>
      <c r="AG87">
        <v>4.8228128992330683E-3</v>
      </c>
      <c r="AH87">
        <v>-0.80193440132436888</v>
      </c>
      <c r="AI87">
        <v>0.23058158292276634</v>
      </c>
    </row>
    <row r="88" spans="1:35" x14ac:dyDescent="0.2">
      <c r="A88">
        <v>8</v>
      </c>
      <c r="B88">
        <v>87</v>
      </c>
      <c r="C88" s="25">
        <v>18.100000000000001</v>
      </c>
      <c r="D88" s="25">
        <v>15</v>
      </c>
      <c r="E88" s="25">
        <v>100</v>
      </c>
      <c r="F88">
        <v>-0.13731039641161563</v>
      </c>
      <c r="G88">
        <v>7.8228034641449395E-2</v>
      </c>
      <c r="H88">
        <v>-0.21553843105306503</v>
      </c>
      <c r="I88" t="s">
        <v>163</v>
      </c>
      <c r="J88" t="s">
        <v>32</v>
      </c>
      <c r="K88" t="s">
        <v>82</v>
      </c>
      <c r="L88" t="s">
        <v>45</v>
      </c>
      <c r="M88" s="26">
        <v>27.4</v>
      </c>
      <c r="N88" s="27">
        <v>14</v>
      </c>
      <c r="O88">
        <v>34.878571428571426</v>
      </c>
      <c r="P88">
        <v>13.714285714285714</v>
      </c>
      <c r="Q88">
        <v>0</v>
      </c>
      <c r="R88">
        <v>13.714285714285714</v>
      </c>
      <c r="S88">
        <v>1.0714285714285714</v>
      </c>
      <c r="T88">
        <v>1</v>
      </c>
      <c r="U88">
        <v>1.7857142857142858</v>
      </c>
      <c r="V88">
        <v>0.68316831683168322</v>
      </c>
      <c r="W88">
        <v>7.2142857142857144</v>
      </c>
      <c r="X88">
        <v>0.63529411764705879</v>
      </c>
      <c r="Y88">
        <v>6.0714285714285712</v>
      </c>
      <c r="Z88">
        <v>2.3571428571428572</v>
      </c>
      <c r="AA88">
        <v>-0.29776870578656567</v>
      </c>
      <c r="AB88">
        <v>-1.5177172569739765</v>
      </c>
      <c r="AC88">
        <v>2.7729560167296889</v>
      </c>
      <c r="AD88">
        <v>-0.99811116742669737</v>
      </c>
      <c r="AE88">
        <v>-6.2652042138463893E-3</v>
      </c>
      <c r="AF88">
        <v>1.6532899673011354</v>
      </c>
      <c r="AG88">
        <v>2.0546694745947076</v>
      </c>
      <c r="AH88">
        <v>-2.5675564245110478</v>
      </c>
      <c r="AI88">
        <v>-0.38944438794035341</v>
      </c>
    </row>
    <row r="89" spans="1:35" x14ac:dyDescent="0.2">
      <c r="A89">
        <v>8</v>
      </c>
      <c r="B89">
        <v>88</v>
      </c>
      <c r="C89" s="25">
        <v>88</v>
      </c>
      <c r="D89" s="25">
        <v>84</v>
      </c>
      <c r="E89" s="25">
        <v>83</v>
      </c>
      <c r="F89">
        <v>-0.13789942680804507</v>
      </c>
      <c r="G89">
        <v>-0.14647794920822721</v>
      </c>
      <c r="H89">
        <v>8.5785224001821425E-3</v>
      </c>
      <c r="I89" t="s">
        <v>143</v>
      </c>
      <c r="J89" t="s">
        <v>32</v>
      </c>
      <c r="K89" t="s">
        <v>115</v>
      </c>
      <c r="L89" t="s">
        <v>263</v>
      </c>
      <c r="M89" s="26">
        <v>23.2</v>
      </c>
      <c r="N89" s="27">
        <v>13</v>
      </c>
      <c r="O89">
        <v>22.492307692307694</v>
      </c>
      <c r="P89">
        <v>10.923076923076923</v>
      </c>
      <c r="Q89">
        <v>0.23076923076923078</v>
      </c>
      <c r="R89">
        <v>6.7692307692307692</v>
      </c>
      <c r="S89">
        <v>4.4615384615384617</v>
      </c>
      <c r="T89">
        <v>1.3846153846153846</v>
      </c>
      <c r="U89">
        <v>0.38461538461538464</v>
      </c>
      <c r="V89">
        <v>0.49122807017543857</v>
      </c>
      <c r="W89">
        <v>8.7692307692307701</v>
      </c>
      <c r="X89">
        <v>0.79411764705882348</v>
      </c>
      <c r="Y89">
        <v>2.6153846153846154</v>
      </c>
      <c r="Z89">
        <v>2.5384615384615383</v>
      </c>
      <c r="AA89">
        <v>-0.76304266642226548</v>
      </c>
      <c r="AB89">
        <v>-1.2929153203093959</v>
      </c>
      <c r="AC89">
        <v>0.2783425657822341</v>
      </c>
      <c r="AD89">
        <v>0.55076573656382122</v>
      </c>
      <c r="AE89">
        <v>0.83138626689236694</v>
      </c>
      <c r="AF89">
        <v>-0.51673470828962764</v>
      </c>
      <c r="AG89">
        <v>0.21492370776093675</v>
      </c>
      <c r="AH89">
        <v>-5.3097861873448442E-2</v>
      </c>
      <c r="AI89">
        <v>-0.56792926297866597</v>
      </c>
    </row>
    <row r="90" spans="1:35" x14ac:dyDescent="0.2">
      <c r="A90">
        <v>8</v>
      </c>
      <c r="B90">
        <v>89</v>
      </c>
      <c r="C90" s="25">
        <v>91.7</v>
      </c>
      <c r="D90" s="25">
        <v>83</v>
      </c>
      <c r="E90" s="25">
        <v>79</v>
      </c>
      <c r="F90">
        <v>-0.13951067379924512</v>
      </c>
      <c r="G90">
        <v>-0.21771568539772526</v>
      </c>
      <c r="H90">
        <v>7.8205011598480145E-2</v>
      </c>
      <c r="I90" t="s">
        <v>138</v>
      </c>
      <c r="J90" t="s">
        <v>32</v>
      </c>
      <c r="K90" t="s">
        <v>44</v>
      </c>
      <c r="L90" t="s">
        <v>263</v>
      </c>
      <c r="M90" s="26">
        <v>31.4</v>
      </c>
      <c r="N90" s="27">
        <v>11</v>
      </c>
      <c r="O90">
        <v>28.35</v>
      </c>
      <c r="P90">
        <v>13.727272727272727</v>
      </c>
      <c r="Q90">
        <v>0.72727272727272729</v>
      </c>
      <c r="R90">
        <v>2.3636363636363638</v>
      </c>
      <c r="S90">
        <v>7.6363636363636367</v>
      </c>
      <c r="T90">
        <v>0.90909090909090906</v>
      </c>
      <c r="U90">
        <v>0.27272727272727271</v>
      </c>
      <c r="V90">
        <v>0.43636363636363634</v>
      </c>
      <c r="W90">
        <v>10</v>
      </c>
      <c r="X90">
        <v>0.82456140350877194</v>
      </c>
      <c r="Y90">
        <v>5.1818181818181817</v>
      </c>
      <c r="Z90">
        <v>2.4545454545454546</v>
      </c>
      <c r="AA90">
        <v>-0.29560386631331437</v>
      </c>
      <c r="AB90">
        <v>-0.80925054748560177</v>
      </c>
      <c r="AC90">
        <v>-1.3041150462255733</v>
      </c>
      <c r="AD90">
        <v>2.0012831377372025</v>
      </c>
      <c r="AE90">
        <v>-0.20425555192986053</v>
      </c>
      <c r="AF90">
        <v>-0.69002723140275823</v>
      </c>
      <c r="AG90">
        <v>-0.49754175927181066</v>
      </c>
      <c r="AH90">
        <v>0.32539438902519008</v>
      </c>
      <c r="AI90">
        <v>-0.48532469271300077</v>
      </c>
    </row>
    <row r="91" spans="1:35" x14ac:dyDescent="0.2">
      <c r="A91">
        <v>8</v>
      </c>
      <c r="B91">
        <v>90</v>
      </c>
      <c r="C91" s="25">
        <v>139.9</v>
      </c>
      <c r="D91" s="25">
        <v>161</v>
      </c>
      <c r="E91" s="25">
        <v>56</v>
      </c>
      <c r="F91">
        <v>-0.14226441466155007</v>
      </c>
      <c r="G91">
        <v>-0.23029164840940852</v>
      </c>
      <c r="H91">
        <v>8.8027233747858452E-2</v>
      </c>
      <c r="I91" t="s">
        <v>149</v>
      </c>
      <c r="J91" t="s">
        <v>32</v>
      </c>
      <c r="K91" t="s">
        <v>48</v>
      </c>
      <c r="L91" t="s">
        <v>264</v>
      </c>
      <c r="M91" s="26">
        <v>25.2</v>
      </c>
      <c r="N91" s="27">
        <v>14</v>
      </c>
      <c r="O91">
        <v>29.909523809523815</v>
      </c>
      <c r="P91">
        <v>13.071428571428571</v>
      </c>
      <c r="Q91">
        <v>2.6428571428571428</v>
      </c>
      <c r="R91">
        <v>6.2857142857142856</v>
      </c>
      <c r="S91">
        <v>1.5</v>
      </c>
      <c r="T91">
        <v>1</v>
      </c>
      <c r="U91">
        <v>0.35714285714285715</v>
      </c>
      <c r="V91">
        <v>0.4050632911392405</v>
      </c>
      <c r="W91">
        <v>11.285714285714286</v>
      </c>
      <c r="X91">
        <v>0.72</v>
      </c>
      <c r="Y91">
        <v>1.7857142857142858</v>
      </c>
      <c r="Z91">
        <v>2</v>
      </c>
      <c r="AA91">
        <v>-0.40492825971250435</v>
      </c>
      <c r="AB91">
        <v>1.0568001605418136</v>
      </c>
      <c r="AC91">
        <v>0.10466694577956313</v>
      </c>
      <c r="AD91">
        <v>-0.8023050110065022</v>
      </c>
      <c r="AE91">
        <v>-6.2652042138463893E-3</v>
      </c>
      <c r="AF91">
        <v>-0.5592842117325838</v>
      </c>
      <c r="AG91">
        <v>-1.0388906626131802</v>
      </c>
      <c r="AH91">
        <v>-0.38453532228679038</v>
      </c>
      <c r="AI91">
        <v>-3.7883270440646287E-2</v>
      </c>
    </row>
    <row r="92" spans="1:35" x14ac:dyDescent="0.2">
      <c r="A92">
        <v>8</v>
      </c>
      <c r="B92">
        <v>91</v>
      </c>
      <c r="C92" s="25">
        <v>136.69999999999999</v>
      </c>
      <c r="D92" s="25">
        <v>194</v>
      </c>
      <c r="E92" s="25">
        <v>76</v>
      </c>
      <c r="F92">
        <v>-0.14298879014434526</v>
      </c>
      <c r="G92">
        <v>-1.1288929163604444E-3</v>
      </c>
      <c r="H92">
        <v>-0.14185989722798481</v>
      </c>
      <c r="I92" t="s">
        <v>164</v>
      </c>
      <c r="J92" t="s">
        <v>32</v>
      </c>
      <c r="K92" t="s">
        <v>52</v>
      </c>
      <c r="L92" t="s">
        <v>264</v>
      </c>
      <c r="M92" s="26">
        <v>24.7</v>
      </c>
      <c r="N92" s="27">
        <v>14</v>
      </c>
      <c r="O92">
        <v>27.713095238095239</v>
      </c>
      <c r="P92">
        <v>17</v>
      </c>
      <c r="Q92">
        <v>1.1428571428571428</v>
      </c>
      <c r="R92">
        <v>6.1428571428571432</v>
      </c>
      <c r="S92">
        <v>1.5714285714285714</v>
      </c>
      <c r="T92">
        <v>1.3571428571428572</v>
      </c>
      <c r="U92">
        <v>0.5714285714285714</v>
      </c>
      <c r="V92">
        <v>0.52127659574468088</v>
      </c>
      <c r="W92">
        <v>13.428571428571429</v>
      </c>
      <c r="X92">
        <v>0.70270270270270274</v>
      </c>
      <c r="Y92">
        <v>2.6428571428571428</v>
      </c>
      <c r="Z92">
        <v>1.8571428571428572</v>
      </c>
      <c r="AA92">
        <v>0.24993568094601035</v>
      </c>
      <c r="AB92">
        <v>-0.40441242777795916</v>
      </c>
      <c r="AC92">
        <v>5.3353694415137813E-2</v>
      </c>
      <c r="AD92">
        <v>-0.76967065160313641</v>
      </c>
      <c r="AE92">
        <v>0.77155401895620901</v>
      </c>
      <c r="AF92">
        <v>-0.227398084877526</v>
      </c>
      <c r="AG92">
        <v>0.88802031820393645</v>
      </c>
      <c r="AH92">
        <v>-0.67428376106915255</v>
      </c>
      <c r="AI92">
        <v>0.10274117655923647</v>
      </c>
    </row>
    <row r="93" spans="1:35" x14ac:dyDescent="0.2">
      <c r="A93">
        <v>8</v>
      </c>
      <c r="B93">
        <v>92</v>
      </c>
      <c r="C93" s="25">
        <v>129.69999999999999</v>
      </c>
      <c r="D93" s="25">
        <v>214</v>
      </c>
      <c r="E93" s="25">
        <v>84</v>
      </c>
      <c r="F93">
        <v>-0.15049861151638524</v>
      </c>
      <c r="G93">
        <v>2.0797244456904854E-2</v>
      </c>
      <c r="H93">
        <v>-0.17129585597329011</v>
      </c>
      <c r="I93" t="s">
        <v>148</v>
      </c>
      <c r="J93" t="s">
        <v>1687</v>
      </c>
      <c r="K93" t="s">
        <v>67</v>
      </c>
      <c r="L93" t="s">
        <v>45</v>
      </c>
      <c r="M93" s="26">
        <v>28.7</v>
      </c>
      <c r="N93" s="27">
        <v>13</v>
      </c>
      <c r="O93">
        <v>31.60641025641025</v>
      </c>
      <c r="P93">
        <v>14.461538461538462</v>
      </c>
      <c r="Q93">
        <v>0.23076923076923078</v>
      </c>
      <c r="R93">
        <v>10.076923076923077</v>
      </c>
      <c r="S93">
        <v>2.2307692307692308</v>
      </c>
      <c r="T93">
        <v>0.84615384615384615</v>
      </c>
      <c r="U93">
        <v>1.4615384615384615</v>
      </c>
      <c r="V93">
        <v>0.5298013245033113</v>
      </c>
      <c r="W93">
        <v>11.615384615384615</v>
      </c>
      <c r="X93">
        <v>0.625</v>
      </c>
      <c r="Y93">
        <v>3.0769230769230771</v>
      </c>
      <c r="Z93">
        <v>1.6153846153846154</v>
      </c>
      <c r="AA93">
        <v>-0.17320717301795294</v>
      </c>
      <c r="AB93">
        <v>-1.2929153203093959</v>
      </c>
      <c r="AC93">
        <v>1.4664416935277782</v>
      </c>
      <c r="AD93">
        <v>-0.46843041095668214</v>
      </c>
      <c r="AE93">
        <v>-0.34132579265633173</v>
      </c>
      <c r="AF93">
        <v>1.1512058266742529</v>
      </c>
      <c r="AG93">
        <v>0.89994447078318685</v>
      </c>
      <c r="AH93">
        <v>-1.3952591038763649</v>
      </c>
      <c r="AI93">
        <v>0.34072100994365356</v>
      </c>
    </row>
    <row r="94" spans="1:35" x14ac:dyDescent="0.2">
      <c r="A94">
        <v>8</v>
      </c>
      <c r="B94">
        <v>93</v>
      </c>
      <c r="C94" s="25">
        <v>120.8</v>
      </c>
      <c r="D94" s="25">
        <v>109</v>
      </c>
      <c r="E94" s="25">
        <v>57</v>
      </c>
      <c r="F94">
        <v>-0.15169313874802159</v>
      </c>
      <c r="G94">
        <v>-0.19663206648929057</v>
      </c>
      <c r="H94">
        <v>4.493892774126898E-2</v>
      </c>
      <c r="I94" t="s">
        <v>194</v>
      </c>
      <c r="J94" t="s">
        <v>32</v>
      </c>
      <c r="K94" t="s">
        <v>35</v>
      </c>
      <c r="L94" t="s">
        <v>263</v>
      </c>
      <c r="M94" s="26">
        <v>31.4</v>
      </c>
      <c r="N94" s="27">
        <v>13</v>
      </c>
      <c r="O94">
        <v>30.997435897435899</v>
      </c>
      <c r="P94">
        <v>7.6923076923076925</v>
      </c>
      <c r="Q94">
        <v>1.0769230769230769</v>
      </c>
      <c r="R94">
        <v>6.9230769230769234</v>
      </c>
      <c r="S94">
        <v>3</v>
      </c>
      <c r="T94">
        <v>1.6923076923076923</v>
      </c>
      <c r="U94">
        <v>0.53846153846153844</v>
      </c>
      <c r="V94">
        <v>0.36893203883495146</v>
      </c>
      <c r="W94">
        <v>7.9230769230769234</v>
      </c>
      <c r="X94">
        <v>0.58823529411764708</v>
      </c>
      <c r="Y94">
        <v>1.3076923076923077</v>
      </c>
      <c r="Z94">
        <v>1.5384615384615385</v>
      </c>
      <c r="AA94">
        <v>-1.3015881169218551</v>
      </c>
      <c r="AB94">
        <v>-0.46864155253926787</v>
      </c>
      <c r="AC94">
        <v>0.33360299032853857</v>
      </c>
      <c r="AD94">
        <v>-0.11698346353581893</v>
      </c>
      <c r="AE94">
        <v>1.5015074437773377</v>
      </c>
      <c r="AF94">
        <v>-0.27845748900907336</v>
      </c>
      <c r="AG94">
        <v>-1.1242784931879777</v>
      </c>
      <c r="AH94">
        <v>-0.73129178333601219</v>
      </c>
      <c r="AI94">
        <v>0.41644186602051353</v>
      </c>
    </row>
    <row r="95" spans="1:35" x14ac:dyDescent="0.2">
      <c r="A95">
        <v>8</v>
      </c>
      <c r="B95">
        <v>94</v>
      </c>
      <c r="C95" s="25">
        <v>0</v>
      </c>
      <c r="D95" s="25">
        <v>244</v>
      </c>
      <c r="E95" s="25">
        <v>1</v>
      </c>
      <c r="F95">
        <v>-0.15725248511206422</v>
      </c>
      <c r="G95">
        <v>-0.3117867512327408</v>
      </c>
      <c r="H95">
        <v>0.15453426612067658</v>
      </c>
      <c r="I95" t="s">
        <v>156</v>
      </c>
      <c r="J95" t="s">
        <v>157</v>
      </c>
      <c r="K95" t="s">
        <v>44</v>
      </c>
      <c r="L95" t="s">
        <v>263</v>
      </c>
      <c r="M95" s="26">
        <v>28.4</v>
      </c>
      <c r="N95" s="27">
        <v>6</v>
      </c>
      <c r="O95">
        <v>22.163888888888888</v>
      </c>
      <c r="P95">
        <v>7.833333333333333</v>
      </c>
      <c r="Q95">
        <v>1.1666666666666667</v>
      </c>
      <c r="R95">
        <v>2.5</v>
      </c>
      <c r="S95">
        <v>4.5</v>
      </c>
      <c r="T95">
        <v>1.5</v>
      </c>
      <c r="U95">
        <v>0.5</v>
      </c>
      <c r="V95">
        <v>0.30232558139534882</v>
      </c>
      <c r="W95">
        <v>7.166666666666667</v>
      </c>
      <c r="X95">
        <v>0.875</v>
      </c>
      <c r="Y95">
        <v>2.6666666666666665</v>
      </c>
      <c r="Z95">
        <v>2</v>
      </c>
      <c r="AA95">
        <v>-1.278080180590524</v>
      </c>
      <c r="AB95">
        <v>-0.38121857716970869</v>
      </c>
      <c r="AC95">
        <v>-1.2551342153777125</v>
      </c>
      <c r="AD95">
        <v>0.5683380839348644</v>
      </c>
      <c r="AE95">
        <v>1.082681708224231</v>
      </c>
      <c r="AF95">
        <v>-0.33802679382921191</v>
      </c>
      <c r="AG95">
        <v>-1.6674300948695717</v>
      </c>
      <c r="AH95">
        <v>0.50067257902361217</v>
      </c>
      <c r="AI95">
        <v>-3.7883270440646287E-2</v>
      </c>
    </row>
    <row r="96" spans="1:35" x14ac:dyDescent="0.2">
      <c r="A96">
        <v>8</v>
      </c>
      <c r="B96">
        <v>95</v>
      </c>
      <c r="C96" s="25">
        <v>138.1</v>
      </c>
      <c r="D96" s="25">
        <v>147</v>
      </c>
      <c r="E96" s="25">
        <v>65</v>
      </c>
      <c r="F96">
        <v>-0.17122321605131866</v>
      </c>
      <c r="G96">
        <v>1.6023470739610968E-2</v>
      </c>
      <c r="H96">
        <v>-0.18724668679092962</v>
      </c>
      <c r="I96" t="s">
        <v>142</v>
      </c>
      <c r="J96" t="s">
        <v>32</v>
      </c>
      <c r="K96" t="s">
        <v>33</v>
      </c>
      <c r="L96" t="s">
        <v>264</v>
      </c>
      <c r="M96" s="26">
        <v>34.5</v>
      </c>
      <c r="N96" s="27">
        <v>15</v>
      </c>
      <c r="O96">
        <v>34.637777777777771</v>
      </c>
      <c r="P96">
        <v>9.6</v>
      </c>
      <c r="Q96">
        <v>2</v>
      </c>
      <c r="R96">
        <v>6.2</v>
      </c>
      <c r="S96">
        <v>1.2666666666666666</v>
      </c>
      <c r="T96">
        <v>1.2</v>
      </c>
      <c r="U96">
        <v>0.53333333333333333</v>
      </c>
      <c r="V96">
        <v>0.5252525252525253</v>
      </c>
      <c r="W96">
        <v>6.6</v>
      </c>
      <c r="X96">
        <v>0.83333333333333337</v>
      </c>
      <c r="Y96">
        <v>0.8</v>
      </c>
      <c r="Z96">
        <v>1.0666666666666667</v>
      </c>
      <c r="AA96">
        <v>-0.98358985091257367</v>
      </c>
      <c r="AB96">
        <v>0.43056619411905395</v>
      </c>
      <c r="AC96">
        <v>7.387899496090794E-2</v>
      </c>
      <c r="AD96">
        <v>-0.90891058505749744</v>
      </c>
      <c r="AE96">
        <v>0.42931356076138444</v>
      </c>
      <c r="AF96">
        <v>-0.2864000629850918</v>
      </c>
      <c r="AG96">
        <v>0.46191063239047447</v>
      </c>
      <c r="AH96">
        <v>4.6579236754586015E-2</v>
      </c>
      <c r="AI96">
        <v>0.88086311662525485</v>
      </c>
    </row>
    <row r="97" spans="1:35" x14ac:dyDescent="0.2">
      <c r="A97">
        <v>8</v>
      </c>
      <c r="B97">
        <v>96</v>
      </c>
      <c r="C97" s="25">
        <v>0</v>
      </c>
      <c r="D97" s="25">
        <v>237</v>
      </c>
      <c r="E97" s="25">
        <v>36</v>
      </c>
      <c r="F97">
        <v>-0.18311613791985679</v>
      </c>
      <c r="G97">
        <v>-0.17329836721212025</v>
      </c>
      <c r="H97">
        <v>-9.8177707077365395E-3</v>
      </c>
      <c r="I97" t="s">
        <v>154</v>
      </c>
      <c r="J97" t="s">
        <v>32</v>
      </c>
      <c r="K97" t="s">
        <v>155</v>
      </c>
      <c r="L97" t="s">
        <v>263</v>
      </c>
      <c r="M97" s="26">
        <v>23.8</v>
      </c>
      <c r="N97" s="27">
        <v>14</v>
      </c>
      <c r="O97">
        <v>27.216666666666669</v>
      </c>
      <c r="P97">
        <v>13.714285714285714</v>
      </c>
      <c r="Q97">
        <v>1.7857142857142858</v>
      </c>
      <c r="R97">
        <v>3.3571428571428572</v>
      </c>
      <c r="S97">
        <v>1.9285714285714286</v>
      </c>
      <c r="T97">
        <v>1.0714285714285714</v>
      </c>
      <c r="U97">
        <v>0.5</v>
      </c>
      <c r="V97">
        <v>0.40236686390532544</v>
      </c>
      <c r="W97">
        <v>12.071428571428571</v>
      </c>
      <c r="X97">
        <v>0.88571428571428568</v>
      </c>
      <c r="Y97">
        <v>2.5</v>
      </c>
      <c r="Z97">
        <v>1.0714285714285714</v>
      </c>
      <c r="AA97">
        <v>-0.29776870578656567</v>
      </c>
      <c r="AB97">
        <v>0.22182153864480075</v>
      </c>
      <c r="AC97">
        <v>-0.94725470719115956</v>
      </c>
      <c r="AD97">
        <v>-0.60649885458630692</v>
      </c>
      <c r="AE97">
        <v>0.14929864042016458</v>
      </c>
      <c r="AF97">
        <v>-0.33802679382921191</v>
      </c>
      <c r="AG97">
        <v>-1.1540479745286769</v>
      </c>
      <c r="AH97">
        <v>0.53661591688928101</v>
      </c>
      <c r="AI97">
        <v>0.87617563505859208</v>
      </c>
    </row>
    <row r="98" spans="1:35" x14ac:dyDescent="0.2">
      <c r="A98">
        <v>9</v>
      </c>
      <c r="B98">
        <v>97</v>
      </c>
      <c r="C98" s="25">
        <v>30.7</v>
      </c>
      <c r="D98" s="25">
        <v>26</v>
      </c>
      <c r="E98" s="25">
        <v>95</v>
      </c>
      <c r="F98">
        <v>-0.18894165514441985</v>
      </c>
      <c r="G98">
        <v>-0.47408322602442232</v>
      </c>
      <c r="H98">
        <v>0.28514157088000247</v>
      </c>
      <c r="I98" t="s">
        <v>158</v>
      </c>
      <c r="J98" t="s">
        <v>1688</v>
      </c>
      <c r="K98" t="s">
        <v>121</v>
      </c>
      <c r="L98" t="s">
        <v>263</v>
      </c>
      <c r="M98" s="26">
        <v>21.9</v>
      </c>
      <c r="N98" s="27">
        <v>9</v>
      </c>
      <c r="O98">
        <v>32.053703703703704</v>
      </c>
      <c r="P98">
        <v>18.222222222222221</v>
      </c>
      <c r="Q98">
        <v>1.1111111111111112</v>
      </c>
      <c r="R98">
        <v>4</v>
      </c>
      <c r="S98">
        <v>7</v>
      </c>
      <c r="T98">
        <v>0.77777777777777779</v>
      </c>
      <c r="U98">
        <v>0.55555555555555558</v>
      </c>
      <c r="V98">
        <v>0.4296875</v>
      </c>
      <c r="W98">
        <v>14.222222222222221</v>
      </c>
      <c r="X98">
        <v>0.70967741935483875</v>
      </c>
      <c r="Y98">
        <v>6.8888888888888893</v>
      </c>
      <c r="Z98">
        <v>4.1111111111111107</v>
      </c>
      <c r="AA98">
        <v>0.45367112915088142</v>
      </c>
      <c r="AB98">
        <v>-0.43533756192229289</v>
      </c>
      <c r="AC98">
        <v>-0.71634507605124487</v>
      </c>
      <c r="AD98">
        <v>1.7105406630526698</v>
      </c>
      <c r="AE98">
        <v>-0.49024160974188075</v>
      </c>
      <c r="AF98">
        <v>-0.25198224242234502</v>
      </c>
      <c r="AG98">
        <v>-0.8281573498810586</v>
      </c>
      <c r="AH98">
        <v>-1.5928968880767267</v>
      </c>
      <c r="AI98">
        <v>-2.1160000983278033</v>
      </c>
    </row>
    <row r="99" spans="1:35" x14ac:dyDescent="0.2">
      <c r="A99">
        <v>9</v>
      </c>
      <c r="B99">
        <v>98</v>
      </c>
      <c r="C99" s="25">
        <v>143.80000000000001</v>
      </c>
      <c r="D99" s="25">
        <v>168</v>
      </c>
      <c r="E99" s="25">
        <v>31</v>
      </c>
      <c r="F99">
        <v>-0.19626108103520257</v>
      </c>
      <c r="G99">
        <v>-0.20869680715069647</v>
      </c>
      <c r="H99">
        <v>1.24357261154939E-2</v>
      </c>
      <c r="I99" t="s">
        <v>165</v>
      </c>
      <c r="J99" t="s">
        <v>32</v>
      </c>
      <c r="K99" t="s">
        <v>155</v>
      </c>
      <c r="L99" t="s">
        <v>264</v>
      </c>
      <c r="M99" s="26">
        <v>29.4</v>
      </c>
      <c r="N99" s="27">
        <v>14</v>
      </c>
      <c r="O99">
        <v>30.285714285714285</v>
      </c>
      <c r="P99">
        <v>9.8571428571428577</v>
      </c>
      <c r="Q99">
        <v>2.1428571428571428</v>
      </c>
      <c r="R99">
        <v>6.0714285714285712</v>
      </c>
      <c r="S99">
        <v>3</v>
      </c>
      <c r="T99">
        <v>1</v>
      </c>
      <c r="U99">
        <v>0.42857142857142855</v>
      </c>
      <c r="V99">
        <v>0.4</v>
      </c>
      <c r="W99">
        <v>8.2142857142857135</v>
      </c>
      <c r="X99">
        <v>0.69565217391304346</v>
      </c>
      <c r="Y99">
        <v>1.6428571428571428</v>
      </c>
      <c r="Z99">
        <v>1.6428571428571428</v>
      </c>
      <c r="AA99">
        <v>-0.94072602934219807</v>
      </c>
      <c r="AB99">
        <v>0.56972929776855608</v>
      </c>
      <c r="AC99">
        <v>2.7697068732924834E-2</v>
      </c>
      <c r="AD99">
        <v>-0.11698346353581893</v>
      </c>
      <c r="AE99">
        <v>-6.2652042138463893E-3</v>
      </c>
      <c r="AF99">
        <v>-0.44865550278089794</v>
      </c>
      <c r="AG99">
        <v>-0.81812154416891081</v>
      </c>
      <c r="AH99">
        <v>-0.45862373387513761</v>
      </c>
      <c r="AI99">
        <v>0.31367784705906082</v>
      </c>
    </row>
    <row r="100" spans="1:35" x14ac:dyDescent="0.2">
      <c r="A100">
        <v>9</v>
      </c>
      <c r="B100">
        <v>99</v>
      </c>
      <c r="C100" s="25">
        <v>137.5</v>
      </c>
      <c r="D100" s="25">
        <v>148</v>
      </c>
      <c r="E100" s="25">
        <v>68</v>
      </c>
      <c r="F100">
        <v>-0.20088976559448193</v>
      </c>
      <c r="G100">
        <v>-0.23745603842941485</v>
      </c>
      <c r="H100">
        <v>3.6566272834932911E-2</v>
      </c>
      <c r="I100" t="s">
        <v>161</v>
      </c>
      <c r="J100" t="s">
        <v>32</v>
      </c>
      <c r="K100" t="s">
        <v>54</v>
      </c>
      <c r="L100" t="s">
        <v>263</v>
      </c>
      <c r="M100" s="26">
        <v>33.5</v>
      </c>
      <c r="N100" s="27">
        <v>12</v>
      </c>
      <c r="O100">
        <v>28.198611111111109</v>
      </c>
      <c r="P100">
        <v>15.833333333333334</v>
      </c>
      <c r="Q100">
        <v>2.4166666666666665</v>
      </c>
      <c r="R100">
        <v>3.4166666666666665</v>
      </c>
      <c r="S100">
        <v>5.166666666666667</v>
      </c>
      <c r="T100">
        <v>0.58333333333333337</v>
      </c>
      <c r="U100">
        <v>0.33333333333333331</v>
      </c>
      <c r="V100">
        <v>0.45985401459854014</v>
      </c>
      <c r="W100">
        <v>11.416666666666666</v>
      </c>
      <c r="X100">
        <v>0.72916666666666663</v>
      </c>
      <c r="Y100">
        <v>4</v>
      </c>
      <c r="Z100">
        <v>2.5</v>
      </c>
      <c r="AA100">
        <v>5.5460934932269723E-2</v>
      </c>
      <c r="AB100">
        <v>0.83645857976343518</v>
      </c>
      <c r="AC100">
        <v>-0.92587418578931568</v>
      </c>
      <c r="AD100">
        <v>0.87292543836627934</v>
      </c>
      <c r="AE100">
        <v>-0.91372096457891072</v>
      </c>
      <c r="AF100">
        <v>-0.5961604480498125</v>
      </c>
      <c r="AG100">
        <v>-0.20080715176312375</v>
      </c>
      <c r="AH100">
        <v>-0.73531771380531885</v>
      </c>
      <c r="AI100">
        <v>-0.53006883494023616</v>
      </c>
    </row>
    <row r="101" spans="1:35" x14ac:dyDescent="0.2">
      <c r="A101">
        <v>9</v>
      </c>
      <c r="B101">
        <v>100</v>
      </c>
      <c r="C101" s="25">
        <v>0</v>
      </c>
      <c r="D101" s="25">
        <v>185</v>
      </c>
      <c r="E101" s="25">
        <v>41</v>
      </c>
      <c r="F101">
        <v>-0.2072286097625228</v>
      </c>
      <c r="G101">
        <v>1.1271930203151228E-2</v>
      </c>
      <c r="H101">
        <v>-0.21850053996567403</v>
      </c>
      <c r="I101" t="s">
        <v>175</v>
      </c>
      <c r="J101" t="s">
        <v>32</v>
      </c>
      <c r="K101" t="s">
        <v>121</v>
      </c>
      <c r="L101" t="s">
        <v>264</v>
      </c>
      <c r="M101" s="26">
        <v>31.5</v>
      </c>
      <c r="N101" s="27">
        <v>13</v>
      </c>
      <c r="O101">
        <v>25.433333333333334</v>
      </c>
      <c r="P101">
        <v>10.923076923076923</v>
      </c>
      <c r="Q101">
        <v>2.0769230769230771</v>
      </c>
      <c r="R101">
        <v>6.0769230769230766</v>
      </c>
      <c r="S101">
        <v>2.2307692307692308</v>
      </c>
      <c r="T101">
        <v>0.92307692307692313</v>
      </c>
      <c r="U101">
        <v>0.38461538461538464</v>
      </c>
      <c r="V101">
        <v>0.5436893203883495</v>
      </c>
      <c r="W101">
        <v>7.9230769230769234</v>
      </c>
      <c r="X101">
        <v>0.75</v>
      </c>
      <c r="Y101">
        <v>0.30769230769230771</v>
      </c>
      <c r="Z101">
        <v>1.1538461538461537</v>
      </c>
      <c r="AA101">
        <v>-0.76304266642226548</v>
      </c>
      <c r="AB101">
        <v>0.50550017300724759</v>
      </c>
      <c r="AC101">
        <v>2.9670655323864269E-2</v>
      </c>
      <c r="AD101">
        <v>-0.46843041095668214</v>
      </c>
      <c r="AE101">
        <v>-0.17379549843508896</v>
      </c>
      <c r="AF101">
        <v>-0.51673470828962764</v>
      </c>
      <c r="AG101">
        <v>0.75700149376120696</v>
      </c>
      <c r="AH101">
        <v>-6.3767812565107093E-2</v>
      </c>
      <c r="AI101">
        <v>0.79504614640481364</v>
      </c>
    </row>
    <row r="102" spans="1:35" x14ac:dyDescent="0.2">
      <c r="A102">
        <v>9</v>
      </c>
      <c r="B102">
        <v>101</v>
      </c>
      <c r="C102" s="25">
        <v>68.2</v>
      </c>
      <c r="D102" s="25">
        <v>74</v>
      </c>
      <c r="E102" s="25">
        <v>93</v>
      </c>
      <c r="F102">
        <v>-0.21184884538773766</v>
      </c>
      <c r="G102">
        <v>-0.39210442713186217</v>
      </c>
      <c r="H102">
        <v>0.18025558174412451</v>
      </c>
      <c r="I102" t="s">
        <v>159</v>
      </c>
      <c r="J102" t="s">
        <v>32</v>
      </c>
      <c r="K102" t="s">
        <v>155</v>
      </c>
      <c r="L102" t="s">
        <v>263</v>
      </c>
      <c r="M102" s="26">
        <v>20.3</v>
      </c>
      <c r="N102" s="27">
        <v>13</v>
      </c>
      <c r="O102">
        <v>27.739743589743586</v>
      </c>
      <c r="P102">
        <v>18.53846153846154</v>
      </c>
      <c r="Q102">
        <v>0.92307692307692313</v>
      </c>
      <c r="R102">
        <v>3.1538461538461537</v>
      </c>
      <c r="S102">
        <v>6</v>
      </c>
      <c r="T102">
        <v>0.92307692307692313</v>
      </c>
      <c r="U102">
        <v>0.23076923076923078</v>
      </c>
      <c r="V102">
        <v>0.45959595959595961</v>
      </c>
      <c r="W102">
        <v>15.23076923076923</v>
      </c>
      <c r="X102">
        <v>0.74603174603174605</v>
      </c>
      <c r="Y102">
        <v>4.8461538461538458</v>
      </c>
      <c r="Z102">
        <v>3.7692307692307692</v>
      </c>
      <c r="AA102">
        <v>0.50638589546962476</v>
      </c>
      <c r="AB102">
        <v>-0.61850951031565471</v>
      </c>
      <c r="AC102">
        <v>-1.020277411055919</v>
      </c>
      <c r="AD102">
        <v>1.2536596314055477</v>
      </c>
      <c r="AE102">
        <v>-0.17379549843508896</v>
      </c>
      <c r="AF102">
        <v>-0.7550119275701821</v>
      </c>
      <c r="AG102">
        <v>-0.26653496626417011</v>
      </c>
      <c r="AH102">
        <v>-0.67539309721249163</v>
      </c>
      <c r="AI102">
        <v>-1.7794629602084258</v>
      </c>
    </row>
    <row r="103" spans="1:35" x14ac:dyDescent="0.2">
      <c r="A103">
        <v>9</v>
      </c>
      <c r="B103">
        <v>102</v>
      </c>
      <c r="C103" s="25">
        <v>137.5</v>
      </c>
      <c r="D103" s="25">
        <v>135</v>
      </c>
      <c r="E103" s="25">
        <v>44</v>
      </c>
      <c r="F103">
        <v>-0.21413505026447405</v>
      </c>
      <c r="G103">
        <v>-7.4070026234401939E-2</v>
      </c>
      <c r="H103">
        <v>-0.14006502403007209</v>
      </c>
      <c r="I103" t="s">
        <v>195</v>
      </c>
      <c r="J103" t="s">
        <v>32</v>
      </c>
      <c r="K103" t="s">
        <v>65</v>
      </c>
      <c r="L103" t="s">
        <v>264</v>
      </c>
      <c r="M103" s="26">
        <v>27</v>
      </c>
      <c r="N103" s="27">
        <v>12</v>
      </c>
      <c r="O103">
        <v>27.8125</v>
      </c>
      <c r="P103">
        <v>12.5</v>
      </c>
      <c r="Q103">
        <v>3.0833333333333335</v>
      </c>
      <c r="R103">
        <v>4.166666666666667</v>
      </c>
      <c r="S103">
        <v>1.6666666666666667</v>
      </c>
      <c r="T103">
        <v>0.58333333333333337</v>
      </c>
      <c r="U103">
        <v>0.41666666666666669</v>
      </c>
      <c r="V103">
        <v>0.45132743362831856</v>
      </c>
      <c r="W103">
        <v>9.4166666666666661</v>
      </c>
      <c r="X103">
        <v>0.91666666666666663</v>
      </c>
      <c r="Y103">
        <v>1</v>
      </c>
      <c r="Z103">
        <v>0.83333333333333337</v>
      </c>
      <c r="AA103">
        <v>-0.50018119653556103</v>
      </c>
      <c r="AB103">
        <v>1.4858863967944456</v>
      </c>
      <c r="AC103">
        <v>-0.65647961612608163</v>
      </c>
      <c r="AD103">
        <v>-0.72615817239864844</v>
      </c>
      <c r="AE103">
        <v>-0.91372096457891072</v>
      </c>
      <c r="AF103">
        <v>-0.46709362093951218</v>
      </c>
      <c r="AG103">
        <v>-0.27823459765002939</v>
      </c>
      <c r="AH103">
        <v>0.27880182193295028</v>
      </c>
      <c r="AI103">
        <v>1.1105497133917301</v>
      </c>
    </row>
    <row r="104" spans="1:35" x14ac:dyDescent="0.2">
      <c r="A104">
        <v>9</v>
      </c>
      <c r="B104">
        <v>103</v>
      </c>
      <c r="C104" s="25">
        <v>0</v>
      </c>
      <c r="D104" s="25">
        <v>196</v>
      </c>
      <c r="E104" s="25">
        <v>45</v>
      </c>
      <c r="F104">
        <v>-0.22115717378127947</v>
      </c>
      <c r="G104">
        <v>-0.17933070394708223</v>
      </c>
      <c r="H104">
        <v>-4.1826469834197244E-2</v>
      </c>
      <c r="I104" t="s">
        <v>183</v>
      </c>
      <c r="J104" t="s">
        <v>32</v>
      </c>
      <c r="K104" t="s">
        <v>60</v>
      </c>
      <c r="L104" t="s">
        <v>263</v>
      </c>
      <c r="M104" s="26">
        <v>28.3</v>
      </c>
      <c r="N104" s="27">
        <v>13</v>
      </c>
      <c r="O104">
        <v>26.992307692307694</v>
      </c>
      <c r="P104">
        <v>14.538461538461538</v>
      </c>
      <c r="Q104">
        <v>1.3076923076923077</v>
      </c>
      <c r="R104">
        <v>4.2307692307692308</v>
      </c>
      <c r="S104">
        <v>2.4615384615384617</v>
      </c>
      <c r="T104">
        <v>0.53846153846153844</v>
      </c>
      <c r="U104">
        <v>0.46153846153846156</v>
      </c>
      <c r="V104">
        <v>0.42335766423357662</v>
      </c>
      <c r="W104">
        <v>10.538461538461538</v>
      </c>
      <c r="X104">
        <v>0.90322580645161288</v>
      </c>
      <c r="Y104">
        <v>4.7692307692307692</v>
      </c>
      <c r="Z104">
        <v>1.3076923076923077</v>
      </c>
      <c r="AA104">
        <v>-0.16038466229177228</v>
      </c>
      <c r="AB104">
        <v>-0.24383961587468736</v>
      </c>
      <c r="AC104">
        <v>-0.63345443923178824</v>
      </c>
      <c r="AD104">
        <v>-0.36299632673042315</v>
      </c>
      <c r="AE104">
        <v>-1.0114469695413024</v>
      </c>
      <c r="AF104">
        <v>-0.39759609864935047</v>
      </c>
      <c r="AG104">
        <v>-0.70948055330587734</v>
      </c>
      <c r="AH104">
        <v>1.2616178958503679</v>
      </c>
      <c r="AI104">
        <v>0.64360443425109348</v>
      </c>
    </row>
    <row r="105" spans="1:35" x14ac:dyDescent="0.2">
      <c r="A105">
        <v>9</v>
      </c>
      <c r="B105">
        <v>104</v>
      </c>
      <c r="C105" s="25">
        <v>126.2</v>
      </c>
      <c r="D105" s="25">
        <v>121</v>
      </c>
      <c r="E105" s="25">
        <v>73</v>
      </c>
      <c r="F105">
        <v>-0.22432241187293891</v>
      </c>
      <c r="G105">
        <v>-8.716603697751267E-2</v>
      </c>
      <c r="H105">
        <v>-0.13715637489542626</v>
      </c>
      <c r="I105" t="s">
        <v>170</v>
      </c>
      <c r="J105" t="s">
        <v>32</v>
      </c>
      <c r="K105" t="s">
        <v>121</v>
      </c>
      <c r="L105" t="s">
        <v>264</v>
      </c>
      <c r="M105" s="26">
        <v>27.5</v>
      </c>
      <c r="N105" s="27">
        <v>13</v>
      </c>
      <c r="O105">
        <v>34.134615384615387</v>
      </c>
      <c r="P105">
        <v>14.846153846153847</v>
      </c>
      <c r="Q105">
        <v>1.5384615384615385</v>
      </c>
      <c r="R105">
        <v>4.9230769230769234</v>
      </c>
      <c r="S105">
        <v>2.1538461538461537</v>
      </c>
      <c r="T105">
        <v>1.1538461538461537</v>
      </c>
      <c r="U105">
        <v>0.23076923076923078</v>
      </c>
      <c r="V105">
        <v>0.47222222222222221</v>
      </c>
      <c r="W105">
        <v>11.076923076923077</v>
      </c>
      <c r="X105">
        <v>0.78723404255319152</v>
      </c>
      <c r="Y105">
        <v>3.6153846153846154</v>
      </c>
      <c r="Z105">
        <v>1.1538461538461537</v>
      </c>
      <c r="AA105">
        <v>-0.10909461938704935</v>
      </c>
      <c r="AB105">
        <v>-1.9037679210106857E-2</v>
      </c>
      <c r="AC105">
        <v>-0.3847825287734184</v>
      </c>
      <c r="AD105">
        <v>-0.50357510569876851</v>
      </c>
      <c r="AE105">
        <v>0.32879538422863874</v>
      </c>
      <c r="AF105">
        <v>-0.7550119275701821</v>
      </c>
      <c r="AG105">
        <v>-9.283596091855386E-3</v>
      </c>
      <c r="AH105">
        <v>-0.12755040669968581</v>
      </c>
      <c r="AI105">
        <v>0.79504614640481364</v>
      </c>
    </row>
    <row r="106" spans="1:35" x14ac:dyDescent="0.2">
      <c r="A106">
        <v>9</v>
      </c>
      <c r="B106">
        <v>105</v>
      </c>
      <c r="C106" s="25">
        <v>117.2</v>
      </c>
      <c r="D106" s="25">
        <v>106</v>
      </c>
      <c r="E106" s="25">
        <v>50</v>
      </c>
      <c r="F106">
        <v>-0.23035441021802225</v>
      </c>
      <c r="G106">
        <v>-0.22010974397788038</v>
      </c>
      <c r="H106">
        <v>-1.0244666240141864E-2</v>
      </c>
      <c r="I106" t="s">
        <v>166</v>
      </c>
      <c r="J106" t="s">
        <v>32</v>
      </c>
      <c r="K106" t="s">
        <v>89</v>
      </c>
      <c r="L106" t="s">
        <v>263</v>
      </c>
      <c r="M106" s="26">
        <v>28.1</v>
      </c>
      <c r="N106" s="27">
        <v>15</v>
      </c>
      <c r="O106">
        <v>25.6</v>
      </c>
      <c r="P106">
        <v>8.6</v>
      </c>
      <c r="Q106">
        <v>1.2666666666666666</v>
      </c>
      <c r="R106">
        <v>3.1333333333333333</v>
      </c>
      <c r="S106">
        <v>4.8</v>
      </c>
      <c r="T106">
        <v>1.4</v>
      </c>
      <c r="U106">
        <v>0.13333333333333333</v>
      </c>
      <c r="V106">
        <v>0.45283018867924529</v>
      </c>
      <c r="W106">
        <v>7.0666666666666664</v>
      </c>
      <c r="X106">
        <v>0.875</v>
      </c>
      <c r="Y106">
        <v>1.0666666666666667</v>
      </c>
      <c r="Z106">
        <v>2.1333333333333333</v>
      </c>
      <c r="AA106">
        <v>-1.150282490352923</v>
      </c>
      <c r="AB106">
        <v>-0.28380440461505729</v>
      </c>
      <c r="AC106">
        <v>-1.027645467662093</v>
      </c>
      <c r="AD106">
        <v>0.70540239342900091</v>
      </c>
      <c r="AE106">
        <v>0.86489232573661534</v>
      </c>
      <c r="AF106">
        <v>-0.90592083311453331</v>
      </c>
      <c r="AG106">
        <v>-0.19937406996756388</v>
      </c>
      <c r="AH106">
        <v>0.18487760505283438</v>
      </c>
      <c r="AI106">
        <v>-0.16913275430720356</v>
      </c>
    </row>
    <row r="107" spans="1:35" x14ac:dyDescent="0.2">
      <c r="A107">
        <v>9</v>
      </c>
      <c r="B107">
        <v>106</v>
      </c>
      <c r="C107" s="25">
        <v>139.69999999999999</v>
      </c>
      <c r="D107" s="25">
        <v>176</v>
      </c>
      <c r="E107" s="25">
        <v>54</v>
      </c>
      <c r="F107">
        <v>-0.24509275974538627</v>
      </c>
      <c r="G107">
        <v>-0.38711769061801138</v>
      </c>
      <c r="H107">
        <v>0.1420249308726251</v>
      </c>
      <c r="I107" t="s">
        <v>172</v>
      </c>
      <c r="J107" t="s">
        <v>32</v>
      </c>
      <c r="K107" t="s">
        <v>95</v>
      </c>
      <c r="L107" t="s">
        <v>263</v>
      </c>
      <c r="M107" s="26">
        <v>26.2</v>
      </c>
      <c r="N107" s="27">
        <v>14</v>
      </c>
      <c r="O107">
        <v>28.715476190476188</v>
      </c>
      <c r="P107">
        <v>14.785714285714286</v>
      </c>
      <c r="Q107">
        <v>1.2142857142857142</v>
      </c>
      <c r="R107">
        <v>4.5</v>
      </c>
      <c r="S107">
        <v>4</v>
      </c>
      <c r="T107">
        <v>0.9285714285714286</v>
      </c>
      <c r="U107">
        <v>0.2857142857142857</v>
      </c>
      <c r="V107">
        <v>0.43478260869565216</v>
      </c>
      <c r="W107">
        <v>13.142857142857142</v>
      </c>
      <c r="X107">
        <v>0.76923076923076927</v>
      </c>
      <c r="Y107">
        <v>2.7857142857142856</v>
      </c>
      <c r="Z107">
        <v>3.0714285714285716</v>
      </c>
      <c r="AA107">
        <v>-0.11916944924333416</v>
      </c>
      <c r="AB107">
        <v>-0.3348308759532081</v>
      </c>
      <c r="AC107">
        <v>-0.53674869627575561</v>
      </c>
      <c r="AD107">
        <v>0.33989756811130328</v>
      </c>
      <c r="AE107">
        <v>-0.16182904884785737</v>
      </c>
      <c r="AF107">
        <v>-0.66991292068426989</v>
      </c>
      <c r="AG107">
        <v>-0.67584327440463055</v>
      </c>
      <c r="AH107">
        <v>-0.23305589532458212</v>
      </c>
      <c r="AI107">
        <v>-1.0925666229397677</v>
      </c>
    </row>
    <row r="108" spans="1:35" x14ac:dyDescent="0.2">
      <c r="A108">
        <v>9</v>
      </c>
      <c r="B108">
        <v>107</v>
      </c>
      <c r="C108" s="25">
        <v>117</v>
      </c>
      <c r="D108" s="25">
        <v>105</v>
      </c>
      <c r="E108" s="25">
        <v>59</v>
      </c>
      <c r="F108">
        <v>-0.26294446705155333</v>
      </c>
      <c r="G108">
        <v>-0.52180401472502025</v>
      </c>
      <c r="H108">
        <v>0.25885954767346692</v>
      </c>
      <c r="I108" t="s">
        <v>173</v>
      </c>
      <c r="J108" t="s">
        <v>174</v>
      </c>
      <c r="K108" t="s">
        <v>54</v>
      </c>
      <c r="L108" t="s">
        <v>264</v>
      </c>
      <c r="M108" s="26">
        <v>23.7</v>
      </c>
      <c r="N108" s="27">
        <v>5</v>
      </c>
      <c r="O108">
        <v>36.176666666666662</v>
      </c>
      <c r="P108">
        <v>13.8</v>
      </c>
      <c r="Q108">
        <v>0.6</v>
      </c>
      <c r="R108">
        <v>8</v>
      </c>
      <c r="S108">
        <v>4.8</v>
      </c>
      <c r="T108">
        <v>1</v>
      </c>
      <c r="U108">
        <v>0.6</v>
      </c>
      <c r="V108">
        <v>0.3888888888888889</v>
      </c>
      <c r="W108">
        <v>14.4</v>
      </c>
      <c r="X108">
        <v>0.58823529411764708</v>
      </c>
      <c r="Y108">
        <v>3.4</v>
      </c>
      <c r="Z108">
        <v>3.2</v>
      </c>
      <c r="AA108">
        <v>-0.28348076526310695</v>
      </c>
      <c r="AB108">
        <v>-0.93323222164606745</v>
      </c>
      <c r="AC108">
        <v>0.72042596215266919</v>
      </c>
      <c r="AD108">
        <v>0.70540239342900091</v>
      </c>
      <c r="AE108">
        <v>-6.2652042138463893E-3</v>
      </c>
      <c r="AF108">
        <v>-0.18314660129685159</v>
      </c>
      <c r="AG108">
        <v>-1.6364962379246475</v>
      </c>
      <c r="AH108">
        <v>-1.860314832522671</v>
      </c>
      <c r="AI108">
        <v>-1.219128625239662</v>
      </c>
    </row>
    <row r="109" spans="1:35" x14ac:dyDescent="0.2">
      <c r="A109">
        <v>9</v>
      </c>
      <c r="B109">
        <v>108</v>
      </c>
      <c r="C109" s="25">
        <v>137.4</v>
      </c>
      <c r="D109" s="25">
        <v>152</v>
      </c>
      <c r="E109" s="25">
        <v>54</v>
      </c>
      <c r="F109">
        <v>-0.26340681333858484</v>
      </c>
      <c r="G109">
        <v>-0.23471283328419471</v>
      </c>
      <c r="H109">
        <v>-2.8693980054390139E-2</v>
      </c>
      <c r="I109" t="s">
        <v>167</v>
      </c>
      <c r="J109" t="s">
        <v>1689</v>
      </c>
      <c r="K109" t="s">
        <v>70</v>
      </c>
      <c r="L109" t="s">
        <v>264</v>
      </c>
      <c r="M109" s="26">
        <v>25.6</v>
      </c>
      <c r="N109" s="27">
        <v>13</v>
      </c>
      <c r="O109">
        <v>27.555128205128202</v>
      </c>
      <c r="P109">
        <v>10.384615384615385</v>
      </c>
      <c r="Q109">
        <v>1.6923076923076923</v>
      </c>
      <c r="R109">
        <v>6.0769230769230766</v>
      </c>
      <c r="S109">
        <v>2.0769230769230771</v>
      </c>
      <c r="T109">
        <v>1.0769230769230769</v>
      </c>
      <c r="U109">
        <v>0.30769230769230771</v>
      </c>
      <c r="V109">
        <v>0.42372881355932202</v>
      </c>
      <c r="W109">
        <v>9.0769230769230766</v>
      </c>
      <c r="X109">
        <v>0.76470588235294112</v>
      </c>
      <c r="Y109">
        <v>1.3076923076923077</v>
      </c>
      <c r="Z109">
        <v>1.6153846153846154</v>
      </c>
      <c r="AA109">
        <v>-0.85280024150553035</v>
      </c>
      <c r="AB109">
        <v>0.13083027856627999</v>
      </c>
      <c r="AC109">
        <v>2.9670655323864269E-2</v>
      </c>
      <c r="AD109">
        <v>-0.53871980044085477</v>
      </c>
      <c r="AE109">
        <v>0.16126509000739617</v>
      </c>
      <c r="AF109">
        <v>-0.63587331792990487</v>
      </c>
      <c r="AG109">
        <v>-0.60928881613131214</v>
      </c>
      <c r="AH109">
        <v>-0.13822035739134444</v>
      </c>
      <c r="AI109">
        <v>0.34072100994365356</v>
      </c>
    </row>
    <row r="110" spans="1:35" x14ac:dyDescent="0.2">
      <c r="A110">
        <v>10</v>
      </c>
      <c r="B110">
        <v>109</v>
      </c>
      <c r="C110" s="25">
        <v>98.5</v>
      </c>
      <c r="D110" s="25">
        <v>103</v>
      </c>
      <c r="E110" s="25">
        <v>66</v>
      </c>
      <c r="F110">
        <v>-0.27733740001466289</v>
      </c>
      <c r="G110">
        <v>-0.15290801393316941</v>
      </c>
      <c r="H110">
        <v>-0.12442938608149348</v>
      </c>
      <c r="I110" t="s">
        <v>176</v>
      </c>
      <c r="J110" t="s">
        <v>383</v>
      </c>
      <c r="K110" t="s">
        <v>63</v>
      </c>
      <c r="L110" t="s">
        <v>45</v>
      </c>
      <c r="M110" s="26">
        <v>30.2</v>
      </c>
      <c r="N110" s="27">
        <v>8</v>
      </c>
      <c r="O110">
        <v>22.866666666666667</v>
      </c>
      <c r="P110">
        <v>14</v>
      </c>
      <c r="Q110">
        <v>0.625</v>
      </c>
      <c r="R110">
        <v>6.5</v>
      </c>
      <c r="S110">
        <v>0.75</v>
      </c>
      <c r="T110">
        <v>0.625</v>
      </c>
      <c r="U110">
        <v>1.25</v>
      </c>
      <c r="V110">
        <v>0.52380952380952384</v>
      </c>
      <c r="W110">
        <v>10.5</v>
      </c>
      <c r="X110">
        <v>0.82608695652173914</v>
      </c>
      <c r="Y110">
        <v>2.875</v>
      </c>
      <c r="Z110">
        <v>2.125</v>
      </c>
      <c r="AA110">
        <v>-0.25014223737503721</v>
      </c>
      <c r="AB110">
        <v>-0.90887867850740445</v>
      </c>
      <c r="AC110">
        <v>0.18163682282620142</v>
      </c>
      <c r="AD110">
        <v>-1.144965784741844</v>
      </c>
      <c r="AE110">
        <v>-0.82297538854240437</v>
      </c>
      <c r="AF110">
        <v>0.82357465016349074</v>
      </c>
      <c r="AG110">
        <v>0.7261193362696593</v>
      </c>
      <c r="AH110">
        <v>0.18038881607435767</v>
      </c>
      <c r="AI110">
        <v>-0.16092966156554375</v>
      </c>
    </row>
    <row r="111" spans="1:35" x14ac:dyDescent="0.2">
      <c r="A111">
        <v>10</v>
      </c>
      <c r="B111">
        <v>110</v>
      </c>
      <c r="C111" s="25">
        <v>43.8</v>
      </c>
      <c r="D111" s="25">
        <v>37</v>
      </c>
      <c r="E111" s="25">
        <v>95</v>
      </c>
      <c r="F111">
        <v>-0.2776410235875999</v>
      </c>
      <c r="G111">
        <v>-0.46036597576621385</v>
      </c>
      <c r="H111">
        <v>0.18272495217861395</v>
      </c>
      <c r="I111" t="s">
        <v>185</v>
      </c>
      <c r="J111" t="s">
        <v>32</v>
      </c>
      <c r="K111" t="s">
        <v>82</v>
      </c>
      <c r="L111" t="s">
        <v>263</v>
      </c>
      <c r="M111" s="26">
        <v>32.1</v>
      </c>
      <c r="N111" s="27">
        <v>14</v>
      </c>
      <c r="O111">
        <v>30.711904761904766</v>
      </c>
      <c r="P111">
        <v>14.857142857142858</v>
      </c>
      <c r="Q111">
        <v>1.9285714285714286</v>
      </c>
      <c r="R111">
        <v>3.2142857142857144</v>
      </c>
      <c r="S111">
        <v>4.3571428571428568</v>
      </c>
      <c r="T111">
        <v>0.7857142857142857</v>
      </c>
      <c r="U111">
        <v>0.14285714285714285</v>
      </c>
      <c r="V111">
        <v>0.36898395721925131</v>
      </c>
      <c r="W111">
        <v>13.357142857142858</v>
      </c>
      <c r="X111">
        <v>0.7678571428571429</v>
      </c>
      <c r="Y111">
        <v>4</v>
      </c>
      <c r="Z111">
        <v>2.2857142857142856</v>
      </c>
      <c r="AA111">
        <v>-0.10726283214045211</v>
      </c>
      <c r="AB111">
        <v>0.36098464229430288</v>
      </c>
      <c r="AC111">
        <v>-0.998567958555585</v>
      </c>
      <c r="AD111">
        <v>0.5030693651281325</v>
      </c>
      <c r="AE111">
        <v>-0.47295673811587957</v>
      </c>
      <c r="AF111">
        <v>-0.89117033858764172</v>
      </c>
      <c r="AG111">
        <v>-1.8806744523423133</v>
      </c>
      <c r="AH111">
        <v>-0.33758330513607637</v>
      </c>
      <c r="AI111">
        <v>-0.31913216444041181</v>
      </c>
    </row>
    <row r="112" spans="1:35" x14ac:dyDescent="0.2">
      <c r="A112">
        <v>10</v>
      </c>
      <c r="B112">
        <v>111</v>
      </c>
      <c r="C112" s="25">
        <v>137.9</v>
      </c>
      <c r="D112" s="25">
        <v>207</v>
      </c>
      <c r="E112" s="25">
        <v>53</v>
      </c>
      <c r="F112">
        <v>-0.28459676639127618</v>
      </c>
      <c r="G112">
        <v>-0.27645106305371531</v>
      </c>
      <c r="H112">
        <v>-8.1457033375608723E-3</v>
      </c>
      <c r="I112" t="s">
        <v>171</v>
      </c>
      <c r="J112" t="s">
        <v>32</v>
      </c>
      <c r="K112" t="s">
        <v>65</v>
      </c>
      <c r="L112" t="s">
        <v>263</v>
      </c>
      <c r="M112" s="26">
        <v>30.8</v>
      </c>
      <c r="N112" s="27">
        <v>10</v>
      </c>
      <c r="O112">
        <v>24.521666666666668</v>
      </c>
      <c r="P112">
        <v>13.1</v>
      </c>
      <c r="Q112">
        <v>2</v>
      </c>
      <c r="R112">
        <v>1.5</v>
      </c>
      <c r="S112">
        <v>6</v>
      </c>
      <c r="T112">
        <v>0.5</v>
      </c>
      <c r="U112">
        <v>0.2</v>
      </c>
      <c r="V112">
        <v>0.44347826086956521</v>
      </c>
      <c r="W112">
        <v>11.5</v>
      </c>
      <c r="X112">
        <v>0.9</v>
      </c>
      <c r="Y112">
        <v>1</v>
      </c>
      <c r="Z112">
        <v>2</v>
      </c>
      <c r="AA112">
        <v>-0.40016561287135155</v>
      </c>
      <c r="AB112">
        <v>0.43056619411905395</v>
      </c>
      <c r="AC112">
        <v>-1.614326974928691</v>
      </c>
      <c r="AD112">
        <v>1.2536596314055477</v>
      </c>
      <c r="AE112">
        <v>-1.0952121166519238</v>
      </c>
      <c r="AF112">
        <v>-0.80266737142629285</v>
      </c>
      <c r="AG112">
        <v>-0.4579989323038583</v>
      </c>
      <c r="AH112">
        <v>0.23596888561472443</v>
      </c>
      <c r="AI112">
        <v>-3.7883270440646287E-2</v>
      </c>
    </row>
    <row r="113" spans="1:35" x14ac:dyDescent="0.2">
      <c r="A113">
        <v>10</v>
      </c>
      <c r="B113">
        <v>112</v>
      </c>
      <c r="C113" s="25">
        <v>100</v>
      </c>
      <c r="D113" s="25">
        <v>93</v>
      </c>
      <c r="E113" s="25">
        <v>77</v>
      </c>
      <c r="F113">
        <v>-0.28865561218148922</v>
      </c>
      <c r="G113">
        <v>-0.1566121064424317</v>
      </c>
      <c r="H113">
        <v>-0.13204350573905752</v>
      </c>
      <c r="I113" t="s">
        <v>181</v>
      </c>
      <c r="J113" t="s">
        <v>32</v>
      </c>
      <c r="K113" t="s">
        <v>76</v>
      </c>
      <c r="L113" t="s">
        <v>264</v>
      </c>
      <c r="M113" s="26">
        <v>26.2</v>
      </c>
      <c r="N113" s="27">
        <v>14</v>
      </c>
      <c r="O113">
        <v>33.853571428571435</v>
      </c>
      <c r="P113">
        <v>17.5</v>
      </c>
      <c r="Q113">
        <v>0.8571428571428571</v>
      </c>
      <c r="R113">
        <v>3.5</v>
      </c>
      <c r="S113">
        <v>1.1428571428571428</v>
      </c>
      <c r="T113">
        <v>1.2857142857142858</v>
      </c>
      <c r="U113">
        <v>0.42857142857142855</v>
      </c>
      <c r="V113">
        <v>0.47663551401869159</v>
      </c>
      <c r="W113">
        <v>15.285714285714286</v>
      </c>
      <c r="X113">
        <v>0.80555555555555558</v>
      </c>
      <c r="Y113">
        <v>2.5714285714285716</v>
      </c>
      <c r="Z113">
        <v>1.4285714285714286</v>
      </c>
      <c r="AA113">
        <v>0.33328200066618491</v>
      </c>
      <c r="AB113">
        <v>-0.68273863507696353</v>
      </c>
      <c r="AC113">
        <v>-0.89594145582673412</v>
      </c>
      <c r="AD113">
        <v>-0.96547680802333158</v>
      </c>
      <c r="AE113">
        <v>0.61599017432219805</v>
      </c>
      <c r="AF113">
        <v>-0.44865550278089794</v>
      </c>
      <c r="AG113">
        <v>8.6465809729654022E-2</v>
      </c>
      <c r="AH113">
        <v>2.2950941449119865E-2</v>
      </c>
      <c r="AI113">
        <v>0.524614517558885</v>
      </c>
    </row>
    <row r="114" spans="1:35" x14ac:dyDescent="0.2">
      <c r="A114">
        <v>10</v>
      </c>
      <c r="B114">
        <v>113</v>
      </c>
      <c r="C114" s="25">
        <v>128.19999999999999</v>
      </c>
      <c r="D114" s="25">
        <v>259</v>
      </c>
      <c r="E114" s="25">
        <v>71</v>
      </c>
      <c r="F114">
        <v>-0.28901614484101029</v>
      </c>
      <c r="G114">
        <v>-2.0388590911169821E-3</v>
      </c>
      <c r="H114">
        <v>-0.28697728574989328</v>
      </c>
      <c r="I114" t="s">
        <v>177</v>
      </c>
      <c r="J114" t="s">
        <v>1690</v>
      </c>
      <c r="K114" t="s">
        <v>70</v>
      </c>
      <c r="L114" t="s">
        <v>45</v>
      </c>
      <c r="M114" s="26">
        <v>32.9</v>
      </c>
      <c r="N114" s="27">
        <v>12</v>
      </c>
      <c r="O114">
        <v>23.984722222222228</v>
      </c>
      <c r="P114">
        <v>14.5</v>
      </c>
      <c r="Q114">
        <v>1.9166666666666667</v>
      </c>
      <c r="R114">
        <v>5.583333333333333</v>
      </c>
      <c r="S114">
        <v>3.0833333333333335</v>
      </c>
      <c r="T114">
        <v>0.33333333333333331</v>
      </c>
      <c r="U114">
        <v>0.75</v>
      </c>
      <c r="V114">
        <v>0.56140350877192979</v>
      </c>
      <c r="W114">
        <v>9.5</v>
      </c>
      <c r="X114">
        <v>0.71875</v>
      </c>
      <c r="Y114">
        <v>2.6666666666666665</v>
      </c>
      <c r="Z114">
        <v>1.0833333333333333</v>
      </c>
      <c r="AA114">
        <v>-0.16679591765486262</v>
      </c>
      <c r="AB114">
        <v>0.34938771699017773</v>
      </c>
      <c r="AC114">
        <v>-0.14762320676219565</v>
      </c>
      <c r="AD114">
        <v>-7.8910044231892004E-2</v>
      </c>
      <c r="AE114">
        <v>-1.4581944207979498</v>
      </c>
      <c r="AF114">
        <v>4.9173687501688976E-2</v>
      </c>
      <c r="AG114">
        <v>1.1403063509250837</v>
      </c>
      <c r="AH114">
        <v>-0.57015082893203839</v>
      </c>
      <c r="AI114">
        <v>0.86445693114193523</v>
      </c>
    </row>
    <row r="115" spans="1:35" x14ac:dyDescent="0.2">
      <c r="A115">
        <v>10</v>
      </c>
      <c r="B115">
        <v>114</v>
      </c>
      <c r="C115" s="25">
        <v>82.4</v>
      </c>
      <c r="D115" s="25">
        <v>78</v>
      </c>
      <c r="E115" s="25">
        <v>71</v>
      </c>
      <c r="F115">
        <v>-0.28933285494284477</v>
      </c>
      <c r="G115">
        <v>-6.2927693168991425E-2</v>
      </c>
      <c r="H115">
        <v>-0.22640516177385334</v>
      </c>
      <c r="I115" t="s">
        <v>196</v>
      </c>
      <c r="J115" t="s">
        <v>32</v>
      </c>
      <c r="K115" t="s">
        <v>67</v>
      </c>
      <c r="L115" t="s">
        <v>264</v>
      </c>
      <c r="M115" s="26">
        <v>26.9</v>
      </c>
      <c r="N115" s="27">
        <v>12</v>
      </c>
      <c r="O115">
        <v>25.198611111111109</v>
      </c>
      <c r="P115">
        <v>10</v>
      </c>
      <c r="Q115">
        <v>1</v>
      </c>
      <c r="R115">
        <v>7.166666666666667</v>
      </c>
      <c r="S115">
        <v>1.1666666666666667</v>
      </c>
      <c r="T115">
        <v>1.25</v>
      </c>
      <c r="U115">
        <v>0.41666666666666669</v>
      </c>
      <c r="V115">
        <v>0.51724137931034486</v>
      </c>
      <c r="W115">
        <v>7.25</v>
      </c>
      <c r="X115">
        <v>0.78260869565217395</v>
      </c>
      <c r="Y115">
        <v>1.9166666666666667</v>
      </c>
      <c r="Z115">
        <v>0.91666666666666663</v>
      </c>
      <c r="AA115">
        <v>-0.91691279513643398</v>
      </c>
      <c r="AB115">
        <v>-0.54357553142746129</v>
      </c>
      <c r="AC115">
        <v>0.42109866252685385</v>
      </c>
      <c r="AD115">
        <v>-0.95459868822220972</v>
      </c>
      <c r="AE115">
        <v>0.53820825200519229</v>
      </c>
      <c r="AF115">
        <v>-0.46709362093951218</v>
      </c>
      <c r="AG115">
        <v>0.43046196010385895</v>
      </c>
      <c r="AH115">
        <v>-0.10245626340634217</v>
      </c>
      <c r="AI115">
        <v>1.0285187859751317</v>
      </c>
    </row>
    <row r="116" spans="1:35" x14ac:dyDescent="0.2">
      <c r="A116">
        <v>10</v>
      </c>
      <c r="B116">
        <v>115</v>
      </c>
      <c r="C116" s="25">
        <v>140.30000000000001</v>
      </c>
      <c r="D116" s="25">
        <v>200</v>
      </c>
      <c r="E116" s="25">
        <v>23</v>
      </c>
      <c r="F116">
        <v>-0.29500616044343875</v>
      </c>
      <c r="G116">
        <v>-0.12211036319105004</v>
      </c>
      <c r="H116">
        <v>-0.17289579725238871</v>
      </c>
      <c r="I116" t="s">
        <v>190</v>
      </c>
      <c r="J116" t="s">
        <v>32</v>
      </c>
      <c r="K116" t="s">
        <v>89</v>
      </c>
      <c r="L116" t="s">
        <v>263</v>
      </c>
      <c r="M116" s="26">
        <v>25.7</v>
      </c>
      <c r="N116" s="27">
        <v>15</v>
      </c>
      <c r="O116">
        <v>20.563333333333336</v>
      </c>
      <c r="P116">
        <v>6.7333333333333334</v>
      </c>
      <c r="Q116">
        <v>0.26666666666666666</v>
      </c>
      <c r="R116">
        <v>3.1333333333333333</v>
      </c>
      <c r="S116">
        <v>3.2</v>
      </c>
      <c r="T116">
        <v>2.1333333333333333</v>
      </c>
      <c r="U116">
        <v>0.4</v>
      </c>
      <c r="V116">
        <v>0.45360824742268041</v>
      </c>
      <c r="W116">
        <v>6.4666666666666668</v>
      </c>
      <c r="X116">
        <v>0.69230769230769229</v>
      </c>
      <c r="Y116">
        <v>0.8666666666666667</v>
      </c>
      <c r="Z116">
        <v>0.8</v>
      </c>
      <c r="AA116">
        <v>-1.461442083974908</v>
      </c>
      <c r="AB116">
        <v>-1.2579461301615724</v>
      </c>
      <c r="AC116">
        <v>-1.027645467662093</v>
      </c>
      <c r="AD116">
        <v>-2.5607257206394403E-2</v>
      </c>
      <c r="AE116">
        <v>2.4620144639791288</v>
      </c>
      <c r="AF116">
        <v>-0.49290698636157226</v>
      </c>
      <c r="AG116">
        <v>-0.17731222997374885</v>
      </c>
      <c r="AH116">
        <v>-0.26150966171665996</v>
      </c>
      <c r="AI116">
        <v>1.1433620843583694</v>
      </c>
    </row>
    <row r="117" spans="1:35" x14ac:dyDescent="0.2">
      <c r="A117">
        <v>10</v>
      </c>
      <c r="B117">
        <v>116</v>
      </c>
      <c r="C117" s="25">
        <v>133.19999999999999</v>
      </c>
      <c r="D117" s="25">
        <v>560</v>
      </c>
      <c r="E117" s="25">
        <v>65</v>
      </c>
      <c r="F117">
        <v>-0.30196389104072136</v>
      </c>
      <c r="G117">
        <v>-0.11097268544583555</v>
      </c>
      <c r="H117">
        <v>-0.1909912055948858</v>
      </c>
      <c r="I117" t="s">
        <v>150</v>
      </c>
      <c r="J117" t="s">
        <v>32</v>
      </c>
      <c r="K117" t="s">
        <v>97</v>
      </c>
      <c r="L117" t="s">
        <v>264</v>
      </c>
      <c r="M117" s="26">
        <v>21.2</v>
      </c>
      <c r="N117" s="27">
        <v>15</v>
      </c>
      <c r="O117">
        <v>28.44222222222222</v>
      </c>
      <c r="P117">
        <v>12</v>
      </c>
      <c r="Q117">
        <v>1.5333333333333334</v>
      </c>
      <c r="R117">
        <v>5.2666666666666666</v>
      </c>
      <c r="S117">
        <v>1.4666666666666666</v>
      </c>
      <c r="T117">
        <v>1.1333333333333333</v>
      </c>
      <c r="U117">
        <v>0.73333333333333328</v>
      </c>
      <c r="V117">
        <v>0.51538461538461533</v>
      </c>
      <c r="W117">
        <v>8.6666666666666661</v>
      </c>
      <c r="X117">
        <v>0.67647058823529416</v>
      </c>
      <c r="Y117">
        <v>2.2666666666666666</v>
      </c>
      <c r="Z117">
        <v>1.3333333333333333</v>
      </c>
      <c r="AA117">
        <v>-0.58352751625573562</v>
      </c>
      <c r="AB117">
        <v>-2.4033277802653071E-2</v>
      </c>
      <c r="AC117">
        <v>-0.26136758062000542</v>
      </c>
      <c r="AD117">
        <v>-0.817534378728073</v>
      </c>
      <c r="AE117">
        <v>0.28412063910297419</v>
      </c>
      <c r="AF117">
        <v>2.3360322079628834E-2</v>
      </c>
      <c r="AG117">
        <v>0.49662891938038911</v>
      </c>
      <c r="AH117">
        <v>-0.73476544506118524</v>
      </c>
      <c r="AI117">
        <v>0.61836414889214031</v>
      </c>
    </row>
    <row r="118" spans="1:35" x14ac:dyDescent="0.2">
      <c r="A118">
        <v>10</v>
      </c>
      <c r="B118">
        <v>117</v>
      </c>
      <c r="C118" s="25">
        <v>134.69999999999999</v>
      </c>
      <c r="D118" s="25">
        <v>292</v>
      </c>
      <c r="E118" s="25">
        <v>27</v>
      </c>
      <c r="F118">
        <v>-0.30957063765537829</v>
      </c>
      <c r="G118">
        <v>-0.16976780264768107</v>
      </c>
      <c r="H118">
        <v>-0.13980283500769722</v>
      </c>
      <c r="I118" t="s">
        <v>188</v>
      </c>
      <c r="J118" t="s">
        <v>32</v>
      </c>
      <c r="K118" t="s">
        <v>56</v>
      </c>
      <c r="L118" t="s">
        <v>263</v>
      </c>
      <c r="M118" s="26">
        <v>27.9</v>
      </c>
      <c r="N118" s="27">
        <v>14</v>
      </c>
      <c r="O118">
        <v>26.588095238095242</v>
      </c>
      <c r="P118">
        <v>13.142857142857142</v>
      </c>
      <c r="Q118">
        <v>2.3571428571428572</v>
      </c>
      <c r="R118">
        <v>2.2142857142857144</v>
      </c>
      <c r="S118">
        <v>1.7142857142857142</v>
      </c>
      <c r="T118">
        <v>0.5</v>
      </c>
      <c r="U118">
        <v>0.42857142857142855</v>
      </c>
      <c r="V118">
        <v>0.43650793650793651</v>
      </c>
      <c r="W118">
        <v>9</v>
      </c>
      <c r="X118">
        <v>0.93181818181818177</v>
      </c>
      <c r="Y118">
        <v>3.1428571428571428</v>
      </c>
      <c r="Z118">
        <v>0.8571428571428571</v>
      </c>
      <c r="AA118">
        <v>-0.3930216426096223</v>
      </c>
      <c r="AB118">
        <v>0.77847395324280944</v>
      </c>
      <c r="AC118">
        <v>-1.3577607181065636</v>
      </c>
      <c r="AD118">
        <v>-0.70440193279640462</v>
      </c>
      <c r="AE118">
        <v>-1.0952121166519238</v>
      </c>
      <c r="AF118">
        <v>-0.44865550278089794</v>
      </c>
      <c r="AG118">
        <v>-0.44802806579989723</v>
      </c>
      <c r="AH118">
        <v>1.0535834961149544</v>
      </c>
      <c r="AI118">
        <v>1.0871123055584164</v>
      </c>
    </row>
    <row r="119" spans="1:35" x14ac:dyDescent="0.2">
      <c r="A119">
        <v>10</v>
      </c>
      <c r="B119">
        <v>118</v>
      </c>
      <c r="C119" s="25">
        <v>128.4</v>
      </c>
      <c r="D119" s="25">
        <v>140</v>
      </c>
      <c r="E119" s="25">
        <v>63</v>
      </c>
      <c r="F119">
        <v>-0.31373261446659073</v>
      </c>
      <c r="G119">
        <v>-0.30321253844297635</v>
      </c>
      <c r="H119">
        <v>-1.0520076023614378E-2</v>
      </c>
      <c r="I119" t="s">
        <v>192</v>
      </c>
      <c r="J119" t="s">
        <v>32</v>
      </c>
      <c r="K119" t="s">
        <v>54</v>
      </c>
      <c r="L119" t="s">
        <v>263</v>
      </c>
      <c r="M119" s="26">
        <v>19.8</v>
      </c>
      <c r="N119" s="27">
        <v>12</v>
      </c>
      <c r="O119">
        <v>29.066666666666666</v>
      </c>
      <c r="P119">
        <v>14</v>
      </c>
      <c r="Q119">
        <v>1.8333333333333333</v>
      </c>
      <c r="R119">
        <v>4.333333333333333</v>
      </c>
      <c r="S119">
        <v>2.1666666666666665</v>
      </c>
      <c r="T119">
        <v>0.75</v>
      </c>
      <c r="U119">
        <v>8.3333333333333329E-2</v>
      </c>
      <c r="V119">
        <v>0.46153846153846156</v>
      </c>
      <c r="W119">
        <v>10.833333333333334</v>
      </c>
      <c r="X119">
        <v>0.8666666666666667</v>
      </c>
      <c r="Y119">
        <v>2.5</v>
      </c>
      <c r="Z119">
        <v>2.3333333333333335</v>
      </c>
      <c r="AA119">
        <v>-0.25014223737503721</v>
      </c>
      <c r="AB119">
        <v>0.2682092398613013</v>
      </c>
      <c r="AC119">
        <v>-0.59661415620091873</v>
      </c>
      <c r="AD119">
        <v>-0.49771765657508749</v>
      </c>
      <c r="AE119">
        <v>-0.55073866043288511</v>
      </c>
      <c r="AF119">
        <v>-0.9833609293807134</v>
      </c>
      <c r="AG119">
        <v>-0.16677756461361265</v>
      </c>
      <c r="AH119">
        <v>0.41423609883720575</v>
      </c>
      <c r="AI119">
        <v>-0.36600698010703969</v>
      </c>
    </row>
    <row r="120" spans="1:35" x14ac:dyDescent="0.2">
      <c r="A120">
        <v>10</v>
      </c>
      <c r="B120">
        <v>119</v>
      </c>
      <c r="C120" s="25">
        <v>141.1</v>
      </c>
      <c r="D120" s="25">
        <v>213</v>
      </c>
      <c r="E120" s="25">
        <v>35</v>
      </c>
      <c r="F120">
        <v>-0.3165069208861917</v>
      </c>
      <c r="G120">
        <v>-0.25533885223189412</v>
      </c>
      <c r="H120">
        <v>-6.116806865429758E-2</v>
      </c>
      <c r="I120" t="s">
        <v>184</v>
      </c>
      <c r="J120" t="s">
        <v>32</v>
      </c>
      <c r="K120" t="s">
        <v>67</v>
      </c>
      <c r="L120" t="s">
        <v>263</v>
      </c>
      <c r="M120" s="26">
        <v>27.5</v>
      </c>
      <c r="N120" s="27">
        <v>14</v>
      </c>
      <c r="O120">
        <v>22.838095238095239</v>
      </c>
      <c r="P120">
        <v>14.428571428571429</v>
      </c>
      <c r="Q120">
        <v>1.4285714285714286</v>
      </c>
      <c r="R120">
        <v>2.2857142857142856</v>
      </c>
      <c r="S120">
        <v>2.3571428571428572</v>
      </c>
      <c r="T120">
        <v>0.7142857142857143</v>
      </c>
      <c r="U120">
        <v>0.35714285714285715</v>
      </c>
      <c r="V120">
        <v>0.42405063291139239</v>
      </c>
      <c r="W120">
        <v>11.285714285714286</v>
      </c>
      <c r="X120">
        <v>0.90566037735849059</v>
      </c>
      <c r="Y120">
        <v>3.7857142857142856</v>
      </c>
      <c r="Z120">
        <v>1.2857142857142858</v>
      </c>
      <c r="AA120">
        <v>-0.17870253475774467</v>
      </c>
      <c r="AB120">
        <v>-0.12608622047895474</v>
      </c>
      <c r="AC120">
        <v>-1.3321040924243508</v>
      </c>
      <c r="AD120">
        <v>-0.41069269816611176</v>
      </c>
      <c r="AE120">
        <v>-0.62852058274989053</v>
      </c>
      <c r="AF120">
        <v>-0.5592842117325838</v>
      </c>
      <c r="AG120">
        <v>-0.74774018844247236</v>
      </c>
      <c r="AH120">
        <v>1.0198418941062946</v>
      </c>
      <c r="AI120">
        <v>0.66523896455876774</v>
      </c>
    </row>
    <row r="121" spans="1:35" x14ac:dyDescent="0.2">
      <c r="A121">
        <v>10</v>
      </c>
      <c r="B121">
        <v>120</v>
      </c>
      <c r="C121" s="25">
        <v>127.9</v>
      </c>
      <c r="D121" s="25">
        <v>125</v>
      </c>
      <c r="E121" s="25">
        <v>35</v>
      </c>
      <c r="F121">
        <v>-0.31837098190731733</v>
      </c>
      <c r="G121">
        <v>-0.25439739702734365</v>
      </c>
      <c r="H121">
        <v>-6.3973584879973677E-2</v>
      </c>
      <c r="I121" t="s">
        <v>191</v>
      </c>
      <c r="J121" t="s">
        <v>32</v>
      </c>
      <c r="K121" t="s">
        <v>54</v>
      </c>
      <c r="L121" t="s">
        <v>264</v>
      </c>
      <c r="M121" s="26">
        <v>28.6</v>
      </c>
      <c r="N121" s="27">
        <v>13</v>
      </c>
      <c r="O121">
        <v>22.347435897435901</v>
      </c>
      <c r="P121">
        <v>7.8461538461538458</v>
      </c>
      <c r="Q121">
        <v>1.6153846153846154</v>
      </c>
      <c r="R121">
        <v>4.8461538461538458</v>
      </c>
      <c r="S121">
        <v>1.6923076923076923</v>
      </c>
      <c r="T121">
        <v>1.2307692307692308</v>
      </c>
      <c r="U121">
        <v>0.46153846153846156</v>
      </c>
      <c r="V121">
        <v>0.39534883720930231</v>
      </c>
      <c r="W121">
        <v>6.615384615384615</v>
      </c>
      <c r="X121">
        <v>0.8125</v>
      </c>
      <c r="Y121">
        <v>1.2307692307692308</v>
      </c>
      <c r="Z121">
        <v>1.3076923076923077</v>
      </c>
      <c r="AA121">
        <v>-1.2759430954694937</v>
      </c>
      <c r="AB121">
        <v>5.589629967808657E-2</v>
      </c>
      <c r="AC121">
        <v>-0.41241274104657083</v>
      </c>
      <c r="AD121">
        <v>-0.71444327415128639</v>
      </c>
      <c r="AE121">
        <v>0.49632567844988179</v>
      </c>
      <c r="AF121">
        <v>-0.39759609864935047</v>
      </c>
      <c r="AG121">
        <v>-0.70458413414596499</v>
      </c>
      <c r="AH121">
        <v>1.9576357837511927E-2</v>
      </c>
      <c r="AI121">
        <v>0.64360443425109348</v>
      </c>
    </row>
    <row r="122" spans="1:35" x14ac:dyDescent="0.2">
      <c r="A122">
        <v>11</v>
      </c>
      <c r="B122">
        <v>121</v>
      </c>
      <c r="C122" s="25">
        <v>110.1</v>
      </c>
      <c r="D122" s="25">
        <v>108</v>
      </c>
      <c r="E122" s="25">
        <v>67</v>
      </c>
      <c r="F122">
        <v>-0.32102798180779157</v>
      </c>
      <c r="G122">
        <v>-0.28650972578236655</v>
      </c>
      <c r="H122">
        <v>-3.451825602542502E-2</v>
      </c>
      <c r="I122" t="s">
        <v>210</v>
      </c>
      <c r="J122" t="s">
        <v>32</v>
      </c>
      <c r="K122" t="s">
        <v>74</v>
      </c>
      <c r="L122" t="s">
        <v>263</v>
      </c>
      <c r="M122" s="26">
        <v>35.4</v>
      </c>
      <c r="N122" s="27">
        <v>13</v>
      </c>
      <c r="O122">
        <v>27.071794871794875</v>
      </c>
      <c r="P122">
        <v>14.153846153846153</v>
      </c>
      <c r="Q122">
        <v>3.3076923076923075</v>
      </c>
      <c r="R122">
        <v>2.3076923076923075</v>
      </c>
      <c r="S122">
        <v>1.6923076923076923</v>
      </c>
      <c r="T122">
        <v>0.30769230769230771</v>
      </c>
      <c r="U122">
        <v>0.38461538461538464</v>
      </c>
      <c r="V122">
        <v>0.42424242424242425</v>
      </c>
      <c r="W122">
        <v>10.153846153846153</v>
      </c>
      <c r="X122">
        <v>0.8529411764705882</v>
      </c>
      <c r="Y122">
        <v>2.6153846153846154</v>
      </c>
      <c r="Z122">
        <v>1.6153846153846154</v>
      </c>
      <c r="AA122">
        <v>-0.22449721592267588</v>
      </c>
      <c r="AB122">
        <v>1.7044438352183429</v>
      </c>
      <c r="AC122">
        <v>-1.3242097460605931</v>
      </c>
      <c r="AD122">
        <v>-0.71444327415128639</v>
      </c>
      <c r="AE122">
        <v>-1.5140378522050304</v>
      </c>
      <c r="AF122">
        <v>-0.51673470828962764</v>
      </c>
      <c r="AG122">
        <v>-0.67211266933041203</v>
      </c>
      <c r="AH122">
        <v>0.34228308875632951</v>
      </c>
      <c r="AI122">
        <v>0.34072100994365356</v>
      </c>
    </row>
    <row r="123" spans="1:35" x14ac:dyDescent="0.2">
      <c r="A123">
        <v>11</v>
      </c>
      <c r="B123">
        <v>122</v>
      </c>
      <c r="C123" s="25">
        <v>60.5</v>
      </c>
      <c r="D123" s="25">
        <v>67</v>
      </c>
      <c r="E123" s="25">
        <v>95</v>
      </c>
      <c r="F123">
        <v>-0.32213440345870692</v>
      </c>
      <c r="G123">
        <v>-0.48467236513954792</v>
      </c>
      <c r="H123">
        <v>0.162537961680841</v>
      </c>
      <c r="I123" t="s">
        <v>205</v>
      </c>
      <c r="J123" t="s">
        <v>32</v>
      </c>
      <c r="K123" t="s">
        <v>108</v>
      </c>
      <c r="L123" t="s">
        <v>264</v>
      </c>
      <c r="M123" s="26">
        <v>25</v>
      </c>
      <c r="N123" s="27">
        <v>15</v>
      </c>
      <c r="O123">
        <v>33.316666666666663</v>
      </c>
      <c r="P123">
        <v>16.533333333333335</v>
      </c>
      <c r="Q123">
        <v>0.93333333333333335</v>
      </c>
      <c r="R123">
        <v>9.1999999999999993</v>
      </c>
      <c r="S123">
        <v>3.8</v>
      </c>
      <c r="T123">
        <v>0.93333333333333335</v>
      </c>
      <c r="U123">
        <v>0.2</v>
      </c>
      <c r="V123">
        <v>0.44339622641509435</v>
      </c>
      <c r="W123">
        <v>14.133333333333333</v>
      </c>
      <c r="X123">
        <v>0.6216216216216216</v>
      </c>
      <c r="Y123">
        <v>4.9333333333333336</v>
      </c>
      <c r="Z123">
        <v>3.5333333333333332</v>
      </c>
      <c r="AA123">
        <v>0.17214578254051432</v>
      </c>
      <c r="AB123">
        <v>-0.60851831313056226</v>
      </c>
      <c r="AC123">
        <v>1.1514572736138431</v>
      </c>
      <c r="AD123">
        <v>0.24852136178187875</v>
      </c>
      <c r="AE123">
        <v>-0.15145812587225668</v>
      </c>
      <c r="AF123">
        <v>-0.80266737142629285</v>
      </c>
      <c r="AG123">
        <v>-0.55985812713892757</v>
      </c>
      <c r="AH123">
        <v>-2.2644214317180729</v>
      </c>
      <c r="AI123">
        <v>-1.5472523349060552</v>
      </c>
    </row>
    <row r="124" spans="1:35" x14ac:dyDescent="0.2">
      <c r="A124">
        <v>11</v>
      </c>
      <c r="B124">
        <v>123</v>
      </c>
      <c r="C124" s="25">
        <v>68.5</v>
      </c>
      <c r="D124" s="25">
        <v>66</v>
      </c>
      <c r="E124" s="25">
        <v>90</v>
      </c>
      <c r="F124">
        <v>-0.32796080352670465</v>
      </c>
      <c r="G124">
        <v>-0.20239183091189383</v>
      </c>
      <c r="H124">
        <v>-0.12556897261481081</v>
      </c>
      <c r="I124" t="s">
        <v>179</v>
      </c>
      <c r="J124" t="s">
        <v>32</v>
      </c>
      <c r="K124" t="s">
        <v>155</v>
      </c>
      <c r="L124" t="s">
        <v>45</v>
      </c>
      <c r="M124" s="26">
        <v>27.5</v>
      </c>
      <c r="N124" s="27">
        <v>14</v>
      </c>
      <c r="O124">
        <v>23.31785714285714</v>
      </c>
      <c r="P124">
        <v>12.428571428571429</v>
      </c>
      <c r="Q124">
        <v>0.5714285714285714</v>
      </c>
      <c r="R124">
        <v>9.1428571428571423</v>
      </c>
      <c r="S124">
        <v>1.9285714285714286</v>
      </c>
      <c r="T124">
        <v>0.14285714285714285</v>
      </c>
      <c r="U124">
        <v>0.6428571428571429</v>
      </c>
      <c r="V124">
        <v>0.52173913043478259</v>
      </c>
      <c r="W124">
        <v>9.8571428571428577</v>
      </c>
      <c r="X124">
        <v>0.95652173913043481</v>
      </c>
      <c r="Y124">
        <v>1.6428571428571428</v>
      </c>
      <c r="Z124">
        <v>2.1428571428571428</v>
      </c>
      <c r="AA124">
        <v>-0.51208781363844302</v>
      </c>
      <c r="AB124">
        <v>-0.9610648423759679</v>
      </c>
      <c r="AC124">
        <v>1.1309319730680729</v>
      </c>
      <c r="AD124">
        <v>-0.60649885458630692</v>
      </c>
      <c r="AE124">
        <v>-1.8730313398219791</v>
      </c>
      <c r="AF124">
        <v>-0.1167693759258399</v>
      </c>
      <c r="AG124">
        <v>0.65270686392041655</v>
      </c>
      <c r="AH124">
        <v>0.64279462859353176</v>
      </c>
      <c r="AI124">
        <v>-0.17850771744052904</v>
      </c>
    </row>
    <row r="125" spans="1:35" x14ac:dyDescent="0.2">
      <c r="A125">
        <v>11</v>
      </c>
      <c r="B125">
        <v>124</v>
      </c>
      <c r="C125" s="25">
        <v>0</v>
      </c>
      <c r="D125" s="25">
        <v>215</v>
      </c>
      <c r="E125" s="25">
        <v>10</v>
      </c>
      <c r="F125">
        <v>-0.32886892226971209</v>
      </c>
      <c r="G125">
        <v>-0.30605879949376774</v>
      </c>
      <c r="H125">
        <v>-2.2810122775944353E-2</v>
      </c>
      <c r="I125" t="s">
        <v>211</v>
      </c>
      <c r="J125" t="s">
        <v>32</v>
      </c>
      <c r="K125" t="s">
        <v>76</v>
      </c>
      <c r="L125" t="s">
        <v>263</v>
      </c>
      <c r="M125" s="26">
        <v>23.1</v>
      </c>
      <c r="N125" s="27">
        <v>12</v>
      </c>
      <c r="O125">
        <v>23.297222222222221</v>
      </c>
      <c r="P125">
        <v>9.75</v>
      </c>
      <c r="Q125">
        <v>1.6666666666666667</v>
      </c>
      <c r="R125">
        <v>2.8333333333333335</v>
      </c>
      <c r="S125">
        <v>3.9166666666666665</v>
      </c>
      <c r="T125">
        <v>1.0833333333333333</v>
      </c>
      <c r="U125">
        <v>8.3333333333333329E-2</v>
      </c>
      <c r="V125">
        <v>0.38938053097345132</v>
      </c>
      <c r="W125">
        <v>9.4166666666666661</v>
      </c>
      <c r="X125">
        <v>0.9</v>
      </c>
      <c r="Y125">
        <v>0.83333333333333337</v>
      </c>
      <c r="Z125">
        <v>1.3333333333333333</v>
      </c>
      <c r="AA125">
        <v>-0.95858595499652122</v>
      </c>
      <c r="AB125">
        <v>0.10585228560354892</v>
      </c>
      <c r="AC125">
        <v>-1.1354032955273863</v>
      </c>
      <c r="AD125">
        <v>0.30182414880737635</v>
      </c>
      <c r="AE125">
        <v>0.17522594785916634</v>
      </c>
      <c r="AF125">
        <v>-0.9833609293807134</v>
      </c>
      <c r="AG125">
        <v>-1.0708108884480658</v>
      </c>
      <c r="AH125">
        <v>0.19236534174654507</v>
      </c>
      <c r="AI125">
        <v>0.61836414889214031</v>
      </c>
    </row>
    <row r="126" spans="1:35" x14ac:dyDescent="0.2">
      <c r="A126">
        <v>11</v>
      </c>
      <c r="B126">
        <v>125</v>
      </c>
      <c r="C126" s="25">
        <v>119.7</v>
      </c>
      <c r="D126" s="25">
        <v>104</v>
      </c>
      <c r="E126" s="25">
        <v>68</v>
      </c>
      <c r="F126">
        <v>-0.32960995951940497</v>
      </c>
      <c r="G126">
        <v>2.3910855987150852E-2</v>
      </c>
      <c r="H126">
        <v>-0.35352081550655584</v>
      </c>
      <c r="I126" t="s">
        <v>186</v>
      </c>
      <c r="J126" t="s">
        <v>32</v>
      </c>
      <c r="K126" t="s">
        <v>155</v>
      </c>
      <c r="L126" t="s">
        <v>264</v>
      </c>
      <c r="M126" s="26">
        <v>23.2</v>
      </c>
      <c r="N126" s="27">
        <v>13</v>
      </c>
      <c r="O126">
        <v>22.175641025641028</v>
      </c>
      <c r="P126">
        <v>12.692307692307692</v>
      </c>
      <c r="Q126">
        <v>0.61538461538461542</v>
      </c>
      <c r="R126">
        <v>6.0769230769230766</v>
      </c>
      <c r="S126">
        <v>1.1538461538461537</v>
      </c>
      <c r="T126">
        <v>0.61538461538461542</v>
      </c>
      <c r="U126">
        <v>1.1538461538461537</v>
      </c>
      <c r="V126">
        <v>0.61946902654867253</v>
      </c>
      <c r="W126">
        <v>8.6923076923076916</v>
      </c>
      <c r="X126">
        <v>0.85</v>
      </c>
      <c r="Y126">
        <v>1.5384615384615385</v>
      </c>
      <c r="Z126">
        <v>1.1538461538461537</v>
      </c>
      <c r="AA126">
        <v>-0.46812491972010933</v>
      </c>
      <c r="AB126">
        <v>-0.91824542586842861</v>
      </c>
      <c r="AC126">
        <v>2.9670655323864269E-2</v>
      </c>
      <c r="AD126">
        <v>-0.96045613734589075</v>
      </c>
      <c r="AE126">
        <v>-0.84391667532005965</v>
      </c>
      <c r="AF126">
        <v>0.67465138811314407</v>
      </c>
      <c r="AG126">
        <v>1.7274212741153792</v>
      </c>
      <c r="AH126">
        <v>0.17915139818164438</v>
      </c>
      <c r="AI126">
        <v>0.79504614640481364</v>
      </c>
    </row>
    <row r="127" spans="1:35" x14ac:dyDescent="0.2">
      <c r="A127">
        <v>11</v>
      </c>
      <c r="B127">
        <v>126</v>
      </c>
      <c r="C127" s="25">
        <v>145.4</v>
      </c>
      <c r="D127" s="25">
        <v>154</v>
      </c>
      <c r="E127" s="25">
        <v>31</v>
      </c>
      <c r="F127">
        <v>-0.33492716441166498</v>
      </c>
      <c r="G127">
        <v>-7.2097005830716501E-2</v>
      </c>
      <c r="H127">
        <v>-0.26283015858094849</v>
      </c>
      <c r="I127" t="s">
        <v>212</v>
      </c>
      <c r="J127" t="s">
        <v>32</v>
      </c>
      <c r="K127" t="s">
        <v>95</v>
      </c>
      <c r="L127" t="s">
        <v>264</v>
      </c>
      <c r="M127" s="26">
        <v>25.6</v>
      </c>
      <c r="N127" s="27">
        <v>14</v>
      </c>
      <c r="O127">
        <v>18.286904761904761</v>
      </c>
      <c r="P127">
        <v>7.4285714285714288</v>
      </c>
      <c r="Q127">
        <v>0</v>
      </c>
      <c r="R127">
        <v>4.7142857142857144</v>
      </c>
      <c r="S127">
        <v>1.7142857142857142</v>
      </c>
      <c r="T127">
        <v>1.1428571428571428</v>
      </c>
      <c r="U127">
        <v>1.5714285714285714</v>
      </c>
      <c r="V127">
        <v>0.640625</v>
      </c>
      <c r="W127">
        <v>4.5714285714285712</v>
      </c>
      <c r="X127">
        <v>0.81481481481481477</v>
      </c>
      <c r="Y127">
        <v>1.9285714285714286</v>
      </c>
      <c r="Z127">
        <v>1.2857142857142858</v>
      </c>
      <c r="AA127">
        <v>-1.3455510108401889</v>
      </c>
      <c r="AB127">
        <v>-1.5177172569739765</v>
      </c>
      <c r="AC127">
        <v>-0.45977881922911729</v>
      </c>
      <c r="AD127">
        <v>-0.70440193279640462</v>
      </c>
      <c r="AE127">
        <v>0.30486248505417557</v>
      </c>
      <c r="AF127">
        <v>1.3214038404460775</v>
      </c>
      <c r="AG127">
        <v>1.0303781338464382</v>
      </c>
      <c r="AH127">
        <v>5.6692543457779847E-2</v>
      </c>
      <c r="AI127">
        <v>0.66523896455876774</v>
      </c>
    </row>
    <row r="128" spans="1:35" x14ac:dyDescent="0.2">
      <c r="A128">
        <v>11</v>
      </c>
      <c r="B128">
        <v>127</v>
      </c>
      <c r="C128" s="25">
        <v>81.5</v>
      </c>
      <c r="D128" s="25">
        <v>91</v>
      </c>
      <c r="E128" s="25">
        <v>91</v>
      </c>
      <c r="F128">
        <v>-0.33807775387269051</v>
      </c>
      <c r="G128">
        <v>-3.848561499731807E-2</v>
      </c>
      <c r="H128">
        <v>-0.29959213887537245</v>
      </c>
      <c r="I128" t="s">
        <v>200</v>
      </c>
      <c r="J128" t="s">
        <v>32</v>
      </c>
      <c r="K128" t="s">
        <v>35</v>
      </c>
      <c r="L128" t="s">
        <v>264</v>
      </c>
      <c r="M128" s="26">
        <v>25.8</v>
      </c>
      <c r="N128" s="27">
        <v>15</v>
      </c>
      <c r="O128">
        <v>30.088888888888889</v>
      </c>
      <c r="P128">
        <v>18.066666666666666</v>
      </c>
      <c r="Q128">
        <v>0</v>
      </c>
      <c r="R128">
        <v>7.2666666666666666</v>
      </c>
      <c r="S128">
        <v>2.6666666666666665</v>
      </c>
      <c r="T128">
        <v>0.93333333333333335</v>
      </c>
      <c r="U128">
        <v>1.2666666666666666</v>
      </c>
      <c r="V128">
        <v>0.59162303664921467</v>
      </c>
      <c r="W128">
        <v>12.733333333333333</v>
      </c>
      <c r="X128">
        <v>0.625</v>
      </c>
      <c r="Y128">
        <v>4.8</v>
      </c>
      <c r="Z128">
        <v>2</v>
      </c>
      <c r="AA128">
        <v>0.42774116301571607</v>
      </c>
      <c r="AB128">
        <v>-1.5177172569739765</v>
      </c>
      <c r="AC128">
        <v>0.4570179384819516</v>
      </c>
      <c r="AD128">
        <v>-0.26927714075152637</v>
      </c>
      <c r="AE128">
        <v>-0.15145812587225668</v>
      </c>
      <c r="AF128">
        <v>0.84938801558555077</v>
      </c>
      <c r="AG128">
        <v>2.0580570125736171</v>
      </c>
      <c r="AH128">
        <v>-2.1622388705942925</v>
      </c>
      <c r="AI128">
        <v>-3.7883270440646287E-2</v>
      </c>
    </row>
    <row r="129" spans="1:35" x14ac:dyDescent="0.2">
      <c r="A129">
        <v>11</v>
      </c>
      <c r="B129">
        <v>128</v>
      </c>
      <c r="C129" s="25">
        <v>0</v>
      </c>
      <c r="D129" s="25">
        <v>279</v>
      </c>
      <c r="E129" s="25">
        <v>23</v>
      </c>
      <c r="F129">
        <v>-0.33819333435624177</v>
      </c>
      <c r="G129">
        <v>-0.21882025426761362</v>
      </c>
      <c r="H129">
        <v>-0.11937308008862815</v>
      </c>
      <c r="I129" t="s">
        <v>209</v>
      </c>
      <c r="J129" t="s">
        <v>32</v>
      </c>
      <c r="K129" t="s">
        <v>115</v>
      </c>
      <c r="L129" t="s">
        <v>263</v>
      </c>
      <c r="M129" s="26">
        <v>26.3</v>
      </c>
      <c r="N129" s="27">
        <v>15</v>
      </c>
      <c r="O129">
        <v>27.936666666666664</v>
      </c>
      <c r="P129">
        <v>14.533333333333333</v>
      </c>
      <c r="Q129">
        <v>2.7333333333333334</v>
      </c>
      <c r="R129">
        <v>2.7333333333333334</v>
      </c>
      <c r="S129">
        <v>1.6</v>
      </c>
      <c r="T129">
        <v>0.6</v>
      </c>
      <c r="U129">
        <v>0</v>
      </c>
      <c r="V129">
        <v>0.41807909604519772</v>
      </c>
      <c r="W129">
        <v>11.8</v>
      </c>
      <c r="X129">
        <v>0.90625</v>
      </c>
      <c r="Y129">
        <v>2.1333333333333333</v>
      </c>
      <c r="Z129">
        <v>0.66666666666666663</v>
      </c>
      <c r="AA129">
        <v>-0.16123949634018434</v>
      </c>
      <c r="AB129">
        <v>1.1449367928531651</v>
      </c>
      <c r="AC129">
        <v>-1.1713225714824842</v>
      </c>
      <c r="AD129">
        <v>-0.75661690784178992</v>
      </c>
      <c r="AE129">
        <v>-0.87742273416430827</v>
      </c>
      <c r="AF129">
        <v>-1.1124277564910137</v>
      </c>
      <c r="AG129">
        <v>-0.87664051613975658</v>
      </c>
      <c r="AH129">
        <v>0.56673933297292312</v>
      </c>
      <c r="AI129">
        <v>1.2746115682249266</v>
      </c>
    </row>
    <row r="130" spans="1:35" x14ac:dyDescent="0.2">
      <c r="A130">
        <v>11</v>
      </c>
      <c r="B130">
        <v>129</v>
      </c>
      <c r="C130" s="25">
        <v>124.5</v>
      </c>
      <c r="D130" s="25">
        <v>114</v>
      </c>
      <c r="E130" s="25">
        <v>66</v>
      </c>
      <c r="F130">
        <v>-0.33904657489962986</v>
      </c>
      <c r="G130">
        <v>-0.24013560559743244</v>
      </c>
      <c r="H130">
        <v>-9.8910969302197421E-2</v>
      </c>
      <c r="I130" t="s">
        <v>178</v>
      </c>
      <c r="J130" t="s">
        <v>32</v>
      </c>
      <c r="K130" t="s">
        <v>48</v>
      </c>
      <c r="L130" t="s">
        <v>263</v>
      </c>
      <c r="M130" s="26">
        <v>28.2</v>
      </c>
      <c r="N130" s="27">
        <v>14</v>
      </c>
      <c r="O130">
        <v>32.463095238095242</v>
      </c>
      <c r="P130">
        <v>12.857142857142858</v>
      </c>
      <c r="Q130">
        <v>2.4285714285714284</v>
      </c>
      <c r="R130">
        <v>3.7857142857142856</v>
      </c>
      <c r="S130">
        <v>1.8571428571428572</v>
      </c>
      <c r="T130">
        <v>0.7857142857142857</v>
      </c>
      <c r="U130">
        <v>0.21428571428571427</v>
      </c>
      <c r="V130">
        <v>0.46575342465753422</v>
      </c>
      <c r="W130">
        <v>10.428571428571429</v>
      </c>
      <c r="X130">
        <v>0.76923076923076927</v>
      </c>
      <c r="Y130">
        <v>0.9285714285714286</v>
      </c>
      <c r="Z130">
        <v>1.6428571428571428</v>
      </c>
      <c r="AA130">
        <v>-0.44064811102115048</v>
      </c>
      <c r="AB130">
        <v>0.84805550506756022</v>
      </c>
      <c r="AC130">
        <v>-0.79331495309788314</v>
      </c>
      <c r="AD130">
        <v>-0.63913321398967282</v>
      </c>
      <c r="AE130">
        <v>-0.47295673811587957</v>
      </c>
      <c r="AF130">
        <v>-0.78054162963595575</v>
      </c>
      <c r="AG130">
        <v>-0.10157227313854385</v>
      </c>
      <c r="AH130">
        <v>-9.4786883504427599E-2</v>
      </c>
      <c r="AI130">
        <v>0.31367784705906082</v>
      </c>
    </row>
    <row r="131" spans="1:35" x14ac:dyDescent="0.2">
      <c r="A131">
        <v>11</v>
      </c>
      <c r="B131">
        <v>130</v>
      </c>
      <c r="C131" s="25">
        <v>0</v>
      </c>
      <c r="D131" s="25">
        <v>232</v>
      </c>
      <c r="E131" s="25">
        <v>29</v>
      </c>
      <c r="F131">
        <v>-0.34901346407205563</v>
      </c>
      <c r="G131">
        <v>-0.13040490160193466</v>
      </c>
      <c r="H131">
        <v>-0.21860856247012098</v>
      </c>
      <c r="I131" t="s">
        <v>187</v>
      </c>
      <c r="J131" t="s">
        <v>32</v>
      </c>
      <c r="K131" t="s">
        <v>65</v>
      </c>
      <c r="L131" t="s">
        <v>45</v>
      </c>
      <c r="M131" s="26">
        <v>22.6</v>
      </c>
      <c r="N131" s="27">
        <v>12</v>
      </c>
      <c r="O131">
        <v>19.284722222222225</v>
      </c>
      <c r="P131">
        <v>12.75</v>
      </c>
      <c r="Q131">
        <v>1.3333333333333333</v>
      </c>
      <c r="R131">
        <v>5.666666666666667</v>
      </c>
      <c r="S131">
        <v>0.91666666666666663</v>
      </c>
      <c r="T131">
        <v>0.58333333333333337</v>
      </c>
      <c r="U131">
        <v>0.91666666666666663</v>
      </c>
      <c r="V131">
        <v>0.63043478260869568</v>
      </c>
      <c r="W131">
        <v>7.666666666666667</v>
      </c>
      <c r="X131">
        <v>0.80769230769230771</v>
      </c>
      <c r="Y131">
        <v>2.1666666666666665</v>
      </c>
      <c r="Z131">
        <v>2.3333333333333335</v>
      </c>
      <c r="AA131">
        <v>-0.45850803667547368</v>
      </c>
      <c r="AB131">
        <v>-0.21886162291195629</v>
      </c>
      <c r="AC131">
        <v>-0.11769047679961389</v>
      </c>
      <c r="AD131">
        <v>-1.0688189461339903</v>
      </c>
      <c r="AE131">
        <v>-0.91372096457891072</v>
      </c>
      <c r="AF131">
        <v>0.30730734172228952</v>
      </c>
      <c r="AG131">
        <v>1.6354571141940173</v>
      </c>
      <c r="AH131">
        <v>2.7198456873266004E-2</v>
      </c>
      <c r="AI131">
        <v>-0.36600698010703969</v>
      </c>
    </row>
    <row r="132" spans="1:35" x14ac:dyDescent="0.2">
      <c r="A132">
        <v>11</v>
      </c>
      <c r="B132">
        <v>131</v>
      </c>
      <c r="C132" s="25">
        <v>133.19999999999999</v>
      </c>
      <c r="D132" s="25">
        <v>281</v>
      </c>
      <c r="E132" s="25">
        <v>58</v>
      </c>
      <c r="F132">
        <v>-0.35019724598091873</v>
      </c>
      <c r="G132">
        <v>1.1017766191477096E-2</v>
      </c>
      <c r="H132">
        <v>-0.36121501217239582</v>
      </c>
      <c r="I132" t="s">
        <v>216</v>
      </c>
      <c r="J132" t="s">
        <v>32</v>
      </c>
      <c r="K132" t="s">
        <v>121</v>
      </c>
      <c r="L132" t="s">
        <v>264</v>
      </c>
      <c r="M132" s="26">
        <v>26.1</v>
      </c>
      <c r="N132" s="27">
        <v>13</v>
      </c>
      <c r="O132">
        <v>26.702564102564107</v>
      </c>
      <c r="P132">
        <v>11.307692307692308</v>
      </c>
      <c r="Q132">
        <v>0</v>
      </c>
      <c r="R132">
        <v>8.2307692307692299</v>
      </c>
      <c r="S132">
        <v>0.69230769230769229</v>
      </c>
      <c r="T132">
        <v>0.61538461538461542</v>
      </c>
      <c r="U132">
        <v>1.3846153846153846</v>
      </c>
      <c r="V132">
        <v>0.63917525773195871</v>
      </c>
      <c r="W132">
        <v>7.4615384615384617</v>
      </c>
      <c r="X132">
        <v>0.7931034482758621</v>
      </c>
      <c r="Y132">
        <v>2.2307692307692308</v>
      </c>
      <c r="Z132">
        <v>1.0769230769230769</v>
      </c>
      <c r="AA132">
        <v>-0.69893011279136186</v>
      </c>
      <c r="AB132">
        <v>-1.5177172569739765</v>
      </c>
      <c r="AC132">
        <v>0.80331659897212548</v>
      </c>
      <c r="AD132">
        <v>-1.1713243057984086</v>
      </c>
      <c r="AE132">
        <v>-0.84391667532005965</v>
      </c>
      <c r="AF132">
        <v>1.0320672170339757</v>
      </c>
      <c r="AG132">
        <v>1.6797736151080516</v>
      </c>
      <c r="AH132">
        <v>-5.4876186988725713E-2</v>
      </c>
      <c r="AI132">
        <v>0.87076700248167349</v>
      </c>
    </row>
    <row r="133" spans="1:35" x14ac:dyDescent="0.2">
      <c r="A133">
        <v>11</v>
      </c>
      <c r="B133">
        <v>132</v>
      </c>
      <c r="C133" s="25">
        <v>125.5</v>
      </c>
      <c r="D133" s="25">
        <v>132</v>
      </c>
      <c r="E133" s="25">
        <v>54</v>
      </c>
      <c r="F133">
        <v>-0.36508870823313949</v>
      </c>
      <c r="G133">
        <v>-0.21325343243761596</v>
      </c>
      <c r="H133">
        <v>-0.15183527579552353</v>
      </c>
      <c r="I133" t="s">
        <v>204</v>
      </c>
      <c r="J133" t="s">
        <v>32</v>
      </c>
      <c r="K133" t="s">
        <v>42</v>
      </c>
      <c r="L133" t="s">
        <v>263</v>
      </c>
      <c r="M133" s="26">
        <v>32.4</v>
      </c>
      <c r="N133" s="27">
        <v>14</v>
      </c>
      <c r="O133">
        <v>25.360714285714288</v>
      </c>
      <c r="P133">
        <v>8.5714285714285712</v>
      </c>
      <c r="Q133">
        <v>2</v>
      </c>
      <c r="R133">
        <v>3.2142857142857144</v>
      </c>
      <c r="S133">
        <v>1.3571428571428572</v>
      </c>
      <c r="T133">
        <v>1.2857142857142858</v>
      </c>
      <c r="U133">
        <v>0.5</v>
      </c>
      <c r="V133">
        <v>0.44791666666666669</v>
      </c>
      <c r="W133">
        <v>6.8571428571428568</v>
      </c>
      <c r="X133">
        <v>0.66666666666666663</v>
      </c>
      <c r="Y133">
        <v>0.6428571428571429</v>
      </c>
      <c r="Z133">
        <v>1.0714285714285714</v>
      </c>
      <c r="AA133">
        <v>-1.1550451371940758</v>
      </c>
      <c r="AB133">
        <v>0.43056619411905395</v>
      </c>
      <c r="AC133">
        <v>-0.998567958555585</v>
      </c>
      <c r="AD133">
        <v>-0.86757372981323388</v>
      </c>
      <c r="AE133">
        <v>0.61599017432219805</v>
      </c>
      <c r="AF133">
        <v>-0.33802679382921191</v>
      </c>
      <c r="AG133">
        <v>-0.23983556936515946</v>
      </c>
      <c r="AH133">
        <v>-0.2429637066811223</v>
      </c>
      <c r="AI133">
        <v>0.87617563505859208</v>
      </c>
    </row>
    <row r="134" spans="1:35" x14ac:dyDescent="0.2">
      <c r="A134">
        <v>12</v>
      </c>
      <c r="B134">
        <v>133</v>
      </c>
      <c r="C134" s="25">
        <v>137.69999999999999</v>
      </c>
      <c r="D134" s="25">
        <v>139</v>
      </c>
      <c r="E134" s="25">
        <v>53</v>
      </c>
      <c r="F134">
        <v>-0.36635358069074336</v>
      </c>
      <c r="G134">
        <v>-3.511412358083129E-2</v>
      </c>
      <c r="H134">
        <v>-0.33123945710991209</v>
      </c>
      <c r="I134" t="s">
        <v>220</v>
      </c>
      <c r="J134" t="s">
        <v>32</v>
      </c>
      <c r="K134" t="s">
        <v>60</v>
      </c>
      <c r="L134" t="s">
        <v>45</v>
      </c>
      <c r="M134" s="26">
        <v>26.3</v>
      </c>
      <c r="N134" s="27">
        <v>13</v>
      </c>
      <c r="O134">
        <v>21.916666666666668</v>
      </c>
      <c r="P134">
        <v>8</v>
      </c>
      <c r="Q134">
        <v>0</v>
      </c>
      <c r="R134">
        <v>6.2307692307692308</v>
      </c>
      <c r="S134">
        <v>1.5384615384615385</v>
      </c>
      <c r="T134">
        <v>1.1538461538461537</v>
      </c>
      <c r="U134">
        <v>1.1538461538461537</v>
      </c>
      <c r="V134">
        <v>0.59493670886075944</v>
      </c>
      <c r="W134">
        <v>6.0769230769230766</v>
      </c>
      <c r="X134">
        <v>0.76923076923076927</v>
      </c>
      <c r="Y134">
        <v>1</v>
      </c>
      <c r="Z134">
        <v>0.69230769230769229</v>
      </c>
      <c r="AA134">
        <v>-1.2502980740171323</v>
      </c>
      <c r="AB134">
        <v>-1.5177172569739765</v>
      </c>
      <c r="AC134">
        <v>8.4931079870168777E-2</v>
      </c>
      <c r="AD134">
        <v>-0.78473266363545902</v>
      </c>
      <c r="AE134">
        <v>0.32879538422863874</v>
      </c>
      <c r="AF134">
        <v>0.67465138811314407</v>
      </c>
      <c r="AG134">
        <v>0.99907666974174869</v>
      </c>
      <c r="AH134">
        <v>-0.10010492242058738</v>
      </c>
      <c r="AI134">
        <v>1.2493712828659733</v>
      </c>
    </row>
    <row r="135" spans="1:35" x14ac:dyDescent="0.2">
      <c r="A135">
        <v>12</v>
      </c>
      <c r="B135">
        <v>134</v>
      </c>
      <c r="C135" s="25">
        <v>39.5</v>
      </c>
      <c r="D135" s="25">
        <v>34</v>
      </c>
      <c r="E135" s="25">
        <v>95</v>
      </c>
      <c r="F135">
        <v>-0.36952996710558528</v>
      </c>
      <c r="G135">
        <v>-0.30426579901134532</v>
      </c>
      <c r="H135">
        <v>-6.526416809423996E-2</v>
      </c>
      <c r="I135" t="s">
        <v>180</v>
      </c>
      <c r="J135" t="s">
        <v>32</v>
      </c>
      <c r="K135" t="s">
        <v>155</v>
      </c>
      <c r="L135" t="s">
        <v>264</v>
      </c>
      <c r="M135" s="26">
        <v>20.2</v>
      </c>
      <c r="N135" s="27">
        <v>13</v>
      </c>
      <c r="O135">
        <v>25.969230769230769</v>
      </c>
      <c r="P135">
        <v>14</v>
      </c>
      <c r="Q135">
        <v>1.6153846153846154</v>
      </c>
      <c r="R135">
        <v>4.9230769230769234</v>
      </c>
      <c r="S135">
        <v>1.2307692307692308</v>
      </c>
      <c r="T135">
        <v>0.38461538461538464</v>
      </c>
      <c r="U135">
        <v>0.92307692307692313</v>
      </c>
      <c r="V135">
        <v>0.46527777777777779</v>
      </c>
      <c r="W135">
        <v>11.076923076923077</v>
      </c>
      <c r="X135">
        <v>0.79411764705882348</v>
      </c>
      <c r="Y135">
        <v>2.6153846153846154</v>
      </c>
      <c r="Z135">
        <v>2</v>
      </c>
      <c r="AA135">
        <v>-0.25014223737503721</v>
      </c>
      <c r="AB135">
        <v>5.589629967808657E-2</v>
      </c>
      <c r="AC135">
        <v>-0.3847825287734184</v>
      </c>
      <c r="AD135">
        <v>-0.92531144260380427</v>
      </c>
      <c r="AE135">
        <v>-1.3465075579837877</v>
      </c>
      <c r="AF135">
        <v>0.31723555919231278</v>
      </c>
      <c r="AG135">
        <v>-0.11379915092236524</v>
      </c>
      <c r="AH135">
        <v>-5.3097861873448442E-2</v>
      </c>
      <c r="AI135">
        <v>-3.7883270440646287E-2</v>
      </c>
    </row>
    <row r="136" spans="1:35" x14ac:dyDescent="0.2">
      <c r="A136">
        <v>12</v>
      </c>
      <c r="B136">
        <v>135</v>
      </c>
      <c r="C136" s="25">
        <v>104.7</v>
      </c>
      <c r="D136" s="25">
        <v>99</v>
      </c>
      <c r="E136" s="25">
        <v>58</v>
      </c>
      <c r="F136">
        <v>-0.38785927769902029</v>
      </c>
      <c r="G136">
        <v>-0.29187023588314515</v>
      </c>
      <c r="H136">
        <v>-9.5989041815875142E-2</v>
      </c>
      <c r="I136" t="s">
        <v>189</v>
      </c>
      <c r="J136" t="s">
        <v>32</v>
      </c>
      <c r="K136" t="s">
        <v>87</v>
      </c>
      <c r="L136" t="s">
        <v>263</v>
      </c>
      <c r="M136" s="26">
        <v>25.2</v>
      </c>
      <c r="N136" s="27">
        <v>13</v>
      </c>
      <c r="O136">
        <v>31.825641025641026</v>
      </c>
      <c r="P136">
        <v>10.615384615384615</v>
      </c>
      <c r="Q136">
        <v>1.4615384615384615</v>
      </c>
      <c r="R136">
        <v>3.3846153846153846</v>
      </c>
      <c r="S136">
        <v>1.7692307692307692</v>
      </c>
      <c r="T136">
        <v>1.3076923076923077</v>
      </c>
      <c r="U136">
        <v>0.30769230769230771</v>
      </c>
      <c r="V136">
        <v>0.41538461538461541</v>
      </c>
      <c r="W136">
        <v>10</v>
      </c>
      <c r="X136">
        <v>0.73333333333333328</v>
      </c>
      <c r="Y136">
        <v>1.1538461538461537</v>
      </c>
      <c r="Z136">
        <v>1.0769230769230769</v>
      </c>
      <c r="AA136">
        <v>-0.81433270932698831</v>
      </c>
      <c r="AB136">
        <v>-9.3971658098300506E-2</v>
      </c>
      <c r="AC136">
        <v>-0.93738677423646233</v>
      </c>
      <c r="AD136">
        <v>-0.67929857940920013</v>
      </c>
      <c r="AE136">
        <v>0.66385597267112428</v>
      </c>
      <c r="AF136">
        <v>-0.63587331792990487</v>
      </c>
      <c r="AG136">
        <v>-0.78258418153683795</v>
      </c>
      <c r="AH136">
        <v>-0.21800787756341033</v>
      </c>
      <c r="AI136">
        <v>0.87076700248167349</v>
      </c>
    </row>
    <row r="137" spans="1:35" x14ac:dyDescent="0.2">
      <c r="A137">
        <v>12</v>
      </c>
      <c r="B137">
        <v>136</v>
      </c>
      <c r="C137" s="25">
        <v>80.599999999999994</v>
      </c>
      <c r="D137" s="25">
        <v>76</v>
      </c>
      <c r="E137" s="25">
        <v>74</v>
      </c>
      <c r="F137">
        <v>-0.38969283264370735</v>
      </c>
      <c r="G137">
        <v>-0.38658543080227659</v>
      </c>
      <c r="H137">
        <v>-3.107401841430768E-3</v>
      </c>
      <c r="I137" t="s">
        <v>214</v>
      </c>
      <c r="J137" t="s">
        <v>32</v>
      </c>
      <c r="K137" t="s">
        <v>63</v>
      </c>
      <c r="L137" t="s">
        <v>45</v>
      </c>
      <c r="M137" s="26">
        <v>34.799999999999997</v>
      </c>
      <c r="N137" s="27">
        <v>14</v>
      </c>
      <c r="O137">
        <v>28.195238095238093</v>
      </c>
      <c r="P137">
        <v>6.4285714285714288</v>
      </c>
      <c r="Q137">
        <v>1.2142857142857142</v>
      </c>
      <c r="R137">
        <v>6.8571428571428568</v>
      </c>
      <c r="S137">
        <v>3.1428571428571428</v>
      </c>
      <c r="T137">
        <v>0.35714285714285715</v>
      </c>
      <c r="U137">
        <v>0.7857142857142857</v>
      </c>
      <c r="V137">
        <v>0.34090909090909088</v>
      </c>
      <c r="W137">
        <v>6.2857142857142856</v>
      </c>
      <c r="X137">
        <v>0.8666666666666667</v>
      </c>
      <c r="Y137">
        <v>1.0714285714285714</v>
      </c>
      <c r="Z137">
        <v>1.5714285714285714</v>
      </c>
      <c r="AA137">
        <v>-1.5122436502805381</v>
      </c>
      <c r="AB137">
        <v>-0.3348308759532081</v>
      </c>
      <c r="AC137">
        <v>0.30991995123726507</v>
      </c>
      <c r="AD137">
        <v>-5.1714744729087214E-2</v>
      </c>
      <c r="AE137">
        <v>-1.4063398059199457</v>
      </c>
      <c r="AF137">
        <v>0.10448804197753193</v>
      </c>
      <c r="AG137">
        <v>-1.1354091192735403</v>
      </c>
      <c r="AH137">
        <v>0.16287125516203116</v>
      </c>
      <c r="AI137">
        <v>0.38399007055900219</v>
      </c>
    </row>
    <row r="138" spans="1:35" x14ac:dyDescent="0.2">
      <c r="A138">
        <v>12</v>
      </c>
      <c r="B138">
        <v>137</v>
      </c>
      <c r="C138" s="25">
        <v>135.1</v>
      </c>
      <c r="D138" s="25">
        <v>183</v>
      </c>
      <c r="E138" s="25">
        <v>48</v>
      </c>
      <c r="F138">
        <v>-0.39555438487446681</v>
      </c>
      <c r="G138">
        <v>-0.45728148363298143</v>
      </c>
      <c r="H138">
        <v>6.172709875851462E-2</v>
      </c>
      <c r="I138" t="s">
        <v>208</v>
      </c>
      <c r="J138" t="s">
        <v>32</v>
      </c>
      <c r="K138" t="s">
        <v>89</v>
      </c>
      <c r="L138" t="s">
        <v>263</v>
      </c>
      <c r="M138" s="26">
        <v>19.8</v>
      </c>
      <c r="N138" s="27">
        <v>15</v>
      </c>
      <c r="O138">
        <v>25.155555555555555</v>
      </c>
      <c r="P138">
        <v>13.066666666666666</v>
      </c>
      <c r="Q138">
        <v>2.0666666666666669</v>
      </c>
      <c r="R138">
        <v>3.8666666666666667</v>
      </c>
      <c r="S138">
        <v>2.3333333333333335</v>
      </c>
      <c r="T138">
        <v>0.8</v>
      </c>
      <c r="U138">
        <v>0</v>
      </c>
      <c r="V138">
        <v>0.36082474226804123</v>
      </c>
      <c r="W138">
        <v>12.933333333333334</v>
      </c>
      <c r="X138">
        <v>0.78125</v>
      </c>
      <c r="Y138">
        <v>2.1333333333333333</v>
      </c>
      <c r="Z138">
        <v>1.3333333333333333</v>
      </c>
      <c r="AA138">
        <v>-0.40572203418602981</v>
      </c>
      <c r="AB138">
        <v>0.49550897582215514</v>
      </c>
      <c r="AC138">
        <v>-0.76423744399137528</v>
      </c>
      <c r="AD138">
        <v>-0.42157081796723367</v>
      </c>
      <c r="AE138">
        <v>-0.44184396918907726</v>
      </c>
      <c r="AF138">
        <v>-1.1124277564910137</v>
      </c>
      <c r="AG138">
        <v>-1.9650168074677041</v>
      </c>
      <c r="AH138">
        <v>-0.11858764811869317</v>
      </c>
      <c r="AI138">
        <v>0.61836414889214031</v>
      </c>
    </row>
    <row r="139" spans="1:35" x14ac:dyDescent="0.2">
      <c r="A139">
        <v>12</v>
      </c>
      <c r="B139">
        <v>138</v>
      </c>
      <c r="C139" s="25">
        <v>59</v>
      </c>
      <c r="D139" s="25">
        <v>52</v>
      </c>
      <c r="E139" s="25">
        <v>93</v>
      </c>
      <c r="F139">
        <v>-0.39646521143673835</v>
      </c>
      <c r="G139">
        <v>-0.33042552672719261</v>
      </c>
      <c r="H139">
        <v>-6.6039684709545743E-2</v>
      </c>
      <c r="I139" t="s">
        <v>182</v>
      </c>
      <c r="J139" t="s">
        <v>1691</v>
      </c>
      <c r="K139" t="s">
        <v>79</v>
      </c>
      <c r="L139" t="s">
        <v>264</v>
      </c>
      <c r="M139" s="26">
        <v>24.2</v>
      </c>
      <c r="N139" s="27">
        <v>14</v>
      </c>
      <c r="O139">
        <v>30.445238095238096</v>
      </c>
      <c r="P139">
        <v>13.071428571428571</v>
      </c>
      <c r="Q139">
        <v>1.0714285714285714</v>
      </c>
      <c r="R139">
        <v>6.2142857142857144</v>
      </c>
      <c r="S139">
        <v>2.8571428571428572</v>
      </c>
      <c r="T139">
        <v>0.6428571428571429</v>
      </c>
      <c r="U139">
        <v>0.5</v>
      </c>
      <c r="V139">
        <v>0.42138364779874216</v>
      </c>
      <c r="W139">
        <v>11.357142857142858</v>
      </c>
      <c r="X139">
        <v>0.72340425531914898</v>
      </c>
      <c r="Y139">
        <v>3.3571428571428572</v>
      </c>
      <c r="Z139">
        <v>1.3571428571428572</v>
      </c>
      <c r="AA139">
        <v>-0.40492825971250435</v>
      </c>
      <c r="AB139">
        <v>-0.47399397960271022</v>
      </c>
      <c r="AC139">
        <v>7.901032009735047E-2</v>
      </c>
      <c r="AD139">
        <v>-0.18225218234255064</v>
      </c>
      <c r="AE139">
        <v>-0.78408442738390149</v>
      </c>
      <c r="AF139">
        <v>-0.33802679382921191</v>
      </c>
      <c r="AG139">
        <v>-0.79350000154639144</v>
      </c>
      <c r="AH139">
        <v>-0.67098115728364005</v>
      </c>
      <c r="AI139">
        <v>0.59492674105882637</v>
      </c>
    </row>
    <row r="140" spans="1:35" x14ac:dyDescent="0.2">
      <c r="A140">
        <v>12</v>
      </c>
      <c r="B140">
        <v>139</v>
      </c>
      <c r="C140" s="25">
        <v>131.5</v>
      </c>
      <c r="D140" s="25">
        <v>128</v>
      </c>
      <c r="E140" s="25">
        <v>53</v>
      </c>
      <c r="F140">
        <v>-0.39918413679291592</v>
      </c>
      <c r="G140">
        <v>-0.21423563875565785</v>
      </c>
      <c r="H140">
        <v>-0.18494849803725807</v>
      </c>
      <c r="I140" t="s">
        <v>217</v>
      </c>
      <c r="J140" t="s">
        <v>32</v>
      </c>
      <c r="K140" t="s">
        <v>115</v>
      </c>
      <c r="L140" t="s">
        <v>264</v>
      </c>
      <c r="M140" s="26">
        <v>33.299999999999997</v>
      </c>
      <c r="N140" s="27">
        <v>15</v>
      </c>
      <c r="O140">
        <v>22.554444444444446</v>
      </c>
      <c r="P140">
        <v>11.666666666666666</v>
      </c>
      <c r="Q140">
        <v>1</v>
      </c>
      <c r="R140">
        <v>6.4</v>
      </c>
      <c r="S140">
        <v>2.1333333333333333</v>
      </c>
      <c r="T140">
        <v>0.33333333333333331</v>
      </c>
      <c r="U140">
        <v>0.6</v>
      </c>
      <c r="V140">
        <v>0.48854961832061067</v>
      </c>
      <c r="W140">
        <v>8.7333333333333325</v>
      </c>
      <c r="X140">
        <v>0.86486486486486491</v>
      </c>
      <c r="Y140">
        <v>2.4666666666666668</v>
      </c>
      <c r="Z140">
        <v>1.2666666666666666</v>
      </c>
      <c r="AA140">
        <v>-0.63909172940251879</v>
      </c>
      <c r="AB140">
        <v>-0.54357553142746129</v>
      </c>
      <c r="AC140">
        <v>0.14571754687110369</v>
      </c>
      <c r="AD140">
        <v>-0.51294702429665817</v>
      </c>
      <c r="AE140">
        <v>-1.4581944207979498</v>
      </c>
      <c r="AF140">
        <v>-0.18314660129685159</v>
      </c>
      <c r="AG140">
        <v>0.18217931792407141</v>
      </c>
      <c r="AH140">
        <v>0.39694880279992478</v>
      </c>
      <c r="AI140">
        <v>0.68398889082541892</v>
      </c>
    </row>
    <row r="141" spans="1:35" x14ac:dyDescent="0.2">
      <c r="A141">
        <v>12</v>
      </c>
      <c r="B141">
        <v>140</v>
      </c>
      <c r="C141" s="25">
        <v>111.4</v>
      </c>
      <c r="D141" s="25">
        <v>102</v>
      </c>
      <c r="E141" s="25">
        <v>43</v>
      </c>
      <c r="F141">
        <v>-0.40868775301922911</v>
      </c>
      <c r="G141">
        <v>-0.42080964012493727</v>
      </c>
      <c r="H141">
        <v>1.2121887105708162E-2</v>
      </c>
      <c r="I141" t="s">
        <v>226</v>
      </c>
      <c r="J141" t="s">
        <v>32</v>
      </c>
      <c r="K141" t="s">
        <v>79</v>
      </c>
      <c r="L141" t="s">
        <v>263</v>
      </c>
      <c r="M141" s="26">
        <v>28.8</v>
      </c>
      <c r="N141" s="27">
        <v>12</v>
      </c>
      <c r="O141">
        <v>23.290277777777778</v>
      </c>
      <c r="P141">
        <v>11</v>
      </c>
      <c r="Q141">
        <v>1.6666666666666667</v>
      </c>
      <c r="R141">
        <v>3</v>
      </c>
      <c r="S141">
        <v>1.0833333333333333</v>
      </c>
      <c r="T141">
        <v>1</v>
      </c>
      <c r="U141">
        <v>0.25</v>
      </c>
      <c r="V141">
        <v>0.36290322580645162</v>
      </c>
      <c r="W141">
        <v>10.333333333333334</v>
      </c>
      <c r="X141">
        <v>0.91666666666666663</v>
      </c>
      <c r="Y141">
        <v>2</v>
      </c>
      <c r="Z141">
        <v>1.3333333333333333</v>
      </c>
      <c r="AA141">
        <v>-0.7502201556960848</v>
      </c>
      <c r="AB141">
        <v>0.10585228560354892</v>
      </c>
      <c r="AC141">
        <v>-1.0755378356022234</v>
      </c>
      <c r="AD141">
        <v>-0.99267210752613644</v>
      </c>
      <c r="AE141">
        <v>-6.2652042138463893E-3</v>
      </c>
      <c r="AF141">
        <v>-0.72522727516011276</v>
      </c>
      <c r="AG141">
        <v>-1.5448366388819723</v>
      </c>
      <c r="AH141">
        <v>0.58325602146025091</v>
      </c>
      <c r="AI141">
        <v>0.61836414889214031</v>
      </c>
    </row>
    <row r="142" spans="1:35" x14ac:dyDescent="0.2">
      <c r="A142">
        <v>12</v>
      </c>
      <c r="B142">
        <v>141</v>
      </c>
      <c r="C142" s="25">
        <v>30.4</v>
      </c>
      <c r="D142" s="25">
        <v>25</v>
      </c>
      <c r="E142" s="25">
        <v>93</v>
      </c>
      <c r="F142">
        <v>-0.42111027689678482</v>
      </c>
      <c r="G142">
        <v>2.240347849928824E-2</v>
      </c>
      <c r="H142">
        <v>-0.44351375539607307</v>
      </c>
      <c r="I142" t="s">
        <v>201</v>
      </c>
      <c r="J142" t="s">
        <v>32</v>
      </c>
      <c r="K142" t="s">
        <v>108</v>
      </c>
      <c r="L142" t="s">
        <v>45</v>
      </c>
      <c r="M142" s="26">
        <v>21.6</v>
      </c>
      <c r="N142" s="27">
        <v>11</v>
      </c>
      <c r="O142">
        <v>18.362121212121213</v>
      </c>
      <c r="P142">
        <v>10.090909090909092</v>
      </c>
      <c r="Q142">
        <v>0</v>
      </c>
      <c r="R142">
        <v>6.5454545454545459</v>
      </c>
      <c r="S142">
        <v>0.45454545454545453</v>
      </c>
      <c r="T142">
        <v>0.54545454545454541</v>
      </c>
      <c r="U142">
        <v>2</v>
      </c>
      <c r="V142">
        <v>0.71875</v>
      </c>
      <c r="W142">
        <v>5.8181818181818183</v>
      </c>
      <c r="X142">
        <v>0.73076923076923073</v>
      </c>
      <c r="Y142">
        <v>2.3636363636363638</v>
      </c>
      <c r="Z142">
        <v>0.72727272727272729</v>
      </c>
      <c r="AA142">
        <v>-0.90175891882367476</v>
      </c>
      <c r="AB142">
        <v>-1.5177172569739765</v>
      </c>
      <c r="AC142">
        <v>0.19796376644215513</v>
      </c>
      <c r="AD142">
        <v>-1.2799533622739481</v>
      </c>
      <c r="AE142">
        <v>-0.99621694279391682</v>
      </c>
      <c r="AF142">
        <v>1.9851760941561936</v>
      </c>
      <c r="AG142">
        <v>1.9344505328491419</v>
      </c>
      <c r="AH142">
        <v>-0.43526531801032586</v>
      </c>
      <c r="AI142">
        <v>1.2149527119219461</v>
      </c>
    </row>
    <row r="143" spans="1:35" x14ac:dyDescent="0.2">
      <c r="A143">
        <v>12</v>
      </c>
      <c r="B143">
        <v>142</v>
      </c>
      <c r="C143" s="25">
        <v>84.9</v>
      </c>
      <c r="D143" s="25">
        <v>86</v>
      </c>
      <c r="E143" s="25">
        <v>71</v>
      </c>
      <c r="F143">
        <v>-0.42399063517276098</v>
      </c>
      <c r="G143">
        <v>-0.61179555587704271</v>
      </c>
      <c r="H143">
        <v>0.18780492070428173</v>
      </c>
      <c r="I143" t="s">
        <v>207</v>
      </c>
      <c r="J143" t="s">
        <v>1692</v>
      </c>
      <c r="K143" t="s">
        <v>48</v>
      </c>
      <c r="L143" t="s">
        <v>263</v>
      </c>
      <c r="M143" s="26">
        <v>25.2</v>
      </c>
      <c r="N143" s="27">
        <v>9</v>
      </c>
      <c r="O143">
        <v>31.549999999999997</v>
      </c>
      <c r="P143">
        <v>16.777777777777779</v>
      </c>
      <c r="Q143">
        <v>1.4444444444444444</v>
      </c>
      <c r="R143">
        <v>5</v>
      </c>
      <c r="S143">
        <v>4</v>
      </c>
      <c r="T143">
        <v>0.66666666666666663</v>
      </c>
      <c r="U143">
        <v>0.1111111111111111</v>
      </c>
      <c r="V143">
        <v>0.42142857142857143</v>
      </c>
      <c r="W143">
        <v>15.555555555555555</v>
      </c>
      <c r="X143">
        <v>0.64516129032258063</v>
      </c>
      <c r="Y143">
        <v>3.4444444444444446</v>
      </c>
      <c r="Z143">
        <v>3.4444444444444446</v>
      </c>
      <c r="AA143">
        <v>0.21289287218148845</v>
      </c>
      <c r="AB143">
        <v>-0.11062365340678788</v>
      </c>
      <c r="AC143">
        <v>-0.3571523165002663</v>
      </c>
      <c r="AD143">
        <v>0.33989756811130328</v>
      </c>
      <c r="AE143">
        <v>-0.73222981250589803</v>
      </c>
      <c r="AF143">
        <v>-0.94033865367728009</v>
      </c>
      <c r="AG143">
        <v>-1.0784728776890402</v>
      </c>
      <c r="AH143">
        <v>-1.3803804504118862</v>
      </c>
      <c r="AI143">
        <v>-1.4597526789950173</v>
      </c>
    </row>
    <row r="144" spans="1:35" x14ac:dyDescent="0.2">
      <c r="A144">
        <v>12</v>
      </c>
      <c r="B144">
        <v>143</v>
      </c>
      <c r="C144" s="25">
        <v>0</v>
      </c>
      <c r="D144" s="25">
        <v>253</v>
      </c>
      <c r="E144" s="25">
        <v>26</v>
      </c>
      <c r="F144">
        <v>-0.42791674590806217</v>
      </c>
      <c r="G144">
        <v>-0.22545221416770619</v>
      </c>
      <c r="H144">
        <v>-0.20246453174035597</v>
      </c>
      <c r="I144" t="s">
        <v>203</v>
      </c>
      <c r="J144" t="s">
        <v>32</v>
      </c>
      <c r="K144" t="s">
        <v>60</v>
      </c>
      <c r="L144" t="s">
        <v>263</v>
      </c>
      <c r="M144" s="26">
        <v>25.9</v>
      </c>
      <c r="N144" s="27">
        <v>16</v>
      </c>
      <c r="O144">
        <v>31.136458333333334</v>
      </c>
      <c r="P144">
        <v>10.875</v>
      </c>
      <c r="Q144">
        <v>1.125</v>
      </c>
      <c r="R144">
        <v>5.1875</v>
      </c>
      <c r="S144">
        <v>1.75</v>
      </c>
      <c r="T144">
        <v>0.9375</v>
      </c>
      <c r="U144">
        <v>0.125</v>
      </c>
      <c r="V144">
        <v>0.46979865771812079</v>
      </c>
      <c r="W144">
        <v>9.3125</v>
      </c>
      <c r="X144">
        <v>0.88888888888888884</v>
      </c>
      <c r="Y144">
        <v>1.125</v>
      </c>
      <c r="Z144">
        <v>0.9375</v>
      </c>
      <c r="AA144">
        <v>-0.77105673562612842</v>
      </c>
      <c r="AB144">
        <v>-0.42180781573414688</v>
      </c>
      <c r="AC144">
        <v>-0.28980367408445784</v>
      </c>
      <c r="AD144">
        <v>-0.68808475309472161</v>
      </c>
      <c r="AE144">
        <v>-0.14238356826860607</v>
      </c>
      <c r="AF144">
        <v>-0.91882751582556321</v>
      </c>
      <c r="AG144">
        <v>-4.1663760273902568E-2</v>
      </c>
      <c r="AH144">
        <v>0.23654684127718903</v>
      </c>
      <c r="AI144">
        <v>1.0080110541209821</v>
      </c>
    </row>
    <row r="145" spans="1:35" x14ac:dyDescent="0.2">
      <c r="A145">
        <v>12</v>
      </c>
      <c r="B145">
        <v>144</v>
      </c>
      <c r="C145" s="25">
        <v>0</v>
      </c>
      <c r="D145" s="25">
        <v>357</v>
      </c>
      <c r="E145" s="25">
        <v>15</v>
      </c>
      <c r="F145">
        <v>-0.43360410024907903</v>
      </c>
      <c r="G145">
        <v>-0.31943420133480316</v>
      </c>
      <c r="H145">
        <v>-0.11416989891427587</v>
      </c>
      <c r="I145" t="s">
        <v>199</v>
      </c>
      <c r="J145" t="s">
        <v>32</v>
      </c>
      <c r="K145" t="s">
        <v>108</v>
      </c>
      <c r="L145" t="s">
        <v>263</v>
      </c>
      <c r="M145" s="26">
        <v>21.3</v>
      </c>
      <c r="N145" s="27">
        <v>14</v>
      </c>
      <c r="O145">
        <v>25.933333333333334</v>
      </c>
      <c r="P145">
        <v>6.0714285714285712</v>
      </c>
      <c r="Q145">
        <v>0.7857142857142857</v>
      </c>
      <c r="R145">
        <v>2.3571428571428572</v>
      </c>
      <c r="S145">
        <v>3.0714285714285716</v>
      </c>
      <c r="T145">
        <v>1.4285714285714286</v>
      </c>
      <c r="U145">
        <v>0.7142857142857143</v>
      </c>
      <c r="V145">
        <v>0.4</v>
      </c>
      <c r="W145">
        <v>5.7142857142857144</v>
      </c>
      <c r="X145">
        <v>0.7142857142857143</v>
      </c>
      <c r="Y145">
        <v>1</v>
      </c>
      <c r="Z145">
        <v>1.2142857142857142</v>
      </c>
      <c r="AA145">
        <v>-1.5717767357949486</v>
      </c>
      <c r="AB145">
        <v>-0.75232018690171454</v>
      </c>
      <c r="AC145">
        <v>-1.306447466742138</v>
      </c>
      <c r="AD145">
        <v>-8.4349104132452959E-2</v>
      </c>
      <c r="AE145">
        <v>0.92711786359021997</v>
      </c>
      <c r="AF145">
        <v>-6.1406669741539853E-3</v>
      </c>
      <c r="AG145">
        <v>-0.5752302983283849</v>
      </c>
      <c r="AH145">
        <v>-0.24131240478836555</v>
      </c>
      <c r="AI145">
        <v>0.73555118805870934</v>
      </c>
    </row>
    <row r="146" spans="1:35" x14ac:dyDescent="0.2">
      <c r="A146">
        <v>13</v>
      </c>
      <c r="B146">
        <v>145</v>
      </c>
      <c r="C146" s="25">
        <v>144.6</v>
      </c>
      <c r="D146" s="25">
        <v>133</v>
      </c>
      <c r="E146" s="25">
        <v>30</v>
      </c>
      <c r="F146">
        <v>-0.43606154487782584</v>
      </c>
      <c r="G146">
        <v>-0.43795631504269733</v>
      </c>
      <c r="H146">
        <v>1.8947701648714954E-3</v>
      </c>
      <c r="I146" t="s">
        <v>218</v>
      </c>
      <c r="J146" t="s">
        <v>32</v>
      </c>
      <c r="K146" t="s">
        <v>37</v>
      </c>
      <c r="L146" t="s">
        <v>263</v>
      </c>
      <c r="M146" s="26">
        <v>30.4</v>
      </c>
      <c r="N146" s="27">
        <v>15</v>
      </c>
      <c r="O146">
        <v>23.911111111111115</v>
      </c>
      <c r="P146">
        <v>8.5333333333333332</v>
      </c>
      <c r="Q146">
        <v>1.4666666666666666</v>
      </c>
      <c r="R146">
        <v>4.4000000000000004</v>
      </c>
      <c r="S146">
        <v>1.8</v>
      </c>
      <c r="T146">
        <v>0.8666666666666667</v>
      </c>
      <c r="U146">
        <v>0.8666666666666667</v>
      </c>
      <c r="V146">
        <v>0.36065573770491804</v>
      </c>
      <c r="W146">
        <v>8.1333333333333329</v>
      </c>
      <c r="X146">
        <v>0.69230769230769229</v>
      </c>
      <c r="Y146">
        <v>1.7333333333333334</v>
      </c>
      <c r="Z146">
        <v>1.6</v>
      </c>
      <c r="AA146">
        <v>-1.1613953329822795</v>
      </c>
      <c r="AB146">
        <v>-8.8976059505754296E-2</v>
      </c>
      <c r="AC146">
        <v>-0.57266797223085331</v>
      </c>
      <c r="AD146">
        <v>-0.66524070151236558</v>
      </c>
      <c r="AE146">
        <v>-0.29665104753066696</v>
      </c>
      <c r="AF146">
        <v>0.22986724545610943</v>
      </c>
      <c r="AG146">
        <v>-1.2450412023985213</v>
      </c>
      <c r="AH146">
        <v>-0.49736694583896968</v>
      </c>
      <c r="AI146">
        <v>0.35586518115902555</v>
      </c>
    </row>
    <row r="147" spans="1:35" x14ac:dyDescent="0.2">
      <c r="A147">
        <v>13</v>
      </c>
      <c r="B147">
        <v>146</v>
      </c>
      <c r="C147" s="25">
        <v>82.3</v>
      </c>
      <c r="D147" s="25">
        <v>68</v>
      </c>
      <c r="E147" s="25">
        <v>77</v>
      </c>
      <c r="F147">
        <v>-0.44019559748629183</v>
      </c>
      <c r="G147">
        <v>-0.38204507102116114</v>
      </c>
      <c r="H147">
        <v>-5.8150526465130692E-2</v>
      </c>
      <c r="I147" t="s">
        <v>235</v>
      </c>
      <c r="J147" t="s">
        <v>32</v>
      </c>
      <c r="K147" t="s">
        <v>97</v>
      </c>
      <c r="L147" t="s">
        <v>264</v>
      </c>
      <c r="M147" s="26">
        <v>21.7</v>
      </c>
      <c r="N147" s="27">
        <v>15</v>
      </c>
      <c r="O147">
        <v>31.276666666666667</v>
      </c>
      <c r="P147">
        <v>11.733333333333333</v>
      </c>
      <c r="Q147">
        <v>1.6</v>
      </c>
      <c r="R147">
        <v>5.0666666666666664</v>
      </c>
      <c r="S147">
        <v>2.0666666666666669</v>
      </c>
      <c r="T147">
        <v>0.4</v>
      </c>
      <c r="U147">
        <v>0.8</v>
      </c>
      <c r="V147">
        <v>0.44585987261146498</v>
      </c>
      <c r="W147">
        <v>10.466666666666667</v>
      </c>
      <c r="X147">
        <v>0.66666666666666663</v>
      </c>
      <c r="Y147">
        <v>1.2</v>
      </c>
      <c r="Z147">
        <v>1.9333333333333333</v>
      </c>
      <c r="AA147">
        <v>-0.62797888677316216</v>
      </c>
      <c r="AB147">
        <v>4.0909503900447931E-2</v>
      </c>
      <c r="AC147">
        <v>-0.33320613253020115</v>
      </c>
      <c r="AD147">
        <v>-0.54340575973979954</v>
      </c>
      <c r="AE147">
        <v>-1.3130014991395391</v>
      </c>
      <c r="AF147">
        <v>0.12661378376786922</v>
      </c>
      <c r="AG147">
        <v>-0.38477792827903967</v>
      </c>
      <c r="AH147">
        <v>-0.43130019188965762</v>
      </c>
      <c r="AI147">
        <v>2.7741471492632348E-2</v>
      </c>
    </row>
    <row r="148" spans="1:35" x14ac:dyDescent="0.2">
      <c r="A148">
        <v>13</v>
      </c>
      <c r="B148">
        <v>147</v>
      </c>
      <c r="C148" s="25">
        <v>46.4</v>
      </c>
      <c r="D148" s="25">
        <v>38</v>
      </c>
      <c r="E148" s="25">
        <v>81</v>
      </c>
      <c r="F148">
        <v>-0.44218037196314192</v>
      </c>
      <c r="G148">
        <v>-0.29394624668519703</v>
      </c>
      <c r="H148">
        <v>-0.14823412527794488</v>
      </c>
      <c r="I148" t="s">
        <v>215</v>
      </c>
      <c r="J148" t="s">
        <v>1693</v>
      </c>
      <c r="K148" t="s">
        <v>89</v>
      </c>
      <c r="L148" t="s">
        <v>264</v>
      </c>
      <c r="M148" s="26">
        <v>26.5</v>
      </c>
      <c r="N148" s="27">
        <v>9</v>
      </c>
      <c r="O148">
        <v>25.085185185185185</v>
      </c>
      <c r="P148">
        <v>11.222222222222221</v>
      </c>
      <c r="Q148">
        <v>1.7777777777777777</v>
      </c>
      <c r="R148">
        <v>3.4444444444444446</v>
      </c>
      <c r="S148">
        <v>1.5555555555555556</v>
      </c>
      <c r="T148">
        <v>1</v>
      </c>
      <c r="U148">
        <v>0.33333333333333331</v>
      </c>
      <c r="V148">
        <v>0.41666666666666669</v>
      </c>
      <c r="W148">
        <v>9.3333333333333339</v>
      </c>
      <c r="X148">
        <v>0.75</v>
      </c>
      <c r="Y148">
        <v>2.2222222222222223</v>
      </c>
      <c r="Z148">
        <v>0.77777777777777779</v>
      </c>
      <c r="AA148">
        <v>-0.71317734693156287</v>
      </c>
      <c r="AB148">
        <v>0.21409025510871713</v>
      </c>
      <c r="AC148">
        <v>-0.91589660913512172</v>
      </c>
      <c r="AD148">
        <v>-0.77692273147055102</v>
      </c>
      <c r="AE148">
        <v>-6.2652042138463893E-3</v>
      </c>
      <c r="AF148">
        <v>-0.5961604480498125</v>
      </c>
      <c r="AG148">
        <v>-0.71549061476090925</v>
      </c>
      <c r="AH148">
        <v>-0.30093051904981588</v>
      </c>
      <c r="AI148">
        <v>1.1652369983361288</v>
      </c>
    </row>
    <row r="149" spans="1:35" x14ac:dyDescent="0.2">
      <c r="A149">
        <v>13</v>
      </c>
      <c r="B149">
        <v>148</v>
      </c>
      <c r="C149" s="25">
        <v>0</v>
      </c>
      <c r="D149" s="25">
        <v>330</v>
      </c>
      <c r="E149" s="25">
        <v>20</v>
      </c>
      <c r="F149">
        <v>-0.4455083374529677</v>
      </c>
      <c r="G149">
        <v>-0.24858364915791833</v>
      </c>
      <c r="H149">
        <v>-0.19692468829504936</v>
      </c>
      <c r="I149" t="s">
        <v>233</v>
      </c>
      <c r="J149" t="s">
        <v>32</v>
      </c>
      <c r="K149" t="s">
        <v>74</v>
      </c>
      <c r="L149" t="s">
        <v>263</v>
      </c>
      <c r="M149" s="26">
        <v>25</v>
      </c>
      <c r="N149" s="27">
        <v>14</v>
      </c>
      <c r="O149">
        <v>24.648809523809526</v>
      </c>
      <c r="P149">
        <v>6.3571428571428568</v>
      </c>
      <c r="Q149">
        <v>1.2142857142857142</v>
      </c>
      <c r="R149">
        <v>6.0714285714285712</v>
      </c>
      <c r="S149">
        <v>2</v>
      </c>
      <c r="T149">
        <v>1.1428571428571428</v>
      </c>
      <c r="U149">
        <v>0.6428571428571429</v>
      </c>
      <c r="V149">
        <v>0.42666666666666669</v>
      </c>
      <c r="W149">
        <v>5.3571428571428568</v>
      </c>
      <c r="X149">
        <v>0.5</v>
      </c>
      <c r="Y149">
        <v>1.1428571428571428</v>
      </c>
      <c r="Z149">
        <v>0.7142857142857143</v>
      </c>
      <c r="AA149">
        <v>-1.5241502673834204</v>
      </c>
      <c r="AB149">
        <v>-0.3348308759532081</v>
      </c>
      <c r="AC149">
        <v>2.7697068732924834E-2</v>
      </c>
      <c r="AD149">
        <v>-0.57386449518294114</v>
      </c>
      <c r="AE149">
        <v>0.30486248505417557</v>
      </c>
      <c r="AF149">
        <v>-0.1167693759258399</v>
      </c>
      <c r="AG149">
        <v>-0.34643123280879012</v>
      </c>
      <c r="AH149">
        <v>-0.90150290151246437</v>
      </c>
      <c r="AI149">
        <v>1.2277367525582992</v>
      </c>
    </row>
    <row r="150" spans="1:35" x14ac:dyDescent="0.2">
      <c r="A150">
        <v>13</v>
      </c>
      <c r="B150">
        <v>149</v>
      </c>
      <c r="C150" s="25">
        <v>124.6</v>
      </c>
      <c r="D150" s="25">
        <v>122</v>
      </c>
      <c r="E150" s="25">
        <v>68</v>
      </c>
      <c r="F150">
        <v>-0.4478689364730063</v>
      </c>
      <c r="G150">
        <v>-0.38049292710337895</v>
      </c>
      <c r="H150">
        <v>-6.7376009369627343E-2</v>
      </c>
      <c r="I150" t="s">
        <v>193</v>
      </c>
      <c r="J150" t="s">
        <v>32</v>
      </c>
      <c r="K150" t="s">
        <v>67</v>
      </c>
      <c r="L150" t="s">
        <v>263</v>
      </c>
      <c r="M150" s="26">
        <v>20.9</v>
      </c>
      <c r="N150" s="27">
        <v>14</v>
      </c>
      <c r="O150">
        <v>30.032142857142862</v>
      </c>
      <c r="P150">
        <v>18</v>
      </c>
      <c r="Q150">
        <v>1.5</v>
      </c>
      <c r="R150">
        <v>3.1428571428571428</v>
      </c>
      <c r="S150">
        <v>2</v>
      </c>
      <c r="T150">
        <v>0.7142857142857143</v>
      </c>
      <c r="U150">
        <v>7.1428571428571425E-2</v>
      </c>
      <c r="V150">
        <v>0.44090909090909092</v>
      </c>
      <c r="W150">
        <v>15.714285714285714</v>
      </c>
      <c r="X150">
        <v>0.77083333333333337</v>
      </c>
      <c r="Y150">
        <v>3.4285714285714284</v>
      </c>
      <c r="Z150">
        <v>1.5714285714285714</v>
      </c>
      <c r="AA150">
        <v>0.41662832038635955</v>
      </c>
      <c r="AB150">
        <v>-5.6504668654203678E-2</v>
      </c>
      <c r="AC150">
        <v>-1.0242245842377979</v>
      </c>
      <c r="AD150">
        <v>-0.57386449518294114</v>
      </c>
      <c r="AE150">
        <v>-0.62852058274989053</v>
      </c>
      <c r="AF150">
        <v>-1.0017990475393277</v>
      </c>
      <c r="AG150">
        <v>-0.67334385917836825</v>
      </c>
      <c r="AH150">
        <v>-0.26679749733324248</v>
      </c>
      <c r="AI150">
        <v>0.38399007055900219</v>
      </c>
    </row>
    <row r="151" spans="1:35" x14ac:dyDescent="0.2">
      <c r="A151">
        <v>13</v>
      </c>
      <c r="B151">
        <v>150</v>
      </c>
      <c r="C151" s="25">
        <v>0</v>
      </c>
      <c r="D151" s="25">
        <v>463</v>
      </c>
      <c r="E151" s="25">
        <v>3</v>
      </c>
      <c r="F151">
        <v>-0.45258808456446875</v>
      </c>
      <c r="G151">
        <v>-0.2035734428509493</v>
      </c>
      <c r="H151">
        <v>-0.24901464171351945</v>
      </c>
      <c r="I151" t="s">
        <v>244</v>
      </c>
      <c r="J151" t="s">
        <v>32</v>
      </c>
      <c r="K151" t="s">
        <v>54</v>
      </c>
      <c r="L151" t="s">
        <v>264</v>
      </c>
      <c r="M151" s="26">
        <v>25.6</v>
      </c>
      <c r="N151" s="27">
        <v>13</v>
      </c>
      <c r="O151">
        <v>24.424358974358974</v>
      </c>
      <c r="P151">
        <v>11.153846153846153</v>
      </c>
      <c r="Q151">
        <v>2.8461538461538463</v>
      </c>
      <c r="R151">
        <v>2.3846153846153846</v>
      </c>
      <c r="S151">
        <v>0.61538461538461542</v>
      </c>
      <c r="T151">
        <v>0.53846153846153844</v>
      </c>
      <c r="U151">
        <v>0.46153846153846156</v>
      </c>
      <c r="V151">
        <v>0.48113207547169812</v>
      </c>
      <c r="W151">
        <v>8.1538461538461533</v>
      </c>
      <c r="X151">
        <v>1</v>
      </c>
      <c r="Y151">
        <v>0.46153846153846156</v>
      </c>
      <c r="Z151">
        <v>0.69230769230769229</v>
      </c>
      <c r="AA151">
        <v>-0.72457513424372344</v>
      </c>
      <c r="AB151">
        <v>1.2548399618891823</v>
      </c>
      <c r="AC151">
        <v>-1.2965795337874408</v>
      </c>
      <c r="AD151">
        <v>-1.206469000540495</v>
      </c>
      <c r="AE151">
        <v>-1.0114469695413024</v>
      </c>
      <c r="AF151">
        <v>-0.39759609864935047</v>
      </c>
      <c r="AG151">
        <v>8.6584323426764365E-2</v>
      </c>
      <c r="AH151">
        <v>0.21371018292184854</v>
      </c>
      <c r="AI151">
        <v>1.2493712828659733</v>
      </c>
    </row>
    <row r="152" spans="1:35" x14ac:dyDescent="0.2">
      <c r="A152">
        <v>13</v>
      </c>
      <c r="B152">
        <v>151</v>
      </c>
      <c r="C152" s="25">
        <v>0</v>
      </c>
      <c r="D152" s="25">
        <v>242</v>
      </c>
      <c r="E152" s="25">
        <v>11</v>
      </c>
      <c r="F152">
        <v>-0.45287323235745791</v>
      </c>
      <c r="G152">
        <v>-0.23010510243539548</v>
      </c>
      <c r="H152">
        <v>-0.22276812992206244</v>
      </c>
      <c r="I152" t="s">
        <v>243</v>
      </c>
      <c r="J152" t="s">
        <v>32</v>
      </c>
      <c r="K152" t="s">
        <v>50</v>
      </c>
      <c r="L152" t="s">
        <v>264</v>
      </c>
      <c r="M152" s="26">
        <v>27.6</v>
      </c>
      <c r="N152" s="27">
        <v>12</v>
      </c>
      <c r="O152">
        <v>23.088888888888892</v>
      </c>
      <c r="P152">
        <v>6.5</v>
      </c>
      <c r="Q152">
        <v>0.16666666666666666</v>
      </c>
      <c r="R152">
        <v>7.75</v>
      </c>
      <c r="S152">
        <v>1.4166666666666667</v>
      </c>
      <c r="T152">
        <v>0.58333333333333337</v>
      </c>
      <c r="U152">
        <v>1.5833333333333333</v>
      </c>
      <c r="V152">
        <v>0.46153846153846156</v>
      </c>
      <c r="W152">
        <v>5.416666666666667</v>
      </c>
      <c r="X152">
        <v>0.69565217391304346</v>
      </c>
      <c r="Y152">
        <v>1.9166666666666667</v>
      </c>
      <c r="Z152">
        <v>0.75</v>
      </c>
      <c r="AA152">
        <v>-1.500337033177656</v>
      </c>
      <c r="AB152">
        <v>-1.355360302716224</v>
      </c>
      <c r="AC152">
        <v>0.6306277722649245</v>
      </c>
      <c r="AD152">
        <v>-0.84037843031042903</v>
      </c>
      <c r="AE152">
        <v>-0.91372096457891072</v>
      </c>
      <c r="AF152">
        <v>1.3398419586046919</v>
      </c>
      <c r="AG152">
        <v>-9.3413936224682498E-2</v>
      </c>
      <c r="AH152">
        <v>-0.53078562658860207</v>
      </c>
      <c r="AI152">
        <v>1.1925806408083284</v>
      </c>
    </row>
    <row r="153" spans="1:35" x14ac:dyDescent="0.2">
      <c r="A153">
        <v>13</v>
      </c>
      <c r="B153">
        <v>152</v>
      </c>
      <c r="C153" s="25">
        <v>141.5</v>
      </c>
      <c r="D153" s="25">
        <v>130</v>
      </c>
      <c r="E153" s="25">
        <v>33</v>
      </c>
      <c r="F153">
        <v>-0.45797201571471929</v>
      </c>
      <c r="G153">
        <v>-0.27593308646906189</v>
      </c>
      <c r="H153">
        <v>-0.1820389292456574</v>
      </c>
      <c r="I153" t="s">
        <v>206</v>
      </c>
      <c r="J153" t="s">
        <v>32</v>
      </c>
      <c r="K153" t="s">
        <v>39</v>
      </c>
      <c r="L153" t="s">
        <v>264</v>
      </c>
      <c r="M153" s="26">
        <v>27.8</v>
      </c>
      <c r="N153" s="27">
        <v>13</v>
      </c>
      <c r="O153">
        <v>26.714102564102568</v>
      </c>
      <c r="P153">
        <v>8.6923076923076916</v>
      </c>
      <c r="Q153">
        <v>1.6923076923076923</v>
      </c>
      <c r="R153">
        <v>6.0769230769230766</v>
      </c>
      <c r="S153">
        <v>1.2307692307692308</v>
      </c>
      <c r="T153">
        <v>0.23076923076923078</v>
      </c>
      <c r="U153">
        <v>0.84615384615384615</v>
      </c>
      <c r="V153">
        <v>0.41935483870967744</v>
      </c>
      <c r="W153">
        <v>7.1538461538461542</v>
      </c>
      <c r="X153">
        <v>0.8666666666666667</v>
      </c>
      <c r="Y153">
        <v>1.1538461538461537</v>
      </c>
      <c r="Z153">
        <v>0.69230769230769229</v>
      </c>
      <c r="AA153">
        <v>-1.1348954774815061</v>
      </c>
      <c r="AB153">
        <v>0.13083027856627999</v>
      </c>
      <c r="AC153">
        <v>2.9670655323864269E-2</v>
      </c>
      <c r="AD153">
        <v>-0.92531144260380427</v>
      </c>
      <c r="AE153">
        <v>-1.6815681464262731</v>
      </c>
      <c r="AF153">
        <v>0.19809694955203547</v>
      </c>
      <c r="AG153">
        <v>-0.52696495108449504</v>
      </c>
      <c r="AH153">
        <v>0.17737307306636818</v>
      </c>
      <c r="AI153">
        <v>1.2493712828659733</v>
      </c>
    </row>
    <row r="154" spans="1:35" x14ac:dyDescent="0.2">
      <c r="A154">
        <v>13</v>
      </c>
      <c r="B154">
        <v>153</v>
      </c>
      <c r="C154" s="25">
        <v>104.6</v>
      </c>
      <c r="D154" s="25">
        <v>92</v>
      </c>
      <c r="E154" s="25">
        <v>53</v>
      </c>
      <c r="F154">
        <v>-0.4646443489688476</v>
      </c>
      <c r="G154">
        <v>-0.17324335383145045</v>
      </c>
      <c r="H154">
        <v>-0.29140099513739715</v>
      </c>
      <c r="I154" t="s">
        <v>198</v>
      </c>
      <c r="J154" t="s">
        <v>32</v>
      </c>
      <c r="K154" t="s">
        <v>39</v>
      </c>
      <c r="L154" t="s">
        <v>263</v>
      </c>
      <c r="M154" s="26">
        <v>27.6</v>
      </c>
      <c r="N154" s="27">
        <v>14</v>
      </c>
      <c r="O154">
        <v>22.745238095238097</v>
      </c>
      <c r="P154">
        <v>7.9285714285714288</v>
      </c>
      <c r="Q154">
        <v>0.5</v>
      </c>
      <c r="R154">
        <v>3.3571428571428572</v>
      </c>
      <c r="S154">
        <v>3.1428571428571428</v>
      </c>
      <c r="T154">
        <v>1.2857142857142858</v>
      </c>
      <c r="U154">
        <v>0.35714285714285715</v>
      </c>
      <c r="V154">
        <v>0.52500000000000002</v>
      </c>
      <c r="W154">
        <v>5.7142857142857144</v>
      </c>
      <c r="X154">
        <v>0.8</v>
      </c>
      <c r="Y154">
        <v>1.7857142857142858</v>
      </c>
      <c r="Z154">
        <v>0.6428571428571429</v>
      </c>
      <c r="AA154">
        <v>-1.2622046911200144</v>
      </c>
      <c r="AB154">
        <v>-1.0306463942007189</v>
      </c>
      <c r="AC154">
        <v>-0.94725470719115956</v>
      </c>
      <c r="AD154">
        <v>-5.1714744729087214E-2</v>
      </c>
      <c r="AE154">
        <v>0.61599017432219805</v>
      </c>
      <c r="AF154">
        <v>-0.5592842117325838</v>
      </c>
      <c r="AG154">
        <v>0.39527128224063918</v>
      </c>
      <c r="AH154">
        <v>-1.7395868130567486E-2</v>
      </c>
      <c r="AI154">
        <v>1.2980489760582403</v>
      </c>
    </row>
    <row r="155" spans="1:35" x14ac:dyDescent="0.2">
      <c r="A155">
        <v>13</v>
      </c>
      <c r="B155">
        <v>154</v>
      </c>
      <c r="C155" s="25">
        <v>151.69999999999999</v>
      </c>
      <c r="D155" s="25">
        <v>173</v>
      </c>
      <c r="E155" s="25">
        <v>9</v>
      </c>
      <c r="F155">
        <v>-0.46767139913267286</v>
      </c>
      <c r="G155">
        <v>-0.25448145129292832</v>
      </c>
      <c r="H155">
        <v>-0.21318994783974454</v>
      </c>
      <c r="I155" t="s">
        <v>197</v>
      </c>
      <c r="J155" t="s">
        <v>32</v>
      </c>
      <c r="K155" t="s">
        <v>65</v>
      </c>
      <c r="L155" t="s">
        <v>264</v>
      </c>
      <c r="M155" s="26">
        <v>20.3</v>
      </c>
      <c r="N155" s="27">
        <v>9</v>
      </c>
      <c r="O155">
        <v>22.524074074074075</v>
      </c>
      <c r="P155">
        <v>7.4444444444444446</v>
      </c>
      <c r="Q155">
        <v>0.66666666666666663</v>
      </c>
      <c r="R155">
        <v>5.2222222222222223</v>
      </c>
      <c r="S155">
        <v>2.2222222222222223</v>
      </c>
      <c r="T155">
        <v>1.2222222222222223</v>
      </c>
      <c r="U155">
        <v>0.1111111111111111</v>
      </c>
      <c r="V155">
        <v>0.46551724137931033</v>
      </c>
      <c r="W155">
        <v>6.4444444444444446</v>
      </c>
      <c r="X155">
        <v>0.875</v>
      </c>
      <c r="Y155">
        <v>0.88888888888888884</v>
      </c>
      <c r="Z155">
        <v>0.88888888888888884</v>
      </c>
      <c r="AA155">
        <v>-1.3429050959284374</v>
      </c>
      <c r="AB155">
        <v>-0.86828943994296637</v>
      </c>
      <c r="AC155">
        <v>-0.27733170326671552</v>
      </c>
      <c r="AD155">
        <v>-0.47233537703913614</v>
      </c>
      <c r="AE155">
        <v>0.47771120131418821</v>
      </c>
      <c r="AF155">
        <v>-0.94033865367728009</v>
      </c>
      <c r="AG155">
        <v>-7.2495696154975947E-2</v>
      </c>
      <c r="AH155">
        <v>0.14978927461163719</v>
      </c>
      <c r="AI155">
        <v>1.0558624284473312</v>
      </c>
    </row>
    <row r="156" spans="1:35" x14ac:dyDescent="0.2">
      <c r="A156">
        <v>13</v>
      </c>
      <c r="B156">
        <v>155</v>
      </c>
      <c r="C156" s="25">
        <v>0</v>
      </c>
      <c r="D156" s="25">
        <v>416</v>
      </c>
      <c r="E156" s="25">
        <v>17</v>
      </c>
      <c r="F156">
        <v>-0.46955258680770268</v>
      </c>
      <c r="G156">
        <v>-0.30242688686913072</v>
      </c>
      <c r="H156">
        <v>-0.16712569993857196</v>
      </c>
      <c r="I156" t="s">
        <v>389</v>
      </c>
      <c r="J156" t="s">
        <v>32</v>
      </c>
      <c r="K156" t="s">
        <v>72</v>
      </c>
      <c r="L156" t="s">
        <v>263</v>
      </c>
      <c r="M156" s="26">
        <v>22.8</v>
      </c>
      <c r="N156" s="27">
        <v>11</v>
      </c>
      <c r="O156">
        <v>18.078787878787878</v>
      </c>
      <c r="P156">
        <v>7.7272727272727275</v>
      </c>
      <c r="Q156">
        <v>1.4545454545454546</v>
      </c>
      <c r="R156">
        <v>3.4545454545454546</v>
      </c>
      <c r="S156">
        <v>1.5454545454545454</v>
      </c>
      <c r="T156">
        <v>1.4545454545454546</v>
      </c>
      <c r="U156">
        <v>0.18181818181818182</v>
      </c>
      <c r="V156">
        <v>0.45070422535211269</v>
      </c>
      <c r="W156">
        <v>6.4545454545454541</v>
      </c>
      <c r="X156">
        <v>0.625</v>
      </c>
      <c r="Y156">
        <v>0.72727272727272729</v>
      </c>
      <c r="Z156">
        <v>1.1818181818181819</v>
      </c>
      <c r="AA156">
        <v>-1.2957597029554093</v>
      </c>
      <c r="AB156">
        <v>-0.10078383799722707</v>
      </c>
      <c r="AC156">
        <v>-0.91226839944268767</v>
      </c>
      <c r="AD156">
        <v>-0.78153769138617846</v>
      </c>
      <c r="AE156">
        <v>0.983686534366224</v>
      </c>
      <c r="AF156">
        <v>-0.83082740643217678</v>
      </c>
      <c r="AG156">
        <v>-0.20248516381784959</v>
      </c>
      <c r="AH156">
        <v>-0.34937760380646288</v>
      </c>
      <c r="AI156">
        <v>0.76751128964959159</v>
      </c>
    </row>
    <row r="157" spans="1:35" x14ac:dyDescent="0.2">
      <c r="A157">
        <v>13</v>
      </c>
      <c r="B157">
        <v>156</v>
      </c>
      <c r="C157" s="25">
        <v>135.69999999999999</v>
      </c>
      <c r="D157" s="25">
        <v>278</v>
      </c>
      <c r="E157" s="25">
        <v>8</v>
      </c>
      <c r="F157">
        <v>-0.47467184804477663</v>
      </c>
      <c r="G157">
        <v>-0.2871846893616577</v>
      </c>
      <c r="H157">
        <v>-0.18748715868311894</v>
      </c>
      <c r="I157" t="s">
        <v>228</v>
      </c>
      <c r="J157" t="s">
        <v>32</v>
      </c>
      <c r="K157" t="s">
        <v>115</v>
      </c>
      <c r="L157" t="s">
        <v>263</v>
      </c>
      <c r="M157" s="26">
        <v>31.3</v>
      </c>
      <c r="N157" s="27">
        <v>15</v>
      </c>
      <c r="O157">
        <v>21.752222222222223</v>
      </c>
      <c r="P157">
        <v>12.066666666666666</v>
      </c>
      <c r="Q157">
        <v>2.0666666666666669</v>
      </c>
      <c r="R157">
        <v>1.3333333333333333</v>
      </c>
      <c r="S157">
        <v>2</v>
      </c>
      <c r="T157">
        <v>1</v>
      </c>
      <c r="U157">
        <v>0.13333333333333333</v>
      </c>
      <c r="V157">
        <v>0.47761194029850745</v>
      </c>
      <c r="W157">
        <v>8.9333333333333336</v>
      </c>
      <c r="X157">
        <v>0.7857142857142857</v>
      </c>
      <c r="Y157">
        <v>1.8666666666666667</v>
      </c>
      <c r="Z157">
        <v>1.2666666666666666</v>
      </c>
      <c r="AA157">
        <v>-0.57241467362637899</v>
      </c>
      <c r="AB157">
        <v>0.49550897582215514</v>
      </c>
      <c r="AC157">
        <v>-1.6741924348538542</v>
      </c>
      <c r="AD157">
        <v>-0.57386449518294114</v>
      </c>
      <c r="AE157">
        <v>-6.2652042138463893E-3</v>
      </c>
      <c r="AF157">
        <v>-0.90592083311453331</v>
      </c>
      <c r="AG157">
        <v>5.4051841233098107E-2</v>
      </c>
      <c r="AH157">
        <v>-8.5554271144037394E-2</v>
      </c>
      <c r="AI157">
        <v>0.68398889082541892</v>
      </c>
    </row>
    <row r="158" spans="1:35" x14ac:dyDescent="0.2">
      <c r="A158">
        <v>14</v>
      </c>
      <c r="B158">
        <v>157</v>
      </c>
      <c r="C158" s="25">
        <v>140.6</v>
      </c>
      <c r="D158" s="25">
        <v>204</v>
      </c>
      <c r="E158" s="25">
        <v>20</v>
      </c>
      <c r="F158">
        <v>-0.4823044140177471</v>
      </c>
      <c r="G158">
        <v>-0.27451962208766539</v>
      </c>
      <c r="H158">
        <v>-0.2077847919300817</v>
      </c>
      <c r="I158" t="s">
        <v>219</v>
      </c>
      <c r="J158" t="s">
        <v>32</v>
      </c>
      <c r="K158" t="s">
        <v>37</v>
      </c>
      <c r="L158" t="s">
        <v>263</v>
      </c>
      <c r="M158" s="26">
        <v>27.1</v>
      </c>
      <c r="N158" s="27">
        <v>13</v>
      </c>
      <c r="O158">
        <v>30.073076923076922</v>
      </c>
      <c r="P158">
        <v>11.461538461538462</v>
      </c>
      <c r="Q158">
        <v>1.7692307692307692</v>
      </c>
      <c r="R158">
        <v>3.5384615384615383</v>
      </c>
      <c r="S158">
        <v>1</v>
      </c>
      <c r="T158">
        <v>0.84615384615384615</v>
      </c>
      <c r="U158">
        <v>0.30769230769230771</v>
      </c>
      <c r="V158">
        <v>0.48245614035087719</v>
      </c>
      <c r="W158">
        <v>8.7692307692307701</v>
      </c>
      <c r="X158">
        <v>0.8</v>
      </c>
      <c r="Y158">
        <v>1.5384615384615385</v>
      </c>
      <c r="Z158">
        <v>1.1538461538461537</v>
      </c>
      <c r="AA158">
        <v>-0.6732850913390005</v>
      </c>
      <c r="AB158">
        <v>0.20576425745447344</v>
      </c>
      <c r="AC158">
        <v>-0.88212634969015802</v>
      </c>
      <c r="AD158">
        <v>-1.0307455268300634</v>
      </c>
      <c r="AE158">
        <v>-0.34132579265633173</v>
      </c>
      <c r="AF158">
        <v>-0.63587331792990487</v>
      </c>
      <c r="AG158">
        <v>0.11040815293042686</v>
      </c>
      <c r="AH158">
        <v>-1.853907713324467E-2</v>
      </c>
      <c r="AI158">
        <v>0.79504614640481364</v>
      </c>
    </row>
    <row r="159" spans="1:35" x14ac:dyDescent="0.2">
      <c r="A159">
        <v>14</v>
      </c>
      <c r="B159">
        <v>158</v>
      </c>
      <c r="C159" s="25">
        <v>142.19999999999999</v>
      </c>
      <c r="D159" s="25">
        <v>208</v>
      </c>
      <c r="E159" s="25">
        <v>27</v>
      </c>
      <c r="F159">
        <v>-0.48523563883078868</v>
      </c>
      <c r="G159">
        <v>-0.31770718224089378</v>
      </c>
      <c r="H159">
        <v>-0.1675284565898949</v>
      </c>
      <c r="I159" t="s">
        <v>239</v>
      </c>
      <c r="J159" t="s">
        <v>32</v>
      </c>
      <c r="K159" t="s">
        <v>79</v>
      </c>
      <c r="L159" t="s">
        <v>263</v>
      </c>
      <c r="M159" s="26">
        <v>21.5</v>
      </c>
      <c r="N159" s="27">
        <v>14</v>
      </c>
      <c r="O159">
        <v>23.716666666666669</v>
      </c>
      <c r="P159">
        <v>10.642857142857142</v>
      </c>
      <c r="Q159">
        <v>0.42857142857142855</v>
      </c>
      <c r="R159">
        <v>2.0714285714285716</v>
      </c>
      <c r="S159">
        <v>3.1428571428571428</v>
      </c>
      <c r="T159">
        <v>1.3571428571428572</v>
      </c>
      <c r="U159">
        <v>0.14285714285714285</v>
      </c>
      <c r="V159">
        <v>0.48</v>
      </c>
      <c r="W159">
        <v>8.9285714285714288</v>
      </c>
      <c r="X159">
        <v>0.8214285714285714</v>
      </c>
      <c r="Y159">
        <v>2</v>
      </c>
      <c r="Z159">
        <v>1.5</v>
      </c>
      <c r="AA159">
        <v>-0.8097532412104953</v>
      </c>
      <c r="AB159">
        <v>-1.10022794602547</v>
      </c>
      <c r="AC159">
        <v>-1.4090739694709891</v>
      </c>
      <c r="AD159">
        <v>-5.1714744729087214E-2</v>
      </c>
      <c r="AE159">
        <v>0.77155401895620901</v>
      </c>
      <c r="AF159">
        <v>-0.89117033858764172</v>
      </c>
      <c r="AG159">
        <v>8.2982537588533231E-2</v>
      </c>
      <c r="AH159">
        <v>9.3736749251953549E-2</v>
      </c>
      <c r="AI159">
        <v>0.45430229405894357</v>
      </c>
    </row>
    <row r="160" spans="1:35" x14ac:dyDescent="0.2">
      <c r="A160">
        <v>14</v>
      </c>
      <c r="B160">
        <v>159</v>
      </c>
      <c r="C160" s="25">
        <v>140.6</v>
      </c>
      <c r="D160" s="25">
        <v>182</v>
      </c>
      <c r="E160" s="25">
        <v>23</v>
      </c>
      <c r="F160">
        <v>-0.4909514019768223</v>
      </c>
      <c r="G160">
        <v>-0.33887788992901152</v>
      </c>
      <c r="H160">
        <v>-0.15207351204781078</v>
      </c>
      <c r="I160" t="s">
        <v>230</v>
      </c>
      <c r="J160" t="s">
        <v>32</v>
      </c>
      <c r="K160" t="s">
        <v>63</v>
      </c>
      <c r="L160" t="s">
        <v>264</v>
      </c>
      <c r="M160" s="26">
        <v>26.5</v>
      </c>
      <c r="N160" s="27">
        <v>14</v>
      </c>
      <c r="O160">
        <v>27.079761904761906</v>
      </c>
      <c r="P160">
        <v>11.357142857142858</v>
      </c>
      <c r="Q160">
        <v>1.4285714285714286</v>
      </c>
      <c r="R160">
        <v>4</v>
      </c>
      <c r="S160">
        <v>1.6428571428571428</v>
      </c>
      <c r="T160">
        <v>0.7142857142857143</v>
      </c>
      <c r="U160">
        <v>0.35714285714285715</v>
      </c>
      <c r="V160">
        <v>0.45600000000000002</v>
      </c>
      <c r="W160">
        <v>8.9285714285714288</v>
      </c>
      <c r="X160">
        <v>0.80645161290322576</v>
      </c>
      <c r="Y160">
        <v>2.2142857142857144</v>
      </c>
      <c r="Z160">
        <v>1.3571428571428572</v>
      </c>
      <c r="AA160">
        <v>-0.6906870701816743</v>
      </c>
      <c r="AB160">
        <v>-0.12608622047895474</v>
      </c>
      <c r="AC160">
        <v>-0.71634507605124487</v>
      </c>
      <c r="AD160">
        <v>-0.73703629219977052</v>
      </c>
      <c r="AE160">
        <v>-0.62852058274989053</v>
      </c>
      <c r="AF160">
        <v>-0.5592842117325838</v>
      </c>
      <c r="AG160">
        <v>-0.20816793658217414</v>
      </c>
      <c r="AH160">
        <v>2.1299639556362791E-2</v>
      </c>
      <c r="AI160">
        <v>0.59492674105882637</v>
      </c>
    </row>
    <row r="161" spans="1:35" x14ac:dyDescent="0.2">
      <c r="A161">
        <v>14</v>
      </c>
      <c r="B161">
        <v>160</v>
      </c>
      <c r="C161" s="25">
        <v>140.6</v>
      </c>
      <c r="D161" s="25">
        <v>156</v>
      </c>
      <c r="E161" s="25">
        <v>29</v>
      </c>
      <c r="F161">
        <v>-0.49320582171398442</v>
      </c>
      <c r="G161">
        <v>-0.37158409564187139</v>
      </c>
      <c r="H161">
        <v>-0.12162172607211302</v>
      </c>
      <c r="I161" t="s">
        <v>225</v>
      </c>
      <c r="J161" t="s">
        <v>32</v>
      </c>
      <c r="K161" t="s">
        <v>108</v>
      </c>
      <c r="L161" t="s">
        <v>264</v>
      </c>
      <c r="M161" s="26">
        <v>24.8</v>
      </c>
      <c r="N161" s="27">
        <v>15</v>
      </c>
      <c r="O161">
        <v>23.215555555555557</v>
      </c>
      <c r="P161">
        <v>9.2666666666666675</v>
      </c>
      <c r="Q161">
        <v>1</v>
      </c>
      <c r="R161">
        <v>6.7333333333333334</v>
      </c>
      <c r="S161">
        <v>1.2</v>
      </c>
      <c r="T161">
        <v>0.8</v>
      </c>
      <c r="U161">
        <v>0.33333333333333331</v>
      </c>
      <c r="V161">
        <v>0.3971631205673759</v>
      </c>
      <c r="W161">
        <v>9.4</v>
      </c>
      <c r="X161">
        <v>0.75</v>
      </c>
      <c r="Y161">
        <v>1.0666666666666667</v>
      </c>
      <c r="Z161">
        <v>0.8666666666666667</v>
      </c>
      <c r="AA161">
        <v>-1.0391540640593566</v>
      </c>
      <c r="AB161">
        <v>-0.54357553142746129</v>
      </c>
      <c r="AC161">
        <v>0.26544846672142974</v>
      </c>
      <c r="AD161">
        <v>-0.93936932050063904</v>
      </c>
      <c r="AE161">
        <v>-0.44184396918907726</v>
      </c>
      <c r="AF161">
        <v>-0.5961604480498125</v>
      </c>
      <c r="AG161">
        <v>-0.96955345120404235</v>
      </c>
      <c r="AH161">
        <v>-0.15778588549297379</v>
      </c>
      <c r="AI161">
        <v>1.0777373424250907</v>
      </c>
    </row>
    <row r="162" spans="1:35" x14ac:dyDescent="0.2">
      <c r="A162">
        <v>14</v>
      </c>
      <c r="B162">
        <v>161</v>
      </c>
      <c r="C162" s="25">
        <v>128.80000000000001</v>
      </c>
      <c r="D162" s="25">
        <v>673</v>
      </c>
      <c r="E162" s="25">
        <v>66</v>
      </c>
      <c r="F162">
        <v>-0.49972550071150706</v>
      </c>
      <c r="G162">
        <v>-0.26551080712367303</v>
      </c>
      <c r="H162">
        <v>-0.23421469358783403</v>
      </c>
      <c r="I162" t="s">
        <v>237</v>
      </c>
      <c r="J162" t="s">
        <v>32</v>
      </c>
      <c r="K162" t="s">
        <v>60</v>
      </c>
      <c r="L162" t="s">
        <v>264</v>
      </c>
      <c r="M162" s="26">
        <v>23</v>
      </c>
      <c r="N162" s="27">
        <v>15</v>
      </c>
      <c r="O162">
        <v>31.288888888888891</v>
      </c>
      <c r="P162">
        <v>17.066666666666666</v>
      </c>
      <c r="Q162">
        <v>0.66666666666666663</v>
      </c>
      <c r="R162">
        <v>4.9333333333333336</v>
      </c>
      <c r="S162">
        <v>1.3333333333333333</v>
      </c>
      <c r="T162">
        <v>0.46666666666666667</v>
      </c>
      <c r="U162">
        <v>0.33333333333333331</v>
      </c>
      <c r="V162">
        <v>0.50531914893617025</v>
      </c>
      <c r="W162">
        <v>12.533333333333333</v>
      </c>
      <c r="X162">
        <v>0.81159420289855078</v>
      </c>
      <c r="Y162">
        <v>4.5999999999999996</v>
      </c>
      <c r="Z162">
        <v>1.4</v>
      </c>
      <c r="AA162">
        <v>0.2610485235753669</v>
      </c>
      <c r="AB162">
        <v>-0.86828943994296637</v>
      </c>
      <c r="AC162">
        <v>-0.38109850047033145</v>
      </c>
      <c r="AD162">
        <v>-0.87845184961435596</v>
      </c>
      <c r="AE162">
        <v>-1.1678085774811289</v>
      </c>
      <c r="AF162">
        <v>-0.5961604480498125</v>
      </c>
      <c r="AG162">
        <v>0.55574183390863052</v>
      </c>
      <c r="AH162">
        <v>0.13268178700267891</v>
      </c>
      <c r="AI162">
        <v>0.55273940695886159</v>
      </c>
    </row>
    <row r="163" spans="1:35" x14ac:dyDescent="0.2">
      <c r="A163">
        <v>14</v>
      </c>
      <c r="B163">
        <v>162</v>
      </c>
      <c r="C163" s="25">
        <v>100.7</v>
      </c>
      <c r="D163" s="25">
        <v>117</v>
      </c>
      <c r="E163" s="25">
        <v>74</v>
      </c>
      <c r="F163">
        <v>-0.50368407557424943</v>
      </c>
      <c r="G163">
        <v>-0.14669788362346395</v>
      </c>
      <c r="H163">
        <v>-0.35698619195078551</v>
      </c>
      <c r="I163" t="s">
        <v>213</v>
      </c>
      <c r="J163" t="s">
        <v>32</v>
      </c>
      <c r="K163" t="s">
        <v>48</v>
      </c>
      <c r="L163" t="s">
        <v>45</v>
      </c>
      <c r="M163" s="26">
        <v>31.3</v>
      </c>
      <c r="N163" s="27">
        <v>13</v>
      </c>
      <c r="O163">
        <v>21.829487179487181</v>
      </c>
      <c r="P163">
        <v>7.7692307692307692</v>
      </c>
      <c r="Q163">
        <v>0</v>
      </c>
      <c r="R163">
        <v>9.384615384615385</v>
      </c>
      <c r="S163">
        <v>2.0769230769230771</v>
      </c>
      <c r="T163">
        <v>0.38461538461538464</v>
      </c>
      <c r="U163">
        <v>1.2307692307692308</v>
      </c>
      <c r="V163">
        <v>0.67213114754098358</v>
      </c>
      <c r="W163">
        <v>4.6923076923076925</v>
      </c>
      <c r="X163">
        <v>0.65517241379310343</v>
      </c>
      <c r="Y163">
        <v>2.2307692307692308</v>
      </c>
      <c r="Z163">
        <v>1</v>
      </c>
      <c r="AA163">
        <v>-1.2887656061956745</v>
      </c>
      <c r="AB163">
        <v>-1.5177172569739765</v>
      </c>
      <c r="AC163">
        <v>1.2177697830694088</v>
      </c>
      <c r="AD163">
        <v>-0.53871980044085477</v>
      </c>
      <c r="AE163">
        <v>-1.3465075579837877</v>
      </c>
      <c r="AF163">
        <v>0.79378999775342152</v>
      </c>
      <c r="AG163">
        <v>1.2590197178500369</v>
      </c>
      <c r="AH163">
        <v>-0.84563808824828268</v>
      </c>
      <c r="AI163">
        <v>0.94648785855853346</v>
      </c>
    </row>
    <row r="164" spans="1:35" x14ac:dyDescent="0.2">
      <c r="A164">
        <v>14</v>
      </c>
      <c r="B164">
        <v>163</v>
      </c>
      <c r="C164" s="25">
        <v>0</v>
      </c>
      <c r="D164" s="25">
        <v>336</v>
      </c>
      <c r="E164" s="25">
        <v>0</v>
      </c>
      <c r="F164">
        <v>-0.50591720788700256</v>
      </c>
      <c r="G164">
        <v>-0.37411907731385557</v>
      </c>
      <c r="H164">
        <v>-0.13179813057314699</v>
      </c>
      <c r="I164" t="s">
        <v>240</v>
      </c>
      <c r="J164" t="s">
        <v>32</v>
      </c>
      <c r="K164" t="s">
        <v>39</v>
      </c>
      <c r="L164" t="s">
        <v>263</v>
      </c>
      <c r="M164" s="26">
        <v>35.4</v>
      </c>
      <c r="N164" s="27">
        <v>1</v>
      </c>
      <c r="O164">
        <v>15.75</v>
      </c>
      <c r="P164">
        <v>11</v>
      </c>
      <c r="Q164">
        <v>3</v>
      </c>
      <c r="R164">
        <v>1</v>
      </c>
      <c r="S164">
        <v>3</v>
      </c>
      <c r="T164">
        <v>0</v>
      </c>
      <c r="U164">
        <v>0</v>
      </c>
      <c r="V164">
        <v>0.5</v>
      </c>
      <c r="W164">
        <v>6</v>
      </c>
      <c r="X164">
        <v>1</v>
      </c>
      <c r="Y164">
        <v>2</v>
      </c>
      <c r="Z164">
        <v>2</v>
      </c>
      <c r="AA164">
        <v>-0.7502201556960848</v>
      </c>
      <c r="AB164">
        <v>1.4047079196655692</v>
      </c>
      <c r="AC164">
        <v>-1.7939233547041804</v>
      </c>
      <c r="AD164">
        <v>-0.11698346353581893</v>
      </c>
      <c r="AE164">
        <v>-2.1841590290900013</v>
      </c>
      <c r="AF164">
        <v>-1.1124277564910137</v>
      </c>
      <c r="AG164">
        <v>0.21223202982496367</v>
      </c>
      <c r="AH164">
        <v>1.0115853846425114</v>
      </c>
      <c r="AI164">
        <v>-3.7883270440646287E-2</v>
      </c>
    </row>
    <row r="165" spans="1:35" x14ac:dyDescent="0.2">
      <c r="A165">
        <v>14</v>
      </c>
      <c r="B165">
        <v>164</v>
      </c>
      <c r="C165" s="25">
        <v>127.1</v>
      </c>
      <c r="D165" s="25">
        <v>113</v>
      </c>
      <c r="E165" s="25">
        <v>35</v>
      </c>
      <c r="F165">
        <v>-0.50621455924065295</v>
      </c>
      <c r="G165">
        <v>-0.41811749435816303</v>
      </c>
      <c r="H165">
        <v>-8.8097064882489917E-2</v>
      </c>
      <c r="I165" t="s">
        <v>234</v>
      </c>
      <c r="J165" t="s">
        <v>1694</v>
      </c>
      <c r="K165" t="s">
        <v>52</v>
      </c>
      <c r="L165" t="s">
        <v>263</v>
      </c>
      <c r="M165" s="26">
        <v>21.2</v>
      </c>
      <c r="N165" s="27">
        <v>10</v>
      </c>
      <c r="O165">
        <v>22.524999999999999</v>
      </c>
      <c r="P165">
        <v>9.3000000000000007</v>
      </c>
      <c r="Q165">
        <v>1.7</v>
      </c>
      <c r="R165">
        <v>3.5</v>
      </c>
      <c r="S165">
        <v>2.8</v>
      </c>
      <c r="T165">
        <v>0.6</v>
      </c>
      <c r="U165">
        <v>0.3</v>
      </c>
      <c r="V165">
        <v>0.42666666666666669</v>
      </c>
      <c r="W165">
        <v>7.5</v>
      </c>
      <c r="X165">
        <v>0.8</v>
      </c>
      <c r="Y165">
        <v>1.5</v>
      </c>
      <c r="Z165">
        <v>1.7</v>
      </c>
      <c r="AA165">
        <v>-1.0335976427446782</v>
      </c>
      <c r="AB165">
        <v>0.13832367645509933</v>
      </c>
      <c r="AC165">
        <v>-0.89594145582673412</v>
      </c>
      <c r="AD165">
        <v>-0.20835966986524346</v>
      </c>
      <c r="AE165">
        <v>-0.87742273416430827</v>
      </c>
      <c r="AF165">
        <v>-0.64778717889393267</v>
      </c>
      <c r="AG165">
        <v>-0.47698360279800522</v>
      </c>
      <c r="AH165">
        <v>-1.8716909644772742E-2</v>
      </c>
      <c r="AI165">
        <v>0.25742806825910769</v>
      </c>
    </row>
    <row r="166" spans="1:35" x14ac:dyDescent="0.2">
      <c r="A166">
        <v>14</v>
      </c>
      <c r="B166">
        <v>165</v>
      </c>
      <c r="C166" s="25">
        <v>0</v>
      </c>
      <c r="D166" s="25">
        <v>496</v>
      </c>
      <c r="E166" s="25">
        <v>0</v>
      </c>
      <c r="F166">
        <v>-0.50659339406962944</v>
      </c>
      <c r="G166">
        <v>-0.51511864277938546</v>
      </c>
      <c r="H166">
        <v>8.525248709756017E-3</v>
      </c>
      <c r="I166" t="s">
        <v>231</v>
      </c>
      <c r="J166" t="s">
        <v>232</v>
      </c>
      <c r="K166" t="s">
        <v>65</v>
      </c>
      <c r="L166" t="s">
        <v>263</v>
      </c>
      <c r="M166" s="26">
        <v>24</v>
      </c>
      <c r="N166" s="27">
        <v>2</v>
      </c>
      <c r="O166">
        <v>17.350000000000001</v>
      </c>
      <c r="P166">
        <v>3</v>
      </c>
      <c r="Q166">
        <v>1</v>
      </c>
      <c r="R166">
        <v>2</v>
      </c>
      <c r="S166">
        <v>3.5</v>
      </c>
      <c r="T166">
        <v>1</v>
      </c>
      <c r="U166">
        <v>1</v>
      </c>
      <c r="V166">
        <v>0.22222222222222221</v>
      </c>
      <c r="W166">
        <v>4.5</v>
      </c>
      <c r="X166">
        <v>0</v>
      </c>
      <c r="Y166">
        <v>0</v>
      </c>
      <c r="Z166">
        <v>1.5</v>
      </c>
      <c r="AA166">
        <v>-2.0837612712188784</v>
      </c>
      <c r="AB166">
        <v>-0.54357553142746129</v>
      </c>
      <c r="AC166">
        <v>-1.4347305951532019</v>
      </c>
      <c r="AD166">
        <v>0.11145705228774218</v>
      </c>
      <c r="AE166">
        <v>-6.2652042138463893E-3</v>
      </c>
      <c r="AF166">
        <v>0.43637416883258989</v>
      </c>
      <c r="AG166">
        <v>-1.5442163205860067</v>
      </c>
      <c r="AH166">
        <v>-2.5652377594350319E-2</v>
      </c>
      <c r="AI166">
        <v>0.45430229405894357</v>
      </c>
    </row>
    <row r="167" spans="1:35" x14ac:dyDescent="0.2">
      <c r="A167">
        <v>14</v>
      </c>
      <c r="B167">
        <v>166</v>
      </c>
      <c r="C167" s="25">
        <v>144.4</v>
      </c>
      <c r="D167" s="25">
        <v>201</v>
      </c>
      <c r="E167" s="25">
        <v>8</v>
      </c>
      <c r="F167">
        <v>-0.5085847417370607</v>
      </c>
      <c r="G167">
        <v>-0.35453172031388219</v>
      </c>
      <c r="H167">
        <v>-0.1540530214231785</v>
      </c>
      <c r="I167" t="s">
        <v>224</v>
      </c>
      <c r="J167" t="s">
        <v>32</v>
      </c>
      <c r="K167" t="s">
        <v>35</v>
      </c>
      <c r="L167" t="s">
        <v>264</v>
      </c>
      <c r="M167" s="26">
        <v>29.4</v>
      </c>
      <c r="N167" s="27">
        <v>15</v>
      </c>
      <c r="O167">
        <v>21.915555555555553</v>
      </c>
      <c r="P167">
        <v>8.1333333333333329</v>
      </c>
      <c r="Q167">
        <v>1.7333333333333334</v>
      </c>
      <c r="R167">
        <v>7</v>
      </c>
      <c r="S167">
        <v>0.33333333333333331</v>
      </c>
      <c r="T167">
        <v>0.6</v>
      </c>
      <c r="U167">
        <v>0.26666666666666666</v>
      </c>
      <c r="V167">
        <v>0.41</v>
      </c>
      <c r="W167">
        <v>6.666666666666667</v>
      </c>
      <c r="X167">
        <v>0.82352941176470584</v>
      </c>
      <c r="Y167">
        <v>1.1333333333333333</v>
      </c>
      <c r="Z167">
        <v>1</v>
      </c>
      <c r="AA167">
        <v>-1.2280723887584191</v>
      </c>
      <c r="AB167">
        <v>0.17079506730664992</v>
      </c>
      <c r="AC167">
        <v>0.36123320260169067</v>
      </c>
      <c r="AD167">
        <v>-1.335332881261478</v>
      </c>
      <c r="AE167">
        <v>-0.87742273416430827</v>
      </c>
      <c r="AF167">
        <v>-0.69941390973805273</v>
      </c>
      <c r="AG167">
        <v>-0.57718014922404803</v>
      </c>
      <c r="AH167">
        <v>4.8120451854492555E-2</v>
      </c>
      <c r="AI167">
        <v>0.94648785855853346</v>
      </c>
    </row>
    <row r="168" spans="1:35" x14ac:dyDescent="0.2">
      <c r="A168">
        <v>14</v>
      </c>
      <c r="B168">
        <v>167</v>
      </c>
      <c r="C168" s="25">
        <v>0</v>
      </c>
      <c r="D168" s="25">
        <v>206</v>
      </c>
      <c r="E168" s="25">
        <v>5</v>
      </c>
      <c r="F168">
        <v>-0.51217665034362181</v>
      </c>
      <c r="G168">
        <v>-0.40513815900260508</v>
      </c>
      <c r="H168">
        <v>-0.10703849134101673</v>
      </c>
      <c r="I168" t="s">
        <v>238</v>
      </c>
      <c r="J168" t="s">
        <v>32</v>
      </c>
      <c r="K168" t="s">
        <v>44</v>
      </c>
      <c r="L168" t="s">
        <v>263</v>
      </c>
      <c r="M168" s="26">
        <v>21.2</v>
      </c>
      <c r="N168" s="27">
        <v>14</v>
      </c>
      <c r="O168">
        <v>24.834523809523812</v>
      </c>
      <c r="P168">
        <v>8.6428571428571423</v>
      </c>
      <c r="Q168">
        <v>0.5</v>
      </c>
      <c r="R168">
        <v>5.3571428571428568</v>
      </c>
      <c r="S168">
        <v>1.9285714285714286</v>
      </c>
      <c r="T168">
        <v>1.2857142857142858</v>
      </c>
      <c r="U168">
        <v>0.42857142857142855</v>
      </c>
      <c r="V168">
        <v>0.42391304347826086</v>
      </c>
      <c r="W168">
        <v>6.5714285714285712</v>
      </c>
      <c r="X168">
        <v>0.72</v>
      </c>
      <c r="Y168">
        <v>3.5714285714285716</v>
      </c>
      <c r="Z168">
        <v>1.5714285714285714</v>
      </c>
      <c r="AA168">
        <v>-1.1431385200911937</v>
      </c>
      <c r="AB168">
        <v>-1.0306463942007189</v>
      </c>
      <c r="AC168">
        <v>-0.2288691880892027</v>
      </c>
      <c r="AD168">
        <v>-0.60649885458630692</v>
      </c>
      <c r="AE168">
        <v>0.61599017432219805</v>
      </c>
      <c r="AF168">
        <v>-0.44865550278089794</v>
      </c>
      <c r="AG168">
        <v>-0.4449969491770942</v>
      </c>
      <c r="AH168">
        <v>-0.74341826697923041</v>
      </c>
      <c r="AI168">
        <v>0.38399007055900219</v>
      </c>
    </row>
    <row r="169" spans="1:35" x14ac:dyDescent="0.2">
      <c r="A169">
        <v>14</v>
      </c>
      <c r="B169">
        <v>168</v>
      </c>
      <c r="C169" s="25">
        <v>0</v>
      </c>
      <c r="D169" s="25">
        <v>283</v>
      </c>
      <c r="E169" s="25">
        <v>3</v>
      </c>
      <c r="F169">
        <v>-0.51323121199499966</v>
      </c>
      <c r="G169">
        <v>-0.36998091336378813</v>
      </c>
      <c r="H169">
        <v>-0.14325029863121153</v>
      </c>
      <c r="I169" t="s">
        <v>227</v>
      </c>
      <c r="J169" t="s">
        <v>32</v>
      </c>
      <c r="K169" t="s">
        <v>48</v>
      </c>
      <c r="L169" t="s">
        <v>263</v>
      </c>
      <c r="M169" s="26">
        <v>33.5</v>
      </c>
      <c r="N169" s="27">
        <v>14</v>
      </c>
      <c r="O169">
        <v>23.453571428571429</v>
      </c>
      <c r="P169">
        <v>7.7142857142857144</v>
      </c>
      <c r="Q169">
        <v>1.5</v>
      </c>
      <c r="R169">
        <v>2.9285714285714284</v>
      </c>
      <c r="S169">
        <v>1.5</v>
      </c>
      <c r="T169">
        <v>0.9285714285714286</v>
      </c>
      <c r="U169">
        <v>0.6428571428571429</v>
      </c>
      <c r="V169">
        <v>0.37113402061855671</v>
      </c>
      <c r="W169">
        <v>6.9285714285714288</v>
      </c>
      <c r="X169">
        <v>0.78947368421052633</v>
      </c>
      <c r="Y169">
        <v>1.3571428571428572</v>
      </c>
      <c r="Z169">
        <v>0.7142857142857143</v>
      </c>
      <c r="AA169">
        <v>-1.2979245424286607</v>
      </c>
      <c r="AB169">
        <v>-5.6504668654203678E-2</v>
      </c>
      <c r="AC169">
        <v>-1.1011944612844362</v>
      </c>
      <c r="AD169">
        <v>-0.8023050110065022</v>
      </c>
      <c r="AE169">
        <v>-0.16182904884785737</v>
      </c>
      <c r="AF169">
        <v>-0.1167693759258399</v>
      </c>
      <c r="AG169">
        <v>-0.96494648886739554</v>
      </c>
      <c r="AH169">
        <v>-5.6091375817497784E-2</v>
      </c>
      <c r="AI169">
        <v>1.2277367525582992</v>
      </c>
    </row>
    <row r="170" spans="1:35" x14ac:dyDescent="0.2">
      <c r="A170">
        <v>15</v>
      </c>
      <c r="B170">
        <v>169</v>
      </c>
      <c r="C170" s="25">
        <v>0</v>
      </c>
      <c r="D170" s="25">
        <v>277</v>
      </c>
      <c r="E170" s="25">
        <v>3</v>
      </c>
      <c r="F170">
        <v>-0.52961784658166355</v>
      </c>
      <c r="G170">
        <v>-0.36710113504231767</v>
      </c>
      <c r="H170">
        <v>-0.16251671153934588</v>
      </c>
      <c r="I170" t="s">
        <v>372</v>
      </c>
      <c r="J170" t="s">
        <v>32</v>
      </c>
      <c r="K170" t="s">
        <v>76</v>
      </c>
      <c r="L170" t="s">
        <v>263</v>
      </c>
      <c r="M170" s="26">
        <v>30.6</v>
      </c>
      <c r="N170" s="27">
        <v>14</v>
      </c>
      <c r="O170">
        <v>25.985714285714284</v>
      </c>
      <c r="P170">
        <v>7.5</v>
      </c>
      <c r="Q170">
        <v>1.4285714285714286</v>
      </c>
      <c r="R170">
        <v>4</v>
      </c>
      <c r="S170">
        <v>1.5</v>
      </c>
      <c r="T170">
        <v>0.7142857142857143</v>
      </c>
      <c r="U170">
        <v>0.6428571428571429</v>
      </c>
      <c r="V170">
        <v>0.37113402061855671</v>
      </c>
      <c r="W170">
        <v>6.9285714285714288</v>
      </c>
      <c r="X170">
        <v>0.8125</v>
      </c>
      <c r="Y170">
        <v>1.1428571428571428</v>
      </c>
      <c r="Z170">
        <v>0.5714285714285714</v>
      </c>
      <c r="AA170">
        <v>-1.3336443937373068</v>
      </c>
      <c r="AB170">
        <v>-0.12608622047895474</v>
      </c>
      <c r="AC170">
        <v>-0.71634507605124487</v>
      </c>
      <c r="AD170">
        <v>-0.8023050110065022</v>
      </c>
      <c r="AE170">
        <v>-0.62852058274989053</v>
      </c>
      <c r="AF170">
        <v>-0.1167693759258399</v>
      </c>
      <c r="AG170">
        <v>-0.96494648886739554</v>
      </c>
      <c r="AH170">
        <v>1.6345733878093516E-2</v>
      </c>
      <c r="AI170">
        <v>1.3683611995581819</v>
      </c>
    </row>
    <row r="171" spans="1:35" x14ac:dyDescent="0.2">
      <c r="A171">
        <v>15</v>
      </c>
      <c r="B171">
        <v>170</v>
      </c>
      <c r="C171" s="25">
        <v>0</v>
      </c>
      <c r="D171" s="25">
        <v>250</v>
      </c>
      <c r="E171" s="25">
        <v>1</v>
      </c>
      <c r="F171">
        <v>-0.5439797292891061</v>
      </c>
      <c r="G171">
        <v>-0.36895998045945799</v>
      </c>
      <c r="H171">
        <v>-0.1750197488296481</v>
      </c>
      <c r="I171" t="s">
        <v>386</v>
      </c>
      <c r="J171" t="s">
        <v>32</v>
      </c>
      <c r="K171" t="s">
        <v>65</v>
      </c>
      <c r="L171" t="s">
        <v>264</v>
      </c>
      <c r="M171" s="26">
        <v>32.700000000000003</v>
      </c>
      <c r="N171" s="27">
        <v>7</v>
      </c>
      <c r="O171">
        <v>17.459523809523809</v>
      </c>
      <c r="P171">
        <v>8</v>
      </c>
      <c r="Q171">
        <v>1.5714285714285714</v>
      </c>
      <c r="R171">
        <v>1.4285714285714286</v>
      </c>
      <c r="S171">
        <v>1.2857142857142858</v>
      </c>
      <c r="T171">
        <v>1</v>
      </c>
      <c r="U171">
        <v>0.5714285714285714</v>
      </c>
      <c r="V171">
        <v>0.36170212765957449</v>
      </c>
      <c r="W171">
        <v>6.7142857142857144</v>
      </c>
      <c r="X171">
        <v>0.84615384615384615</v>
      </c>
      <c r="Y171">
        <v>1.8571428571428572</v>
      </c>
      <c r="Z171">
        <v>0.42857142857142855</v>
      </c>
      <c r="AA171">
        <v>-1.2502980740171323</v>
      </c>
      <c r="AB171">
        <v>1.3076883170547376E-2</v>
      </c>
      <c r="AC171">
        <v>-1.6399836006109036</v>
      </c>
      <c r="AD171">
        <v>-0.90020808921659978</v>
      </c>
      <c r="AE171">
        <v>-6.2652042138463893E-3</v>
      </c>
      <c r="AF171">
        <v>-0.227398084877526</v>
      </c>
      <c r="AG171">
        <v>-1.0217673656694441</v>
      </c>
      <c r="AH171">
        <v>0.20321806474171794</v>
      </c>
      <c r="AI171">
        <v>1.5089856465580647</v>
      </c>
    </row>
    <row r="172" spans="1:35" x14ac:dyDescent="0.2">
      <c r="A172">
        <v>15</v>
      </c>
      <c r="B172">
        <v>171</v>
      </c>
      <c r="C172" s="25">
        <v>79.400000000000006</v>
      </c>
      <c r="D172" s="25">
        <v>71</v>
      </c>
      <c r="E172" s="25">
        <v>86</v>
      </c>
      <c r="F172">
        <v>-0.54497911889513662</v>
      </c>
      <c r="G172">
        <v>-0.21529691718489169</v>
      </c>
      <c r="H172">
        <v>-0.32968220171024493</v>
      </c>
      <c r="I172" t="s">
        <v>248</v>
      </c>
      <c r="J172" t="s">
        <v>32</v>
      </c>
      <c r="K172" t="s">
        <v>89</v>
      </c>
      <c r="L172" t="s">
        <v>264</v>
      </c>
      <c r="M172" s="26">
        <v>20.6</v>
      </c>
      <c r="N172" s="27">
        <v>15</v>
      </c>
      <c r="O172">
        <v>28.164444444444449</v>
      </c>
      <c r="P172">
        <v>13</v>
      </c>
      <c r="Q172">
        <v>6.6666666666666666E-2</v>
      </c>
      <c r="R172">
        <v>10</v>
      </c>
      <c r="S172">
        <v>0.8</v>
      </c>
      <c r="T172">
        <v>0.33333333333333331</v>
      </c>
      <c r="U172">
        <v>0.8666666666666667</v>
      </c>
      <c r="V172">
        <v>0.58267716535433067</v>
      </c>
      <c r="W172">
        <v>8.4666666666666668</v>
      </c>
      <c r="X172">
        <v>0.70769230769230773</v>
      </c>
      <c r="Y172">
        <v>4.333333333333333</v>
      </c>
      <c r="Z172">
        <v>1.3333333333333333</v>
      </c>
      <c r="AA172">
        <v>-0.41683487681538639</v>
      </c>
      <c r="AB172">
        <v>-1.4527744752708756</v>
      </c>
      <c r="AC172">
        <v>1.4388114812546262</v>
      </c>
      <c r="AD172">
        <v>-1.1221217331594877</v>
      </c>
      <c r="AE172">
        <v>-1.4581944207979498</v>
      </c>
      <c r="AF172">
        <v>0.22986724545610943</v>
      </c>
      <c r="AG172">
        <v>1.2588174287097909</v>
      </c>
      <c r="AH172">
        <v>-1.0336070529329926</v>
      </c>
      <c r="AI172">
        <v>0.61836414889214031</v>
      </c>
    </row>
    <row r="173" spans="1:35" x14ac:dyDescent="0.2">
      <c r="A173">
        <v>15</v>
      </c>
      <c r="B173">
        <v>172</v>
      </c>
      <c r="C173" s="25">
        <v>87.1</v>
      </c>
      <c r="D173" s="25">
        <v>80</v>
      </c>
      <c r="E173" s="25">
        <v>63</v>
      </c>
      <c r="F173">
        <v>-0.54854574110523102</v>
      </c>
      <c r="G173">
        <v>-0.49564012538455987</v>
      </c>
      <c r="H173">
        <v>-5.2905615720671151E-2</v>
      </c>
      <c r="I173" t="s">
        <v>249</v>
      </c>
      <c r="J173" t="s">
        <v>32</v>
      </c>
      <c r="K173" t="s">
        <v>82</v>
      </c>
      <c r="L173" t="s">
        <v>264</v>
      </c>
      <c r="M173" s="26">
        <v>32.1</v>
      </c>
      <c r="N173" s="27">
        <v>14</v>
      </c>
      <c r="O173">
        <v>27.771428571428569</v>
      </c>
      <c r="P173">
        <v>6.8571428571428568</v>
      </c>
      <c r="Q173">
        <v>1.2857142857142858</v>
      </c>
      <c r="R173">
        <v>4.1428571428571432</v>
      </c>
      <c r="S173">
        <v>3.5714285714285716</v>
      </c>
      <c r="T173">
        <v>0.7142857142857143</v>
      </c>
      <c r="U173">
        <v>0.14285714285714285</v>
      </c>
      <c r="V173">
        <v>0.34042553191489361</v>
      </c>
      <c r="W173">
        <v>6.7142857142857144</v>
      </c>
      <c r="X173">
        <v>0.77777777777777779</v>
      </c>
      <c r="Y173">
        <v>1.2857142857142858</v>
      </c>
      <c r="Z173">
        <v>1.3571428571428572</v>
      </c>
      <c r="AA173">
        <v>-1.4408039476632459</v>
      </c>
      <c r="AB173">
        <v>-0.26524932412845686</v>
      </c>
      <c r="AC173">
        <v>-0.66503182468681921</v>
      </c>
      <c r="AD173">
        <v>0.14409141169110812</v>
      </c>
      <c r="AE173">
        <v>-0.62852058274989053</v>
      </c>
      <c r="AF173">
        <v>-0.89117033858764172</v>
      </c>
      <c r="AG173">
        <v>-1.2158676817832486</v>
      </c>
      <c r="AH173">
        <v>-9.3135581611671403E-2</v>
      </c>
      <c r="AI173">
        <v>0.59492674105882637</v>
      </c>
    </row>
    <row r="174" spans="1:35" x14ac:dyDescent="0.2">
      <c r="A174">
        <v>15</v>
      </c>
      <c r="B174">
        <v>173</v>
      </c>
      <c r="C174" s="25">
        <v>130.1</v>
      </c>
      <c r="D174" s="25">
        <v>129</v>
      </c>
      <c r="E174" s="25">
        <v>64</v>
      </c>
      <c r="F174">
        <v>-0.55657309889197082</v>
      </c>
      <c r="G174">
        <v>-0.32893109881766025</v>
      </c>
      <c r="H174">
        <v>-0.22764200007431057</v>
      </c>
      <c r="I174" t="s">
        <v>223</v>
      </c>
      <c r="J174" t="s">
        <v>32</v>
      </c>
      <c r="K174" t="s">
        <v>97</v>
      </c>
      <c r="L174" t="s">
        <v>45</v>
      </c>
      <c r="M174" s="26">
        <v>27.1</v>
      </c>
      <c r="N174" s="27">
        <v>14</v>
      </c>
      <c r="O174">
        <v>25.284523809523808</v>
      </c>
      <c r="P174">
        <v>11.571428571428571</v>
      </c>
      <c r="Q174">
        <v>0.7857142857142857</v>
      </c>
      <c r="R174">
        <v>8.6428571428571423</v>
      </c>
      <c r="S174">
        <v>1.2857142857142858</v>
      </c>
      <c r="T174">
        <v>0.5714285714285714</v>
      </c>
      <c r="U174">
        <v>0.2857142857142857</v>
      </c>
      <c r="V174">
        <v>0.52100840336134457</v>
      </c>
      <c r="W174">
        <v>8.5</v>
      </c>
      <c r="X174">
        <v>0.67500000000000004</v>
      </c>
      <c r="Y174">
        <v>2.8571428571428572</v>
      </c>
      <c r="Z174">
        <v>1.5714285714285714</v>
      </c>
      <c r="AA174">
        <v>-0.65496721887302811</v>
      </c>
      <c r="AB174">
        <v>-0.75232018690171454</v>
      </c>
      <c r="AC174">
        <v>0.95133559329258377</v>
      </c>
      <c r="AD174">
        <v>-0.90020808921659978</v>
      </c>
      <c r="AE174">
        <v>-0.93964827201791279</v>
      </c>
      <c r="AF174">
        <v>-0.66991292068426989</v>
      </c>
      <c r="AG174">
        <v>0.55164173232585167</v>
      </c>
      <c r="AH174">
        <v>-0.93029059784285462</v>
      </c>
      <c r="AI174">
        <v>0.38399007055900219</v>
      </c>
    </row>
    <row r="175" spans="1:35" x14ac:dyDescent="0.2">
      <c r="A175">
        <v>15</v>
      </c>
      <c r="B175">
        <v>174</v>
      </c>
      <c r="C175" s="25">
        <v>141</v>
      </c>
      <c r="D175" s="25">
        <v>171</v>
      </c>
      <c r="E175" s="25">
        <v>17</v>
      </c>
      <c r="F175">
        <v>-0.55791732706450792</v>
      </c>
      <c r="G175">
        <v>-0.47689966038602871</v>
      </c>
      <c r="H175">
        <v>-8.1017666678479205E-2</v>
      </c>
      <c r="I175" t="s">
        <v>242</v>
      </c>
      <c r="J175" t="s">
        <v>382</v>
      </c>
      <c r="K175" t="s">
        <v>56</v>
      </c>
      <c r="L175" t="s">
        <v>264</v>
      </c>
      <c r="M175" s="26">
        <v>30.2</v>
      </c>
      <c r="N175" s="27">
        <v>14</v>
      </c>
      <c r="O175">
        <v>24.155952380952382</v>
      </c>
      <c r="P175">
        <v>11.142857142857142</v>
      </c>
      <c r="Q175">
        <v>1.6428571428571428</v>
      </c>
      <c r="R175">
        <v>3.8571428571428572</v>
      </c>
      <c r="S175">
        <v>1.7857142857142858</v>
      </c>
      <c r="T175">
        <v>0.7857142857142857</v>
      </c>
      <c r="U175">
        <v>7.1428571428571425E-2</v>
      </c>
      <c r="V175">
        <v>0.45600000000000002</v>
      </c>
      <c r="W175">
        <v>8.9285714285714288</v>
      </c>
      <c r="X175">
        <v>0.73076923076923073</v>
      </c>
      <c r="Y175">
        <v>1.8571428571428572</v>
      </c>
      <c r="Z175">
        <v>2.1428571428571428</v>
      </c>
      <c r="AA175">
        <v>-0.72640692149032071</v>
      </c>
      <c r="AB175">
        <v>8.265843499529843E-2</v>
      </c>
      <c r="AC175">
        <v>-0.76765832741567031</v>
      </c>
      <c r="AD175">
        <v>-0.67176757339303872</v>
      </c>
      <c r="AE175">
        <v>-0.47295673811587957</v>
      </c>
      <c r="AF175">
        <v>-1.0017990475393277</v>
      </c>
      <c r="AG175">
        <v>-0.20816793658217414</v>
      </c>
      <c r="AH175">
        <v>-0.34749111649261682</v>
      </c>
      <c r="AI175">
        <v>-0.17850771744052904</v>
      </c>
    </row>
    <row r="176" spans="1:35" x14ac:dyDescent="0.2">
      <c r="A176">
        <v>15</v>
      </c>
      <c r="B176">
        <v>175</v>
      </c>
      <c r="C176" s="25">
        <v>138.9</v>
      </c>
      <c r="D176" s="25">
        <v>199</v>
      </c>
      <c r="E176" s="25">
        <v>13</v>
      </c>
      <c r="F176">
        <v>-0.55969076234904624</v>
      </c>
      <c r="G176">
        <v>-0.26777606817332039</v>
      </c>
      <c r="H176">
        <v>-0.29191469417572585</v>
      </c>
      <c r="I176" t="s">
        <v>254</v>
      </c>
      <c r="J176" t="s">
        <v>32</v>
      </c>
      <c r="K176" t="s">
        <v>72</v>
      </c>
      <c r="L176" t="s">
        <v>263</v>
      </c>
      <c r="M176" s="26">
        <v>33.5</v>
      </c>
      <c r="N176" s="27">
        <v>14</v>
      </c>
      <c r="O176">
        <v>23.276190476190482</v>
      </c>
      <c r="P176">
        <v>9.3571428571428577</v>
      </c>
      <c r="Q176">
        <v>1.4285714285714286</v>
      </c>
      <c r="R176">
        <v>3.2142857142857144</v>
      </c>
      <c r="S176">
        <v>3.0714285714285716</v>
      </c>
      <c r="T176">
        <v>0.7142857142857143</v>
      </c>
      <c r="U176">
        <v>7.1428571428571425E-2</v>
      </c>
      <c r="V176">
        <v>0.50549450549450547</v>
      </c>
      <c r="W176">
        <v>6.5</v>
      </c>
      <c r="X176">
        <v>0.79166666666666663</v>
      </c>
      <c r="Y176">
        <v>1.7142857142857142</v>
      </c>
      <c r="Z176">
        <v>0.7142857142857143</v>
      </c>
      <c r="AA176">
        <v>-1.0240723490623727</v>
      </c>
      <c r="AB176">
        <v>-0.12608622047895474</v>
      </c>
      <c r="AC176">
        <v>-0.998567958555585</v>
      </c>
      <c r="AD176">
        <v>-8.4349104132452959E-2</v>
      </c>
      <c r="AE176">
        <v>-0.62852058274989053</v>
      </c>
      <c r="AF176">
        <v>-1.0017990475393277</v>
      </c>
      <c r="AG176">
        <v>0.28011397032514102</v>
      </c>
      <c r="AH176">
        <v>-5.4440073924740484E-2</v>
      </c>
      <c r="AI176">
        <v>1.2277367525582992</v>
      </c>
    </row>
    <row r="177" spans="1:35" x14ac:dyDescent="0.2">
      <c r="A177">
        <v>15</v>
      </c>
      <c r="B177">
        <v>176</v>
      </c>
      <c r="C177" s="25">
        <v>136.80000000000001</v>
      </c>
      <c r="D177" s="25">
        <v>162</v>
      </c>
      <c r="E177" s="25">
        <v>28</v>
      </c>
      <c r="F177">
        <v>-0.56002270761521611</v>
      </c>
      <c r="G177">
        <v>-0.53552287794728681</v>
      </c>
      <c r="H177">
        <v>-2.4499829667929296E-2</v>
      </c>
      <c r="I177" t="s">
        <v>385</v>
      </c>
      <c r="J177" t="s">
        <v>32</v>
      </c>
      <c r="K177" t="s">
        <v>42</v>
      </c>
      <c r="L177" t="s">
        <v>263</v>
      </c>
      <c r="M177" s="26">
        <v>33.700000000000003</v>
      </c>
      <c r="N177" s="27">
        <v>4</v>
      </c>
      <c r="O177">
        <v>21.004166666666666</v>
      </c>
      <c r="P177">
        <v>7</v>
      </c>
      <c r="Q177">
        <v>1</v>
      </c>
      <c r="R177">
        <v>3.25</v>
      </c>
      <c r="S177">
        <v>6</v>
      </c>
      <c r="T177">
        <v>0.5</v>
      </c>
      <c r="U177">
        <v>0</v>
      </c>
      <c r="V177">
        <v>0.35714285714285715</v>
      </c>
      <c r="W177">
        <v>7</v>
      </c>
      <c r="X177">
        <v>0.8</v>
      </c>
      <c r="Y177">
        <v>1.25</v>
      </c>
      <c r="Z177">
        <v>1.75</v>
      </c>
      <c r="AA177">
        <v>-1.4169907134574815</v>
      </c>
      <c r="AB177">
        <v>-0.54357553142746129</v>
      </c>
      <c r="AC177">
        <v>-0.9857396457144787</v>
      </c>
      <c r="AD177">
        <v>1.2536596314055477</v>
      </c>
      <c r="AE177">
        <v>-1.0952121166519238</v>
      </c>
      <c r="AF177">
        <v>-1.1124277564910137</v>
      </c>
      <c r="AG177">
        <v>-1.1077564600282166</v>
      </c>
      <c r="AH177">
        <v>-1.9872820969701981E-2</v>
      </c>
      <c r="AI177">
        <v>0.20820951180914865</v>
      </c>
    </row>
    <row r="178" spans="1:35" x14ac:dyDescent="0.2">
      <c r="A178">
        <v>15</v>
      </c>
      <c r="B178">
        <v>177</v>
      </c>
      <c r="C178" s="25">
        <v>0</v>
      </c>
      <c r="D178" s="25">
        <v>219</v>
      </c>
      <c r="E178" s="25">
        <v>2</v>
      </c>
      <c r="F178">
        <v>-0.56623807463084774</v>
      </c>
      <c r="G178">
        <v>-0.29324099366816586</v>
      </c>
      <c r="H178">
        <v>-0.27299708096268188</v>
      </c>
      <c r="I178" t="s">
        <v>252</v>
      </c>
      <c r="J178" t="s">
        <v>32</v>
      </c>
      <c r="K178" t="s">
        <v>82</v>
      </c>
      <c r="L178" t="s">
        <v>264</v>
      </c>
      <c r="M178" s="26">
        <v>26.5</v>
      </c>
      <c r="N178" s="27">
        <v>14</v>
      </c>
      <c r="O178">
        <v>28.361904761904757</v>
      </c>
      <c r="P178">
        <v>5.9285714285714288</v>
      </c>
      <c r="Q178">
        <v>1.0714285714285714</v>
      </c>
      <c r="R178">
        <v>4.8571428571428568</v>
      </c>
      <c r="S178">
        <v>2.2142857142857144</v>
      </c>
      <c r="T178">
        <v>0.8571428571428571</v>
      </c>
      <c r="U178">
        <v>0.2857142857142857</v>
      </c>
      <c r="V178">
        <v>0.51724137931034486</v>
      </c>
      <c r="W178">
        <v>4.1428571428571432</v>
      </c>
      <c r="X178">
        <v>0.8</v>
      </c>
      <c r="Y178">
        <v>0.7142857142857143</v>
      </c>
      <c r="Z178">
        <v>0.8571428571428571</v>
      </c>
      <c r="AA178">
        <v>-1.5955899700007128</v>
      </c>
      <c r="AB178">
        <v>-0.47399397960271022</v>
      </c>
      <c r="AC178">
        <v>-0.40846556786469196</v>
      </c>
      <c r="AD178">
        <v>-0.47596141697284344</v>
      </c>
      <c r="AE178">
        <v>-0.31739289348186861</v>
      </c>
      <c r="AF178">
        <v>-0.66991292068426989</v>
      </c>
      <c r="AG178">
        <v>0.23738527384402494</v>
      </c>
      <c r="AH178">
        <v>-2.2349773808837192E-2</v>
      </c>
      <c r="AI178">
        <v>1.0871123055584164</v>
      </c>
    </row>
    <row r="179" spans="1:35" x14ac:dyDescent="0.2">
      <c r="A179">
        <v>15</v>
      </c>
      <c r="B179">
        <v>178</v>
      </c>
      <c r="C179" s="25">
        <v>0</v>
      </c>
      <c r="D179" s="25">
        <v>313</v>
      </c>
      <c r="E179" s="25">
        <v>3</v>
      </c>
      <c r="F179">
        <v>-0.56744287178080655</v>
      </c>
      <c r="G179">
        <v>-0.39082881749875736</v>
      </c>
      <c r="H179">
        <v>-0.17661405428204918</v>
      </c>
      <c r="I179" t="s">
        <v>229</v>
      </c>
      <c r="J179" t="s">
        <v>1695</v>
      </c>
      <c r="K179" t="s">
        <v>44</v>
      </c>
      <c r="L179" t="s">
        <v>264</v>
      </c>
      <c r="M179" s="26">
        <v>25.7</v>
      </c>
      <c r="N179" s="27">
        <v>14</v>
      </c>
      <c r="O179">
        <v>26.347619047619048</v>
      </c>
      <c r="P179">
        <v>10.5</v>
      </c>
      <c r="Q179">
        <v>1.3571428571428572</v>
      </c>
      <c r="R179">
        <v>2.9285714285714284</v>
      </c>
      <c r="S179">
        <v>0.7857142857142857</v>
      </c>
      <c r="T179">
        <v>0.8571428571428571</v>
      </c>
      <c r="U179">
        <v>0.7142857142857143</v>
      </c>
      <c r="V179">
        <v>0.4621212121212121</v>
      </c>
      <c r="W179">
        <v>9.4285714285714288</v>
      </c>
      <c r="X179">
        <v>0.6</v>
      </c>
      <c r="Y179">
        <v>0.7142857142857143</v>
      </c>
      <c r="Z179">
        <v>1.3571428571428572</v>
      </c>
      <c r="AA179">
        <v>-0.83356647541625939</v>
      </c>
      <c r="AB179">
        <v>-0.1956677723037058</v>
      </c>
      <c r="AC179">
        <v>-1.1011944612844362</v>
      </c>
      <c r="AD179">
        <v>-1.128648605040161</v>
      </c>
      <c r="AE179">
        <v>-0.31739289348186861</v>
      </c>
      <c r="AF179">
        <v>-6.1406669741539853E-3</v>
      </c>
      <c r="AG179">
        <v>-0.14028599608199713</v>
      </c>
      <c r="AH179">
        <v>-0.38948922796506019</v>
      </c>
      <c r="AI179">
        <v>0.59492674105882637</v>
      </c>
    </row>
    <row r="180" spans="1:35" x14ac:dyDescent="0.2">
      <c r="A180">
        <v>15</v>
      </c>
      <c r="B180">
        <v>179</v>
      </c>
      <c r="C180" s="25">
        <v>141</v>
      </c>
      <c r="D180" s="25">
        <v>165</v>
      </c>
      <c r="E180" s="25">
        <v>19</v>
      </c>
      <c r="F180">
        <v>-0.56754335096979758</v>
      </c>
      <c r="G180">
        <v>-0.49392608469740246</v>
      </c>
      <c r="H180">
        <v>-7.3617266272395121E-2</v>
      </c>
      <c r="I180" t="s">
        <v>255</v>
      </c>
      <c r="J180" t="s">
        <v>32</v>
      </c>
      <c r="K180" t="s">
        <v>52</v>
      </c>
      <c r="L180" t="s">
        <v>264</v>
      </c>
      <c r="M180" s="26">
        <v>22</v>
      </c>
      <c r="N180" s="27">
        <v>14</v>
      </c>
      <c r="O180">
        <v>30.023809523809522</v>
      </c>
      <c r="P180">
        <v>11.142857142857142</v>
      </c>
      <c r="Q180">
        <v>1.4285714285714286</v>
      </c>
      <c r="R180">
        <v>4.5</v>
      </c>
      <c r="S180">
        <v>1.5</v>
      </c>
      <c r="T180">
        <v>0.7857142857142857</v>
      </c>
      <c r="U180">
        <v>0.21428571428571427</v>
      </c>
      <c r="V180">
        <v>0.39855072463768115</v>
      </c>
      <c r="W180">
        <v>9.8571428571428577</v>
      </c>
      <c r="X180">
        <v>0.72222222222222221</v>
      </c>
      <c r="Y180">
        <v>2.5714285714285716</v>
      </c>
      <c r="Z180">
        <v>1.4285714285714286</v>
      </c>
      <c r="AA180">
        <v>-0.72640692149032071</v>
      </c>
      <c r="AB180">
        <v>-0.12608622047895474</v>
      </c>
      <c r="AC180">
        <v>-0.53674869627575561</v>
      </c>
      <c r="AD180">
        <v>-0.8023050110065022</v>
      </c>
      <c r="AE180">
        <v>-0.47295673811587957</v>
      </c>
      <c r="AF180">
        <v>-0.78054162963595575</v>
      </c>
      <c r="AG180">
        <v>-0.99714582304692434</v>
      </c>
      <c r="AH180">
        <v>-0.52775823978521508</v>
      </c>
      <c r="AI180">
        <v>0.524614517558885</v>
      </c>
    </row>
    <row r="181" spans="1:35" x14ac:dyDescent="0.2">
      <c r="A181">
        <v>15</v>
      </c>
      <c r="B181">
        <v>180</v>
      </c>
      <c r="C181" s="25">
        <v>131.5</v>
      </c>
      <c r="D181" s="25">
        <v>134</v>
      </c>
      <c r="E181" s="25">
        <v>62</v>
      </c>
      <c r="F181">
        <v>-0.56853559112640173</v>
      </c>
      <c r="G181">
        <v>-0.28314055972598273</v>
      </c>
      <c r="H181">
        <v>-0.285395031400419</v>
      </c>
      <c r="I181" t="s">
        <v>236</v>
      </c>
      <c r="J181" t="s">
        <v>32</v>
      </c>
      <c r="K181" t="s">
        <v>65</v>
      </c>
      <c r="L181" t="s">
        <v>264</v>
      </c>
      <c r="M181" s="26">
        <v>21.8</v>
      </c>
      <c r="N181" s="27">
        <v>12</v>
      </c>
      <c r="O181">
        <v>27.559722222222224</v>
      </c>
      <c r="P181">
        <v>13.25</v>
      </c>
      <c r="Q181">
        <v>0.33333333333333331</v>
      </c>
      <c r="R181">
        <v>5.666666666666667</v>
      </c>
      <c r="S181">
        <v>1.75</v>
      </c>
      <c r="T181">
        <v>0.66666666666666663</v>
      </c>
      <c r="U181">
        <v>8.3333333333333329E-2</v>
      </c>
      <c r="V181">
        <v>0.50359712230215825</v>
      </c>
      <c r="W181">
        <v>11.583333333333334</v>
      </c>
      <c r="X181">
        <v>0.83333333333333337</v>
      </c>
      <c r="Y181">
        <v>1.5</v>
      </c>
      <c r="Z181">
        <v>1</v>
      </c>
      <c r="AA181">
        <v>-0.3751617169552991</v>
      </c>
      <c r="AB181">
        <v>-1.1930033484584714</v>
      </c>
      <c r="AC181">
        <v>-0.11769047679961389</v>
      </c>
      <c r="AD181">
        <v>-0.68808475309472161</v>
      </c>
      <c r="AE181">
        <v>-0.73222981250589803</v>
      </c>
      <c r="AF181">
        <v>-0.9833609293807134</v>
      </c>
      <c r="AG181">
        <v>0.48499624179243378</v>
      </c>
      <c r="AH181">
        <v>0.10978189930990573</v>
      </c>
      <c r="AI181">
        <v>0.94648785855853346</v>
      </c>
    </row>
    <row r="182" spans="1:35" x14ac:dyDescent="0.2">
      <c r="A182">
        <v>16</v>
      </c>
      <c r="B182">
        <v>181</v>
      </c>
      <c r="C182" s="25">
        <v>0</v>
      </c>
      <c r="D182" s="25">
        <v>568</v>
      </c>
      <c r="E182" s="25">
        <v>2</v>
      </c>
      <c r="F182">
        <v>-0.57293128164887897</v>
      </c>
      <c r="G182">
        <v>-0.71334292694911694</v>
      </c>
      <c r="H182">
        <v>0.14041164530023797</v>
      </c>
      <c r="I182" t="s">
        <v>222</v>
      </c>
      <c r="J182" t="s">
        <v>32</v>
      </c>
      <c r="K182" t="s">
        <v>60</v>
      </c>
      <c r="L182" t="s">
        <v>263</v>
      </c>
      <c r="M182" s="26">
        <v>20.399999999999999</v>
      </c>
      <c r="N182" s="27">
        <v>16</v>
      </c>
      <c r="O182">
        <v>26.471875000000001</v>
      </c>
      <c r="P182">
        <v>8.5625</v>
      </c>
      <c r="Q182">
        <v>1.3125</v>
      </c>
      <c r="R182">
        <v>2.5625</v>
      </c>
      <c r="S182">
        <v>2.375</v>
      </c>
      <c r="T182">
        <v>0.6875</v>
      </c>
      <c r="U182">
        <v>0.25</v>
      </c>
      <c r="V182">
        <v>0.26785714285714285</v>
      </c>
      <c r="W182">
        <v>10.5</v>
      </c>
      <c r="X182">
        <v>0.89655172413793105</v>
      </c>
      <c r="Y182">
        <v>1.8125</v>
      </c>
      <c r="Z182">
        <v>1.4375</v>
      </c>
      <c r="AA182">
        <v>-1.1565334643319358</v>
      </c>
      <c r="AB182">
        <v>-0.23915624219417528</v>
      </c>
      <c r="AC182">
        <v>-1.2326846679057764</v>
      </c>
      <c r="AD182">
        <v>-0.40253410831527031</v>
      </c>
      <c r="AE182">
        <v>-0.68685702448764474</v>
      </c>
      <c r="AF182">
        <v>-0.72522727516011276</v>
      </c>
      <c r="AG182">
        <v>-2.9253928606212924</v>
      </c>
      <c r="AH182">
        <v>0.43247381085276282</v>
      </c>
      <c r="AI182">
        <v>0.5158254896213923</v>
      </c>
    </row>
    <row r="183" spans="1:35" x14ac:dyDescent="0.2">
      <c r="A183">
        <v>16</v>
      </c>
      <c r="B183">
        <v>182</v>
      </c>
      <c r="C183" s="25">
        <v>139.1</v>
      </c>
      <c r="D183" s="25">
        <v>174</v>
      </c>
      <c r="E183" s="25">
        <v>9</v>
      </c>
      <c r="F183">
        <v>-0.57538121034663803</v>
      </c>
      <c r="G183">
        <v>-0.68097041624761767</v>
      </c>
      <c r="H183">
        <v>0.10558920590097964</v>
      </c>
      <c r="I183" t="s">
        <v>269</v>
      </c>
      <c r="J183" t="s">
        <v>32</v>
      </c>
      <c r="K183" t="s">
        <v>52</v>
      </c>
      <c r="L183" t="s">
        <v>264</v>
      </c>
      <c r="M183" s="26">
        <v>20.2</v>
      </c>
      <c r="N183" s="27">
        <v>14</v>
      </c>
      <c r="O183">
        <v>24.547619047619047</v>
      </c>
      <c r="P183">
        <v>7.5714285714285712</v>
      </c>
      <c r="Q183">
        <v>0.8571428571428571</v>
      </c>
      <c r="R183">
        <v>3.7142857142857144</v>
      </c>
      <c r="S183">
        <v>1.7142857142857142</v>
      </c>
      <c r="T183">
        <v>1.0714285714285714</v>
      </c>
      <c r="U183">
        <v>0.35714285714285715</v>
      </c>
      <c r="V183">
        <v>0.2975206611570248</v>
      </c>
      <c r="W183">
        <v>8.6428571428571423</v>
      </c>
      <c r="X183">
        <v>0.7857142857142857</v>
      </c>
      <c r="Y183">
        <v>2</v>
      </c>
      <c r="Z183">
        <v>2</v>
      </c>
      <c r="AA183">
        <v>-1.3217377766344249</v>
      </c>
      <c r="AB183">
        <v>-0.68273863507696353</v>
      </c>
      <c r="AC183">
        <v>-0.81897157878009574</v>
      </c>
      <c r="AD183">
        <v>-0.70440193279640462</v>
      </c>
      <c r="AE183">
        <v>0.14929864042016458</v>
      </c>
      <c r="AF183">
        <v>-0.5592842117325838</v>
      </c>
      <c r="AG183">
        <v>-2.063182003361447</v>
      </c>
      <c r="AH183">
        <v>-8.9832977826157887E-2</v>
      </c>
      <c r="AI183">
        <v>-3.7883270440646287E-2</v>
      </c>
    </row>
    <row r="184" spans="1:35" x14ac:dyDescent="0.2">
      <c r="A184">
        <v>16</v>
      </c>
      <c r="B184">
        <v>183</v>
      </c>
      <c r="C184" s="25">
        <v>112.2</v>
      </c>
      <c r="D184" s="25">
        <v>101</v>
      </c>
      <c r="E184" s="25">
        <v>46</v>
      </c>
      <c r="F184">
        <v>-0.58432678732647658</v>
      </c>
      <c r="G184">
        <v>-0.36271810407097793</v>
      </c>
      <c r="H184">
        <v>-0.22160868325549865</v>
      </c>
      <c r="I184" t="s">
        <v>241</v>
      </c>
      <c r="J184" t="s">
        <v>1695</v>
      </c>
      <c r="K184" t="s">
        <v>115</v>
      </c>
      <c r="L184" t="s">
        <v>263</v>
      </c>
      <c r="M184" s="26">
        <v>25.4</v>
      </c>
      <c r="N184" s="27">
        <v>14</v>
      </c>
      <c r="O184">
        <v>23.453571428571426</v>
      </c>
      <c r="P184">
        <v>9.9285714285714288</v>
      </c>
      <c r="Q184">
        <v>0.7857142857142857</v>
      </c>
      <c r="R184">
        <v>2.6428571428571428</v>
      </c>
      <c r="S184">
        <v>2.5714285714285716</v>
      </c>
      <c r="T184">
        <v>0.5</v>
      </c>
      <c r="U184">
        <v>0.8571428571428571</v>
      </c>
      <c r="V184">
        <v>0.46153846153846156</v>
      </c>
      <c r="W184">
        <v>7.4285714285714288</v>
      </c>
      <c r="X184">
        <v>0.8</v>
      </c>
      <c r="Y184">
        <v>2.8571428571428572</v>
      </c>
      <c r="Z184">
        <v>1</v>
      </c>
      <c r="AA184">
        <v>-0.92881941223931597</v>
      </c>
      <c r="AB184">
        <v>-0.75232018690171454</v>
      </c>
      <c r="AC184">
        <v>-1.2038209640132871</v>
      </c>
      <c r="AD184">
        <v>-0.31278961995601406</v>
      </c>
      <c r="AE184">
        <v>-1.0952121166519238</v>
      </c>
      <c r="AF184">
        <v>0.21511675092921786</v>
      </c>
      <c r="AG184">
        <v>-0.12066328391199942</v>
      </c>
      <c r="AH184">
        <v>-1.2441962452297787E-2</v>
      </c>
      <c r="AI184">
        <v>0.94648785855853346</v>
      </c>
    </row>
    <row r="185" spans="1:35" x14ac:dyDescent="0.2">
      <c r="A185">
        <v>16</v>
      </c>
      <c r="B185">
        <v>184</v>
      </c>
      <c r="C185" s="25">
        <v>138.1</v>
      </c>
      <c r="D185" s="25">
        <v>170</v>
      </c>
      <c r="E185" s="25">
        <v>34</v>
      </c>
      <c r="F185">
        <v>-0.58693619728868796</v>
      </c>
      <c r="G185">
        <v>-0.24224609882766787</v>
      </c>
      <c r="H185">
        <v>-0.34469009846102006</v>
      </c>
      <c r="I185" t="s">
        <v>245</v>
      </c>
      <c r="J185" t="s">
        <v>32</v>
      </c>
      <c r="K185" t="s">
        <v>35</v>
      </c>
      <c r="L185" t="s">
        <v>45</v>
      </c>
      <c r="M185" s="26">
        <v>22.7</v>
      </c>
      <c r="N185" s="27">
        <v>15</v>
      </c>
      <c r="O185">
        <v>16.132222222222218</v>
      </c>
      <c r="P185">
        <v>8.6</v>
      </c>
      <c r="Q185">
        <v>0</v>
      </c>
      <c r="R185">
        <v>7</v>
      </c>
      <c r="S185">
        <v>0.93333333333333335</v>
      </c>
      <c r="T185">
        <v>0.2</v>
      </c>
      <c r="U185">
        <v>1.4</v>
      </c>
      <c r="V185">
        <v>0.59756097560975607</v>
      </c>
      <c r="W185">
        <v>5.4666666666666668</v>
      </c>
      <c r="X185">
        <v>0.79487179487179482</v>
      </c>
      <c r="Y185">
        <v>2.6</v>
      </c>
      <c r="Z185">
        <v>0.93333333333333335</v>
      </c>
      <c r="AA185">
        <v>-1.150282490352923</v>
      </c>
      <c r="AB185">
        <v>-1.5177172569739765</v>
      </c>
      <c r="AC185">
        <v>0.36123320260169067</v>
      </c>
      <c r="AD185">
        <v>-1.061204262273205</v>
      </c>
      <c r="AE185">
        <v>-1.7485802641147703</v>
      </c>
      <c r="AF185">
        <v>1.0558949389620311</v>
      </c>
      <c r="AG185">
        <v>0.91622589107999297</v>
      </c>
      <c r="AH185">
        <v>-4.7897248869662477E-2</v>
      </c>
      <c r="AI185">
        <v>1.0121126004918122</v>
      </c>
    </row>
    <row r="186" spans="1:35" x14ac:dyDescent="0.2">
      <c r="A186">
        <v>16</v>
      </c>
      <c r="B186">
        <v>185</v>
      </c>
      <c r="C186" s="25">
        <v>144.19999999999999</v>
      </c>
      <c r="D186" s="25">
        <v>143</v>
      </c>
      <c r="E186" s="25">
        <v>21</v>
      </c>
      <c r="F186">
        <v>-0.58874890381179212</v>
      </c>
      <c r="G186">
        <v>-0.71227246419318524</v>
      </c>
      <c r="H186">
        <v>0.12352356038139312</v>
      </c>
      <c r="I186" t="s">
        <v>246</v>
      </c>
      <c r="J186" t="s">
        <v>32</v>
      </c>
      <c r="K186" t="s">
        <v>67</v>
      </c>
      <c r="L186" t="s">
        <v>263</v>
      </c>
      <c r="M186" s="26">
        <v>19.8</v>
      </c>
      <c r="N186" s="27">
        <v>14</v>
      </c>
      <c r="O186">
        <v>27.62857142857143</v>
      </c>
      <c r="P186">
        <v>9.1428571428571423</v>
      </c>
      <c r="Q186">
        <v>1.1428571428571428</v>
      </c>
      <c r="R186">
        <v>1.5</v>
      </c>
      <c r="S186">
        <v>3.2857142857142856</v>
      </c>
      <c r="T186">
        <v>1.0714285714285714</v>
      </c>
      <c r="U186">
        <v>0</v>
      </c>
      <c r="V186">
        <v>0.33793103448275863</v>
      </c>
      <c r="W186">
        <v>10.357142857142858</v>
      </c>
      <c r="X186">
        <v>0.77777777777777779</v>
      </c>
      <c r="Y186">
        <v>1.2857142857142858</v>
      </c>
      <c r="Z186">
        <v>2.3571428571428572</v>
      </c>
      <c r="AA186">
        <v>-1.059792200371019</v>
      </c>
      <c r="AB186">
        <v>-0.40441242777795916</v>
      </c>
      <c r="AC186">
        <v>-1.614326974928691</v>
      </c>
      <c r="AD186">
        <v>1.3553974077644502E-2</v>
      </c>
      <c r="AE186">
        <v>0.14929864042016458</v>
      </c>
      <c r="AF186">
        <v>-1.1124277564910137</v>
      </c>
      <c r="AG186">
        <v>-1.8997654631157692</v>
      </c>
      <c r="AH186">
        <v>-9.3135581611671403E-2</v>
      </c>
      <c r="AI186">
        <v>-0.38944438794035341</v>
      </c>
    </row>
    <row r="187" spans="1:35" x14ac:dyDescent="0.2">
      <c r="A187">
        <v>16</v>
      </c>
      <c r="B187">
        <v>186</v>
      </c>
      <c r="C187" s="25">
        <v>122.3</v>
      </c>
      <c r="D187" s="25">
        <v>110</v>
      </c>
      <c r="E187" s="25">
        <v>46</v>
      </c>
      <c r="F187">
        <v>-0.58921679349577349</v>
      </c>
      <c r="G187">
        <v>-0.49047625629444425</v>
      </c>
      <c r="H187">
        <v>-9.8740537201329248E-2</v>
      </c>
      <c r="I187" t="s">
        <v>253</v>
      </c>
      <c r="J187" t="s">
        <v>32</v>
      </c>
      <c r="K187" t="s">
        <v>89</v>
      </c>
      <c r="L187" t="s">
        <v>264</v>
      </c>
      <c r="M187" s="26">
        <v>31.4</v>
      </c>
      <c r="N187" s="27">
        <v>15</v>
      </c>
      <c r="O187">
        <v>22.307777777777776</v>
      </c>
      <c r="P187">
        <v>9.6</v>
      </c>
      <c r="Q187">
        <v>1.1333333333333333</v>
      </c>
      <c r="R187">
        <v>3.9333333333333331</v>
      </c>
      <c r="S187">
        <v>1.4666666666666666</v>
      </c>
      <c r="T187">
        <v>1</v>
      </c>
      <c r="U187">
        <v>0.4</v>
      </c>
      <c r="V187">
        <v>0.42537313432835822</v>
      </c>
      <c r="W187">
        <v>8.9333333333333336</v>
      </c>
      <c r="X187">
        <v>0.61904761904761907</v>
      </c>
      <c r="Y187">
        <v>1.4</v>
      </c>
      <c r="Z187">
        <v>1.6666666666666667</v>
      </c>
      <c r="AA187">
        <v>-0.98358985091257367</v>
      </c>
      <c r="AB187">
        <v>-0.41368996802125929</v>
      </c>
      <c r="AC187">
        <v>-0.74029126002131018</v>
      </c>
      <c r="AD187">
        <v>-0.817534378728073</v>
      </c>
      <c r="AE187">
        <v>-6.2652042138463893E-3</v>
      </c>
      <c r="AF187">
        <v>-0.49290698636157226</v>
      </c>
      <c r="AG187">
        <v>-0.58000919140533114</v>
      </c>
      <c r="AH187">
        <v>-0.67023990621177976</v>
      </c>
      <c r="AI187">
        <v>0.29024043922574688</v>
      </c>
    </row>
    <row r="188" spans="1:35" x14ac:dyDescent="0.2">
      <c r="A188">
        <v>16</v>
      </c>
      <c r="B188">
        <v>187</v>
      </c>
      <c r="C188" s="25">
        <v>0</v>
      </c>
      <c r="D188" s="25">
        <v>394</v>
      </c>
      <c r="E188" s="25">
        <v>1</v>
      </c>
      <c r="F188">
        <v>-0.58978477905918147</v>
      </c>
      <c r="G188">
        <v>-0.48418971347591122</v>
      </c>
      <c r="H188">
        <v>-0.10559506558327025</v>
      </c>
      <c r="I188" t="s">
        <v>256</v>
      </c>
      <c r="J188" t="s">
        <v>1696</v>
      </c>
      <c r="K188" t="s">
        <v>60</v>
      </c>
      <c r="L188" t="s">
        <v>263</v>
      </c>
      <c r="M188" s="26">
        <v>27.1</v>
      </c>
      <c r="N188" s="27">
        <v>11</v>
      </c>
      <c r="O188">
        <v>21.877272727272725</v>
      </c>
      <c r="P188">
        <v>10</v>
      </c>
      <c r="Q188">
        <v>1.0909090909090908</v>
      </c>
      <c r="R188">
        <v>3.9090909090909092</v>
      </c>
      <c r="S188">
        <v>1.8181818181818181</v>
      </c>
      <c r="T188">
        <v>0.72727272727272729</v>
      </c>
      <c r="U188">
        <v>0</v>
      </c>
      <c r="V188">
        <v>0.38461538461538464</v>
      </c>
      <c r="W188">
        <v>8.2727272727272734</v>
      </c>
      <c r="X188">
        <v>0.84848484848484851</v>
      </c>
      <c r="Y188">
        <v>3</v>
      </c>
      <c r="Z188">
        <v>1.1818181818181819</v>
      </c>
      <c r="AA188">
        <v>-0.91691279513643398</v>
      </c>
      <c r="AB188">
        <v>-0.45501719274141456</v>
      </c>
      <c r="AC188">
        <v>-0.74899896328315196</v>
      </c>
      <c r="AD188">
        <v>-0.65693377366423611</v>
      </c>
      <c r="AE188">
        <v>-0.60023624736188852</v>
      </c>
      <c r="AF188">
        <v>-1.1124277564910137</v>
      </c>
      <c r="AG188">
        <v>-0.99672525751852148</v>
      </c>
      <c r="AH188">
        <v>0.36203327526386897</v>
      </c>
      <c r="AI188">
        <v>0.76751128964959159</v>
      </c>
    </row>
    <row r="189" spans="1:35" x14ac:dyDescent="0.2">
      <c r="A189">
        <v>16</v>
      </c>
      <c r="B189">
        <v>188</v>
      </c>
      <c r="C189" s="25">
        <v>131.19999999999999</v>
      </c>
      <c r="D189" s="25">
        <v>136</v>
      </c>
      <c r="E189" s="25">
        <v>17</v>
      </c>
      <c r="F189">
        <v>-0.59569390304207581</v>
      </c>
      <c r="G189">
        <v>-0.46767270626612994</v>
      </c>
      <c r="H189">
        <v>-0.12802119677594587</v>
      </c>
      <c r="I189" t="s">
        <v>257</v>
      </c>
      <c r="J189" t="s">
        <v>1697</v>
      </c>
      <c r="K189" t="s">
        <v>37</v>
      </c>
      <c r="L189" t="s">
        <v>264</v>
      </c>
      <c r="M189" s="26">
        <v>22</v>
      </c>
      <c r="N189" s="27">
        <v>3</v>
      </c>
      <c r="O189">
        <v>28.8</v>
      </c>
      <c r="P189">
        <v>9</v>
      </c>
      <c r="Q189">
        <v>1</v>
      </c>
      <c r="R189">
        <v>4</v>
      </c>
      <c r="S189">
        <v>2</v>
      </c>
      <c r="T189">
        <v>0</v>
      </c>
      <c r="U189">
        <v>0.66666666666666663</v>
      </c>
      <c r="V189">
        <v>0.47368421052631576</v>
      </c>
      <c r="W189">
        <v>6.333333333333333</v>
      </c>
      <c r="X189">
        <v>1</v>
      </c>
      <c r="Y189">
        <v>2</v>
      </c>
      <c r="Z189">
        <v>2</v>
      </c>
      <c r="AA189">
        <v>-1.0836054345767832</v>
      </c>
      <c r="AB189">
        <v>-0.54357553142746129</v>
      </c>
      <c r="AC189">
        <v>-0.71634507605124487</v>
      </c>
      <c r="AD189">
        <v>-0.57386449518294114</v>
      </c>
      <c r="AE189">
        <v>-2.1841590290900013</v>
      </c>
      <c r="AF189">
        <v>-7.9893139608611385E-2</v>
      </c>
      <c r="AG189">
        <v>-1.3137646599907106E-3</v>
      </c>
      <c r="AH189">
        <v>1.0115853846425114</v>
      </c>
      <c r="AI189">
        <v>-3.7883270440646287E-2</v>
      </c>
    </row>
    <row r="190" spans="1:35" x14ac:dyDescent="0.2">
      <c r="A190">
        <v>16</v>
      </c>
      <c r="B190">
        <v>189</v>
      </c>
      <c r="C190" s="25">
        <v>103.2</v>
      </c>
      <c r="D190" s="25">
        <v>127</v>
      </c>
      <c r="E190" s="25">
        <v>87</v>
      </c>
      <c r="F190">
        <v>-0.59901392912277096</v>
      </c>
      <c r="G190">
        <v>-0.70033077608850214</v>
      </c>
      <c r="H190">
        <v>0.10131684696573118</v>
      </c>
      <c r="I190" t="s">
        <v>392</v>
      </c>
      <c r="J190" t="s">
        <v>32</v>
      </c>
      <c r="K190" t="s">
        <v>108</v>
      </c>
      <c r="L190" t="s">
        <v>264</v>
      </c>
      <c r="M190" s="26">
        <v>19.399999999999999</v>
      </c>
      <c r="N190" s="27">
        <v>15</v>
      </c>
      <c r="O190">
        <v>33.69777777777778</v>
      </c>
      <c r="P190">
        <v>15.266666666666667</v>
      </c>
      <c r="Q190">
        <v>1.1333333333333333</v>
      </c>
      <c r="R190">
        <v>5.666666666666667</v>
      </c>
      <c r="S190">
        <v>3.5333333333333332</v>
      </c>
      <c r="T190">
        <v>1.3333333333333333</v>
      </c>
      <c r="U190">
        <v>0.4</v>
      </c>
      <c r="V190">
        <v>0.40566037735849059</v>
      </c>
      <c r="W190">
        <v>14.133333333333333</v>
      </c>
      <c r="X190">
        <v>0.50632911392405067</v>
      </c>
      <c r="Y190">
        <v>5.2666666666666666</v>
      </c>
      <c r="Z190">
        <v>2.8</v>
      </c>
      <c r="AA190">
        <v>-3.8998227417261437E-2</v>
      </c>
      <c r="AB190">
        <v>-0.41368996802125929</v>
      </c>
      <c r="AC190">
        <v>-0.11769047679961389</v>
      </c>
      <c r="AD190">
        <v>0.12668642000931285</v>
      </c>
      <c r="AE190">
        <v>0.71969940407820499</v>
      </c>
      <c r="AF190">
        <v>-0.49290698636157226</v>
      </c>
      <c r="AG190">
        <v>-1.2844993072971316</v>
      </c>
      <c r="AH190">
        <v>-3.9761976693472079</v>
      </c>
      <c r="AI190">
        <v>-0.82538017363998994</v>
      </c>
    </row>
    <row r="191" spans="1:35" x14ac:dyDescent="0.2">
      <c r="A191">
        <v>16</v>
      </c>
      <c r="B191">
        <v>190</v>
      </c>
      <c r="C191" s="25">
        <v>141.4</v>
      </c>
      <c r="D191" s="25">
        <v>258</v>
      </c>
      <c r="E191" s="25">
        <v>2</v>
      </c>
      <c r="F191">
        <v>-0.61056668531476477</v>
      </c>
      <c r="G191">
        <v>-0.43221371631684402</v>
      </c>
      <c r="H191">
        <v>-0.17835296899792075</v>
      </c>
      <c r="I191" t="s">
        <v>397</v>
      </c>
      <c r="J191" t="s">
        <v>32</v>
      </c>
      <c r="K191" t="s">
        <v>60</v>
      </c>
      <c r="L191" t="s">
        <v>264</v>
      </c>
      <c r="M191" s="26">
        <v>22.4</v>
      </c>
      <c r="N191" s="27">
        <v>15</v>
      </c>
      <c r="O191">
        <v>16.652222222222221</v>
      </c>
      <c r="P191">
        <v>7.0666666666666664</v>
      </c>
      <c r="Q191">
        <v>0.13333333333333333</v>
      </c>
      <c r="R191">
        <v>4.666666666666667</v>
      </c>
      <c r="S191">
        <v>1.6666666666666667</v>
      </c>
      <c r="T191">
        <v>0.66666666666666663</v>
      </c>
      <c r="U191">
        <v>0.93333333333333335</v>
      </c>
      <c r="V191">
        <v>0.46913580246913578</v>
      </c>
      <c r="W191">
        <v>5.4</v>
      </c>
      <c r="X191">
        <v>0.82352941176470584</v>
      </c>
      <c r="Y191">
        <v>2.2666666666666666</v>
      </c>
      <c r="Z191">
        <v>1.5333333333333334</v>
      </c>
      <c r="AA191">
        <v>-1.405877870828125</v>
      </c>
      <c r="AB191">
        <v>-1.3878316935677746</v>
      </c>
      <c r="AC191">
        <v>-0.47688323635059238</v>
      </c>
      <c r="AD191">
        <v>-0.72615817239864844</v>
      </c>
      <c r="AE191">
        <v>-0.73222981250589803</v>
      </c>
      <c r="AF191">
        <v>0.33312070714434966</v>
      </c>
      <c r="AG191">
        <v>-3.7446572740546982E-2</v>
      </c>
      <c r="AH191">
        <v>0.12189328130333543</v>
      </c>
      <c r="AI191">
        <v>0.42148992309230415</v>
      </c>
    </row>
    <row r="192" spans="1:35" x14ac:dyDescent="0.2">
      <c r="A192">
        <v>16</v>
      </c>
      <c r="B192">
        <v>191</v>
      </c>
      <c r="C192" s="25">
        <v>63</v>
      </c>
      <c r="D192" s="25">
        <v>57</v>
      </c>
      <c r="E192" s="25">
        <v>80</v>
      </c>
      <c r="F192">
        <v>-0.61543030312439151</v>
      </c>
      <c r="G192">
        <v>-0.29135451067939322</v>
      </c>
      <c r="H192">
        <v>-0.32407579244499829</v>
      </c>
      <c r="I192" t="s">
        <v>258</v>
      </c>
      <c r="J192" t="s">
        <v>1698</v>
      </c>
      <c r="K192" t="s">
        <v>74</v>
      </c>
      <c r="L192" t="s">
        <v>264</v>
      </c>
      <c r="M192" s="26">
        <v>28.4</v>
      </c>
      <c r="N192" s="27">
        <v>9</v>
      </c>
      <c r="O192">
        <v>21.038888888888884</v>
      </c>
      <c r="P192">
        <v>8.3333333333333339</v>
      </c>
      <c r="Q192">
        <v>0.1111111111111111</v>
      </c>
      <c r="R192">
        <v>8.8888888888888893</v>
      </c>
      <c r="S192">
        <v>2.1111111111111112</v>
      </c>
      <c r="T192">
        <v>0.55555555555555558</v>
      </c>
      <c r="U192">
        <v>0.44444444444444442</v>
      </c>
      <c r="V192">
        <v>0.62068965517241381</v>
      </c>
      <c r="W192">
        <v>6.4444444444444446</v>
      </c>
      <c r="X192">
        <v>0.33333333333333331</v>
      </c>
      <c r="Y192">
        <v>0.66666666666666663</v>
      </c>
      <c r="Z192">
        <v>1.5555555555555556</v>
      </c>
      <c r="AA192">
        <v>-1.1947338608703491</v>
      </c>
      <c r="AB192">
        <v>-1.409479287468808</v>
      </c>
      <c r="AC192">
        <v>1.0397084150868725</v>
      </c>
      <c r="AD192">
        <v>-0.52309993611103867</v>
      </c>
      <c r="AE192">
        <v>-0.97421801526991514</v>
      </c>
      <c r="AF192">
        <v>-0.42407134523607881</v>
      </c>
      <c r="AG192">
        <v>1.2862065166416574</v>
      </c>
      <c r="AH192">
        <v>-0.82211809200142361</v>
      </c>
      <c r="AI192">
        <v>0.39961500911454467</v>
      </c>
    </row>
    <row r="193" spans="1:35" x14ac:dyDescent="0.2">
      <c r="A193">
        <v>16</v>
      </c>
      <c r="B193">
        <v>192</v>
      </c>
      <c r="C193" s="25">
        <v>88.2</v>
      </c>
      <c r="D193" s="25">
        <v>87</v>
      </c>
      <c r="E193" s="25">
        <v>82</v>
      </c>
      <c r="F193">
        <v>-0.61777479620237385</v>
      </c>
      <c r="G193">
        <v>-0.24431020788789418</v>
      </c>
      <c r="H193">
        <v>-0.37346458831447971</v>
      </c>
      <c r="I193" t="s">
        <v>373</v>
      </c>
      <c r="J193" t="s">
        <v>32</v>
      </c>
      <c r="K193" t="s">
        <v>48</v>
      </c>
      <c r="L193" t="s">
        <v>45</v>
      </c>
      <c r="M193" s="26">
        <v>21.6</v>
      </c>
      <c r="N193" s="27">
        <v>14</v>
      </c>
      <c r="O193">
        <v>25.598809523809528</v>
      </c>
      <c r="P193">
        <v>10.357142857142858</v>
      </c>
      <c r="Q193">
        <v>0</v>
      </c>
      <c r="R193">
        <v>9.4285714285714288</v>
      </c>
      <c r="S193">
        <v>0.8571428571428571</v>
      </c>
      <c r="T193">
        <v>0.5714285714285714</v>
      </c>
      <c r="U193">
        <v>1.4285714285714286</v>
      </c>
      <c r="V193">
        <v>0.65517241379310343</v>
      </c>
      <c r="W193">
        <v>6.2142857142857144</v>
      </c>
      <c r="X193">
        <v>0.57407407407407407</v>
      </c>
      <c r="Y193">
        <v>3.8571428571428572</v>
      </c>
      <c r="Z193">
        <v>1.3571428571428572</v>
      </c>
      <c r="AA193">
        <v>-0.85737970962202348</v>
      </c>
      <c r="AB193">
        <v>-1.5177172569739765</v>
      </c>
      <c r="AC193">
        <v>1.2335584757969242</v>
      </c>
      <c r="AD193">
        <v>-1.0960142456367949</v>
      </c>
      <c r="AE193">
        <v>-0.93964827201791279</v>
      </c>
      <c r="AF193">
        <v>1.1001464225427058</v>
      </c>
      <c r="AG193">
        <v>1.5307049613667425</v>
      </c>
      <c r="AH193">
        <v>-2.2473689875055394</v>
      </c>
      <c r="AI193">
        <v>0.59492674105882637</v>
      </c>
    </row>
    <row r="194" spans="1:35" x14ac:dyDescent="0.2">
      <c r="A194">
        <v>17</v>
      </c>
      <c r="B194">
        <v>193</v>
      </c>
      <c r="C194" s="25">
        <v>0</v>
      </c>
      <c r="D194" s="25">
        <v>245</v>
      </c>
      <c r="E194" s="25">
        <v>3</v>
      </c>
      <c r="F194">
        <v>-0.62485018531469438</v>
      </c>
      <c r="G194">
        <v>-0.33403557531875133</v>
      </c>
      <c r="H194">
        <v>-0.29081460999594305</v>
      </c>
      <c r="I194" t="s">
        <v>374</v>
      </c>
      <c r="J194" t="s">
        <v>375</v>
      </c>
      <c r="K194" t="s">
        <v>56</v>
      </c>
      <c r="L194" t="s">
        <v>263</v>
      </c>
      <c r="M194" s="26">
        <v>28.1</v>
      </c>
      <c r="N194" s="27">
        <v>13</v>
      </c>
      <c r="O194">
        <v>27.085897435897436</v>
      </c>
      <c r="P194">
        <v>9.2307692307692299</v>
      </c>
      <c r="Q194">
        <v>2.3076923076923075</v>
      </c>
      <c r="R194">
        <v>1.4615384615384615</v>
      </c>
      <c r="S194">
        <v>1.7692307692307692</v>
      </c>
      <c r="T194">
        <v>0.53846153846153844</v>
      </c>
      <c r="U194">
        <v>0.15384615384615385</v>
      </c>
      <c r="V194">
        <v>0.46236559139784944</v>
      </c>
      <c r="W194">
        <v>7.1538461538461542</v>
      </c>
      <c r="X194">
        <v>1</v>
      </c>
      <c r="Y194">
        <v>0.30769230769230771</v>
      </c>
      <c r="Z194">
        <v>0.46153846153846156</v>
      </c>
      <c r="AA194">
        <v>-1.0451379023982412</v>
      </c>
      <c r="AB194">
        <v>0.73030210967182763</v>
      </c>
      <c r="AC194">
        <v>-1.6281420810652671</v>
      </c>
      <c r="AD194">
        <v>-0.67929857940920013</v>
      </c>
      <c r="AE194">
        <v>-1.0114469695413024</v>
      </c>
      <c r="AF194">
        <v>-0.87415053721045932</v>
      </c>
      <c r="AG194">
        <v>-0.10890273176245446</v>
      </c>
      <c r="AH194">
        <v>0.13392266274978223</v>
      </c>
      <c r="AI194">
        <v>1.4765338510965533</v>
      </c>
    </row>
    <row r="195" spans="1:35" x14ac:dyDescent="0.2">
      <c r="A195">
        <v>17</v>
      </c>
      <c r="B195">
        <v>194</v>
      </c>
      <c r="C195" s="25">
        <v>0</v>
      </c>
      <c r="D195" s="25">
        <v>231</v>
      </c>
      <c r="E195" s="25">
        <v>1</v>
      </c>
      <c r="F195">
        <v>-0.62789113030763055</v>
      </c>
      <c r="G195">
        <v>-0.38746544997180815</v>
      </c>
      <c r="H195">
        <v>-0.2404256803358224</v>
      </c>
      <c r="I195" t="s">
        <v>399</v>
      </c>
      <c r="J195" t="s">
        <v>32</v>
      </c>
      <c r="K195" t="s">
        <v>44</v>
      </c>
      <c r="L195" t="s">
        <v>45</v>
      </c>
      <c r="M195" s="26">
        <v>29.8</v>
      </c>
      <c r="N195" s="27">
        <v>11</v>
      </c>
      <c r="O195">
        <v>12.168181818181818</v>
      </c>
      <c r="P195">
        <v>5.0909090909090908</v>
      </c>
      <c r="Q195">
        <v>0.27272727272727271</v>
      </c>
      <c r="R195">
        <v>4.4545454545454541</v>
      </c>
      <c r="S195">
        <v>1.2727272727272727</v>
      </c>
      <c r="T195">
        <v>0.72727272727272729</v>
      </c>
      <c r="U195">
        <v>1.1818181818181819</v>
      </c>
      <c r="V195">
        <v>0.41176470588235292</v>
      </c>
      <c r="W195">
        <v>4.6363636363636367</v>
      </c>
      <c r="X195">
        <v>0.7857142857142857</v>
      </c>
      <c r="Y195">
        <v>1.2727272727272727</v>
      </c>
      <c r="Z195">
        <v>0.63636363636363635</v>
      </c>
      <c r="AA195">
        <v>-1.7352221160254206</v>
      </c>
      <c r="AB195">
        <v>-1.252042240915836</v>
      </c>
      <c r="AC195">
        <v>-0.55307563989170927</v>
      </c>
      <c r="AD195">
        <v>-0.90614160910812092</v>
      </c>
      <c r="AE195">
        <v>-0.60023624736188852</v>
      </c>
      <c r="AF195">
        <v>0.71797451889142694</v>
      </c>
      <c r="AG195">
        <v>-0.39639213396927642</v>
      </c>
      <c r="AH195">
        <v>-6.6494577741864236E-2</v>
      </c>
      <c r="AI195">
        <v>1.304440996376417</v>
      </c>
    </row>
    <row r="196" spans="1:35" x14ac:dyDescent="0.2">
      <c r="A196">
        <v>17</v>
      </c>
      <c r="B196">
        <v>195</v>
      </c>
      <c r="C196" s="25">
        <v>144</v>
      </c>
      <c r="D196" s="25">
        <v>138</v>
      </c>
      <c r="E196" s="25">
        <v>21</v>
      </c>
      <c r="F196">
        <v>-0.6323525568112337</v>
      </c>
      <c r="G196">
        <v>-0.51066023031510821</v>
      </c>
      <c r="H196">
        <v>-0.12169232649612549</v>
      </c>
      <c r="I196" t="s">
        <v>250</v>
      </c>
      <c r="J196" t="s">
        <v>32</v>
      </c>
      <c r="K196" t="s">
        <v>67</v>
      </c>
      <c r="L196" t="s">
        <v>264</v>
      </c>
      <c r="M196" s="26">
        <v>24.6</v>
      </c>
      <c r="N196" s="27">
        <v>14</v>
      </c>
      <c r="O196">
        <v>29.467857142857145</v>
      </c>
      <c r="P196">
        <v>8.0714285714285712</v>
      </c>
      <c r="Q196">
        <v>1.4285714285714286</v>
      </c>
      <c r="R196">
        <v>3.4285714285714284</v>
      </c>
      <c r="S196">
        <v>1.9285714285714286</v>
      </c>
      <c r="T196">
        <v>1.0714285714285714</v>
      </c>
      <c r="U196">
        <v>0.14285714285714285</v>
      </c>
      <c r="V196">
        <v>0.39449541284403672</v>
      </c>
      <c r="W196">
        <v>7.7857142857142856</v>
      </c>
      <c r="X196">
        <v>0.5</v>
      </c>
      <c r="Y196">
        <v>1</v>
      </c>
      <c r="Z196">
        <v>1.2857142857142858</v>
      </c>
      <c r="AA196">
        <v>-1.2383914569142502</v>
      </c>
      <c r="AB196">
        <v>-0.12608622047895474</v>
      </c>
      <c r="AC196">
        <v>-0.92159808150894684</v>
      </c>
      <c r="AD196">
        <v>-0.60649885458630692</v>
      </c>
      <c r="AE196">
        <v>0.14929864042016458</v>
      </c>
      <c r="AF196">
        <v>-0.89117033858764172</v>
      </c>
      <c r="AG196">
        <v>-0.83471313971610483</v>
      </c>
      <c r="AH196">
        <v>-0.79202158602270012</v>
      </c>
      <c r="AI196">
        <v>0.66523896455876774</v>
      </c>
    </row>
    <row r="197" spans="1:35" x14ac:dyDescent="0.2">
      <c r="A197">
        <v>17</v>
      </c>
      <c r="B197">
        <v>196</v>
      </c>
      <c r="C197" s="25">
        <v>0</v>
      </c>
      <c r="D197" s="25">
        <v>0</v>
      </c>
      <c r="E197" s="25">
        <v>46</v>
      </c>
      <c r="F197">
        <v>-0.63767935334251036</v>
      </c>
      <c r="G197">
        <v>-1.2232129950947856</v>
      </c>
      <c r="H197">
        <v>0.58553364175227529</v>
      </c>
      <c r="I197" t="s">
        <v>658</v>
      </c>
      <c r="J197" t="s">
        <v>32</v>
      </c>
      <c r="K197" t="s">
        <v>37</v>
      </c>
      <c r="L197" t="s">
        <v>264</v>
      </c>
      <c r="M197" s="26">
        <v>35.5</v>
      </c>
      <c r="N197" s="27">
        <v>1</v>
      </c>
      <c r="O197">
        <v>23.616666666666667</v>
      </c>
      <c r="P197">
        <v>10</v>
      </c>
      <c r="Q197">
        <v>2</v>
      </c>
      <c r="R197">
        <v>4</v>
      </c>
      <c r="S197">
        <v>0</v>
      </c>
      <c r="T197">
        <v>0</v>
      </c>
      <c r="U197">
        <v>1</v>
      </c>
      <c r="V197">
        <v>0.2857142857142857</v>
      </c>
      <c r="W197">
        <v>14</v>
      </c>
      <c r="X197">
        <v>0</v>
      </c>
      <c r="Y197">
        <v>0</v>
      </c>
      <c r="Z197">
        <v>5</v>
      </c>
      <c r="AA197">
        <v>-0.91691279513643398</v>
      </c>
      <c r="AB197">
        <v>0.43056619411905395</v>
      </c>
      <c r="AC197">
        <v>-0.71634507605124487</v>
      </c>
      <c r="AD197">
        <v>-1.4876265584771855</v>
      </c>
      <c r="AE197">
        <v>-2.1841590290900013</v>
      </c>
      <c r="AF197">
        <v>0.43637416883258989</v>
      </c>
      <c r="AG197">
        <v>-3.5541648250173146</v>
      </c>
      <c r="AH197">
        <v>-2.5652377594350319E-2</v>
      </c>
      <c r="AI197">
        <v>-2.9909966574381857</v>
      </c>
    </row>
    <row r="198" spans="1:35" x14ac:dyDescent="0.2">
      <c r="A198">
        <v>17</v>
      </c>
      <c r="B198">
        <v>197</v>
      </c>
      <c r="C198" s="25">
        <v>73.7</v>
      </c>
      <c r="D198" s="25">
        <v>73</v>
      </c>
      <c r="E198" s="25">
        <v>83</v>
      </c>
      <c r="F198">
        <v>-0.63967068832293983</v>
      </c>
      <c r="G198">
        <v>-0.6276935695595357</v>
      </c>
      <c r="H198">
        <v>-1.1977118763404127E-2</v>
      </c>
      <c r="I198" t="s">
        <v>388</v>
      </c>
      <c r="J198" t="s">
        <v>1699</v>
      </c>
      <c r="K198" t="s">
        <v>121</v>
      </c>
      <c r="L198" t="s">
        <v>264</v>
      </c>
      <c r="M198" s="26">
        <v>20.7</v>
      </c>
      <c r="N198" s="27">
        <v>1</v>
      </c>
      <c r="O198">
        <v>27.7</v>
      </c>
      <c r="P198">
        <v>14</v>
      </c>
      <c r="Q198">
        <v>0</v>
      </c>
      <c r="R198">
        <v>10</v>
      </c>
      <c r="S198">
        <v>0</v>
      </c>
      <c r="T198">
        <v>1</v>
      </c>
      <c r="U198">
        <v>1</v>
      </c>
      <c r="V198">
        <v>0.375</v>
      </c>
      <c r="W198">
        <v>16</v>
      </c>
      <c r="X198">
        <v>0.5</v>
      </c>
      <c r="Y198">
        <v>4</v>
      </c>
      <c r="Z198">
        <v>1</v>
      </c>
      <c r="AA198">
        <v>-0.25014223737503721</v>
      </c>
      <c r="AB198">
        <v>-1.5177172569739765</v>
      </c>
      <c r="AC198">
        <v>1.4388114812546262</v>
      </c>
      <c r="AD198">
        <v>-1.4876265584771855</v>
      </c>
      <c r="AE198">
        <v>-6.2652042138463893E-3</v>
      </c>
      <c r="AF198">
        <v>0.43637416883258989</v>
      </c>
      <c r="AG198">
        <v>-2.1180351663337755</v>
      </c>
      <c r="AH198">
        <v>-3.0911292113077491</v>
      </c>
      <c r="AI198">
        <v>0.94648785855853346</v>
      </c>
    </row>
    <row r="199" spans="1:35" x14ac:dyDescent="0.2">
      <c r="A199">
        <v>17</v>
      </c>
      <c r="B199">
        <v>198</v>
      </c>
      <c r="C199" s="25">
        <v>137.4</v>
      </c>
      <c r="D199" s="25">
        <v>243</v>
      </c>
      <c r="E199" s="25">
        <v>3</v>
      </c>
      <c r="F199">
        <v>-0.63992842704922126</v>
      </c>
      <c r="G199">
        <v>-0.38468594445292748</v>
      </c>
      <c r="H199">
        <v>-0.25524248259629378</v>
      </c>
      <c r="I199" t="s">
        <v>390</v>
      </c>
      <c r="J199" t="s">
        <v>1700</v>
      </c>
      <c r="K199" t="s">
        <v>42</v>
      </c>
      <c r="L199" t="s">
        <v>263</v>
      </c>
      <c r="M199" s="26">
        <v>29</v>
      </c>
      <c r="N199" s="27">
        <v>10</v>
      </c>
      <c r="O199">
        <v>27.44166666666667</v>
      </c>
      <c r="P199">
        <v>9.6</v>
      </c>
      <c r="Q199">
        <v>0.8</v>
      </c>
      <c r="R199">
        <v>3.2</v>
      </c>
      <c r="S199">
        <v>1.8</v>
      </c>
      <c r="T199">
        <v>1</v>
      </c>
      <c r="U199">
        <v>0.1</v>
      </c>
      <c r="V199">
        <v>0.48809523809523808</v>
      </c>
      <c r="W199">
        <v>8.4</v>
      </c>
      <c r="X199">
        <v>0.75</v>
      </c>
      <c r="Y199">
        <v>0.8</v>
      </c>
      <c r="Z199">
        <v>1.1000000000000001</v>
      </c>
      <c r="AA199">
        <v>-0.98358985091257367</v>
      </c>
      <c r="AB199">
        <v>-0.73840387653676431</v>
      </c>
      <c r="AC199">
        <v>-1.0036992836920275</v>
      </c>
      <c r="AD199">
        <v>-0.66524070151236558</v>
      </c>
      <c r="AE199">
        <v>-6.2652042138463893E-3</v>
      </c>
      <c r="AF199">
        <v>-0.95754756395865337</v>
      </c>
      <c r="AG199">
        <v>0.16927474360958597</v>
      </c>
      <c r="AH199">
        <v>-0.12475250851831815</v>
      </c>
      <c r="AI199">
        <v>0.84805074565861538</v>
      </c>
    </row>
    <row r="200" spans="1:35" x14ac:dyDescent="0.2">
      <c r="A200">
        <v>17</v>
      </c>
      <c r="B200">
        <v>199</v>
      </c>
      <c r="C200" s="25">
        <v>0</v>
      </c>
      <c r="D200" s="25">
        <v>690</v>
      </c>
      <c r="E200" s="25">
        <v>5</v>
      </c>
      <c r="F200">
        <v>-0.64077625534923377</v>
      </c>
      <c r="G200">
        <v>-0.3972631162412309</v>
      </c>
      <c r="H200">
        <v>-0.24351313910800287</v>
      </c>
      <c r="I200" t="s">
        <v>376</v>
      </c>
      <c r="J200" t="s">
        <v>1701</v>
      </c>
      <c r="K200" t="s">
        <v>70</v>
      </c>
      <c r="L200" t="s">
        <v>264</v>
      </c>
      <c r="M200" s="26">
        <v>23.7</v>
      </c>
      <c r="N200" s="27">
        <v>11</v>
      </c>
      <c r="O200">
        <v>18.096969696969694</v>
      </c>
      <c r="P200">
        <v>9.0909090909090917</v>
      </c>
      <c r="Q200">
        <v>1.9090909090909092</v>
      </c>
      <c r="R200">
        <v>3.1818181818181817</v>
      </c>
      <c r="S200">
        <v>0.81818181818181823</v>
      </c>
      <c r="T200">
        <v>0.36363636363636365</v>
      </c>
      <c r="U200">
        <v>0.36363636363636365</v>
      </c>
      <c r="V200">
        <v>0.44155844155844154</v>
      </c>
      <c r="W200">
        <v>7</v>
      </c>
      <c r="X200">
        <v>0.91666666666666663</v>
      </c>
      <c r="Y200">
        <v>1.0909090909090908</v>
      </c>
      <c r="Z200">
        <v>0.72727272727272729</v>
      </c>
      <c r="AA200">
        <v>-1.0684515582640239</v>
      </c>
      <c r="AB200">
        <v>0.34200785543300716</v>
      </c>
      <c r="AC200">
        <v>-1.0102300611384092</v>
      </c>
      <c r="AD200">
        <v>-1.1138148053113581</v>
      </c>
      <c r="AE200">
        <v>-1.3921976382259449</v>
      </c>
      <c r="AF200">
        <v>-0.54922705637333968</v>
      </c>
      <c r="AG200">
        <v>-0.30488697064838827</v>
      </c>
      <c r="AH200">
        <v>0.30647947643543244</v>
      </c>
      <c r="AI200">
        <v>1.2149527119219461</v>
      </c>
    </row>
    <row r="201" spans="1:35" x14ac:dyDescent="0.2">
      <c r="A201">
        <v>17</v>
      </c>
      <c r="B201">
        <v>200</v>
      </c>
      <c r="C201" s="25">
        <v>145.30000000000001</v>
      </c>
      <c r="D201" s="25">
        <v>142</v>
      </c>
      <c r="E201" s="25">
        <v>26</v>
      </c>
      <c r="F201">
        <v>-0.64265828696983107</v>
      </c>
      <c r="G201">
        <v>-0.50741914372364028</v>
      </c>
      <c r="H201">
        <v>-0.1352391432461908</v>
      </c>
      <c r="I201" t="s">
        <v>367</v>
      </c>
      <c r="J201" t="s">
        <v>32</v>
      </c>
      <c r="K201" t="s">
        <v>79</v>
      </c>
      <c r="L201" t="s">
        <v>263</v>
      </c>
      <c r="M201" s="26">
        <v>32</v>
      </c>
      <c r="N201" s="27">
        <v>14</v>
      </c>
      <c r="O201">
        <v>25.434523809523807</v>
      </c>
      <c r="P201">
        <v>9.4285714285714288</v>
      </c>
      <c r="Q201">
        <v>0.8571428571428571</v>
      </c>
      <c r="R201">
        <v>2.0714285714285716</v>
      </c>
      <c r="S201">
        <v>4.4285714285714288</v>
      </c>
      <c r="T201">
        <v>0.5</v>
      </c>
      <c r="U201">
        <v>0</v>
      </c>
      <c r="V201">
        <v>0.39344262295081966</v>
      </c>
      <c r="W201">
        <v>8.7142857142857135</v>
      </c>
      <c r="X201">
        <v>0.8571428571428571</v>
      </c>
      <c r="Y201">
        <v>2</v>
      </c>
      <c r="Z201">
        <v>1.0714285714285714</v>
      </c>
      <c r="AA201">
        <v>-1.0121657319594906</v>
      </c>
      <c r="AB201">
        <v>-0.68273863507696353</v>
      </c>
      <c r="AC201">
        <v>-1.4090739694709891</v>
      </c>
      <c r="AD201">
        <v>0.53570372453149862</v>
      </c>
      <c r="AE201">
        <v>-1.0952121166519238</v>
      </c>
      <c r="AF201">
        <v>-1.1124277564910137</v>
      </c>
      <c r="AG201">
        <v>-0.94433991978253828</v>
      </c>
      <c r="AH201">
        <v>0.277306476330065</v>
      </c>
      <c r="AI201">
        <v>0.87617563505859208</v>
      </c>
    </row>
    <row r="202" spans="1:35" x14ac:dyDescent="0.2">
      <c r="A202">
        <v>17</v>
      </c>
      <c r="B202">
        <v>201</v>
      </c>
      <c r="C202" s="25">
        <v>101.1</v>
      </c>
      <c r="D202" s="25">
        <v>97</v>
      </c>
      <c r="E202" s="25">
        <v>39</v>
      </c>
      <c r="F202">
        <v>-0.65014778052512112</v>
      </c>
      <c r="G202">
        <v>-0.34173594556347742</v>
      </c>
      <c r="H202">
        <v>-0.3084118349616437</v>
      </c>
      <c r="I202" t="s">
        <v>402</v>
      </c>
      <c r="J202" t="s">
        <v>32</v>
      </c>
      <c r="K202" t="s">
        <v>70</v>
      </c>
      <c r="L202" t="s">
        <v>264</v>
      </c>
      <c r="M202" s="26">
        <v>23.2</v>
      </c>
      <c r="N202" s="27">
        <v>13</v>
      </c>
      <c r="O202">
        <v>19.485897435897435</v>
      </c>
      <c r="P202">
        <v>5.7692307692307692</v>
      </c>
      <c r="Q202">
        <v>0.38461538461538464</v>
      </c>
      <c r="R202">
        <v>3.6923076923076925</v>
      </c>
      <c r="S202">
        <v>0.92307692307692313</v>
      </c>
      <c r="T202">
        <v>1.4615384615384615</v>
      </c>
      <c r="U202">
        <v>0.30769230769230771</v>
      </c>
      <c r="V202">
        <v>0.47457627118644069</v>
      </c>
      <c r="W202">
        <v>4.5384615384615383</v>
      </c>
      <c r="X202">
        <v>0.73684210526315785</v>
      </c>
      <c r="Y202">
        <v>1.4615384615384615</v>
      </c>
      <c r="Z202">
        <v>0.46153846153846156</v>
      </c>
      <c r="AA202">
        <v>-1.6221508850763731</v>
      </c>
      <c r="AB202">
        <v>-1.1430473625330091</v>
      </c>
      <c r="AC202">
        <v>-0.82686592514385349</v>
      </c>
      <c r="AD202">
        <v>-1.0658902215721497</v>
      </c>
      <c r="AE202">
        <v>0.99891656111360949</v>
      </c>
      <c r="AF202">
        <v>-0.63587331792990487</v>
      </c>
      <c r="AG202">
        <v>-1.1228974920016741E-3</v>
      </c>
      <c r="AH202">
        <v>-0.25612331253416742</v>
      </c>
      <c r="AI202">
        <v>1.4765338510965533</v>
      </c>
    </row>
    <row r="203" spans="1:35" x14ac:dyDescent="0.2">
      <c r="A203">
        <v>17</v>
      </c>
      <c r="B203">
        <v>202</v>
      </c>
      <c r="C203" s="25">
        <v>123.2</v>
      </c>
      <c r="D203" s="25">
        <v>145</v>
      </c>
      <c r="E203" s="25">
        <v>37</v>
      </c>
      <c r="F203">
        <v>-0.65403226671984993</v>
      </c>
      <c r="G203">
        <v>-0.27876950263753092</v>
      </c>
      <c r="H203">
        <v>-0.37526276408231901</v>
      </c>
      <c r="I203" t="s">
        <v>368</v>
      </c>
      <c r="J203" t="s">
        <v>32</v>
      </c>
      <c r="K203" t="s">
        <v>42</v>
      </c>
      <c r="L203" t="s">
        <v>45</v>
      </c>
      <c r="M203" s="26">
        <v>31.8</v>
      </c>
      <c r="N203" s="27">
        <v>14</v>
      </c>
      <c r="O203">
        <v>16.635714285714286</v>
      </c>
      <c r="P203">
        <v>7</v>
      </c>
      <c r="Q203">
        <v>0</v>
      </c>
      <c r="R203">
        <v>6</v>
      </c>
      <c r="S203">
        <v>0.8571428571428571</v>
      </c>
      <c r="T203">
        <v>0.6428571428571429</v>
      </c>
      <c r="U203">
        <v>1.3571428571428572</v>
      </c>
      <c r="V203">
        <v>0.625</v>
      </c>
      <c r="W203">
        <v>5.1428571428571432</v>
      </c>
      <c r="X203">
        <v>0.53333333333333333</v>
      </c>
      <c r="Y203">
        <v>1.0714285714285714</v>
      </c>
      <c r="Z203">
        <v>0.9285714285714286</v>
      </c>
      <c r="AA203">
        <v>-1.4169907134574815</v>
      </c>
      <c r="AB203">
        <v>-1.5177172569739765</v>
      </c>
      <c r="AC203">
        <v>2.0404430507121761E-3</v>
      </c>
      <c r="AD203">
        <v>-1.0960142456367949</v>
      </c>
      <c r="AE203">
        <v>-0.78408442738390149</v>
      </c>
      <c r="AF203">
        <v>0.98951771359101981</v>
      </c>
      <c r="AG203">
        <v>1.052500261242697</v>
      </c>
      <c r="AH203">
        <v>-0.75497738022852656</v>
      </c>
      <c r="AI203">
        <v>1.0168000820584748</v>
      </c>
    </row>
    <row r="204" spans="1:35" x14ac:dyDescent="0.2">
      <c r="A204">
        <v>17</v>
      </c>
      <c r="B204">
        <v>203</v>
      </c>
      <c r="C204" s="25">
        <v>129.4</v>
      </c>
      <c r="D204" s="25">
        <v>217</v>
      </c>
      <c r="E204" s="25">
        <v>55</v>
      </c>
      <c r="F204">
        <v>-0.65758771872579924</v>
      </c>
      <c r="G204">
        <v>-0.27579636311580291</v>
      </c>
      <c r="H204">
        <v>-0.38179135560999633</v>
      </c>
      <c r="I204" t="s">
        <v>391</v>
      </c>
      <c r="J204" t="s">
        <v>32</v>
      </c>
      <c r="K204" t="s">
        <v>42</v>
      </c>
      <c r="L204" t="s">
        <v>45</v>
      </c>
      <c r="M204" s="26">
        <v>34</v>
      </c>
      <c r="N204" s="27">
        <v>14</v>
      </c>
      <c r="O204">
        <v>20.541666666666664</v>
      </c>
      <c r="P204">
        <v>6.7142857142857144</v>
      </c>
      <c r="Q204">
        <v>0</v>
      </c>
      <c r="R204">
        <v>7.5714285714285712</v>
      </c>
      <c r="S204">
        <v>1</v>
      </c>
      <c r="T204">
        <v>0.42857142857142855</v>
      </c>
      <c r="U204">
        <v>1.6428571428571428</v>
      </c>
      <c r="V204">
        <v>0.75</v>
      </c>
      <c r="W204">
        <v>3.7142857142857144</v>
      </c>
      <c r="X204">
        <v>0.55172413793103448</v>
      </c>
      <c r="Y204">
        <v>2.0714285714285716</v>
      </c>
      <c r="Z204">
        <v>1.2142857142857142</v>
      </c>
      <c r="AA204">
        <v>-1.4646171818690099</v>
      </c>
      <c r="AB204">
        <v>-1.5177172569739765</v>
      </c>
      <c r="AC204">
        <v>0.56648620805939254</v>
      </c>
      <c r="AD204">
        <v>-1.0307455268300634</v>
      </c>
      <c r="AE204">
        <v>-1.2507759612859348</v>
      </c>
      <c r="AF204">
        <v>1.4320325493977635</v>
      </c>
      <c r="AG204">
        <v>1.3853955749796592</v>
      </c>
      <c r="AH204">
        <v>-1.3377768615787657</v>
      </c>
      <c r="AI204">
        <v>0.73555118805870934</v>
      </c>
    </row>
    <row r="205" spans="1:35" x14ac:dyDescent="0.2">
      <c r="A205">
        <v>17</v>
      </c>
      <c r="B205">
        <v>204</v>
      </c>
      <c r="C205" s="25">
        <v>143.80000000000001</v>
      </c>
      <c r="D205" s="25">
        <v>153</v>
      </c>
      <c r="E205" s="25">
        <v>12</v>
      </c>
      <c r="F205">
        <v>-0.66311344901984626</v>
      </c>
      <c r="G205">
        <v>-0.52989244804761448</v>
      </c>
      <c r="H205">
        <v>-0.13322100097223177</v>
      </c>
      <c r="I205" t="s">
        <v>393</v>
      </c>
      <c r="J205" t="s">
        <v>1702</v>
      </c>
      <c r="K205" t="s">
        <v>35</v>
      </c>
      <c r="L205" t="s">
        <v>263</v>
      </c>
      <c r="M205" s="26">
        <v>22.7</v>
      </c>
      <c r="N205" s="27">
        <v>10</v>
      </c>
      <c r="O205">
        <v>29.416666666666668</v>
      </c>
      <c r="P205">
        <v>9.1</v>
      </c>
      <c r="Q205">
        <v>2.1</v>
      </c>
      <c r="R205">
        <v>1.5</v>
      </c>
      <c r="S205">
        <v>1.7</v>
      </c>
      <c r="T205">
        <v>0.4</v>
      </c>
      <c r="U205">
        <v>0.1</v>
      </c>
      <c r="V205">
        <v>0.38961038961038963</v>
      </c>
      <c r="W205">
        <v>7.7</v>
      </c>
      <c r="X205">
        <v>1</v>
      </c>
      <c r="Y205">
        <v>1</v>
      </c>
      <c r="Z205">
        <v>1.2</v>
      </c>
      <c r="AA205">
        <v>-1.0669361706327483</v>
      </c>
      <c r="AB205">
        <v>0.52798036667370551</v>
      </c>
      <c r="AC205">
        <v>-1.614326974928691</v>
      </c>
      <c r="AD205">
        <v>-0.71092880467707775</v>
      </c>
      <c r="AE205">
        <v>-1.3130014991395391</v>
      </c>
      <c r="AF205">
        <v>-0.95754756395865337</v>
      </c>
      <c r="AG205">
        <v>-0.87685152204830474</v>
      </c>
      <c r="AH205">
        <v>0.49296650352408045</v>
      </c>
      <c r="AI205">
        <v>0.74961363275869752</v>
      </c>
    </row>
    <row r="206" spans="1:35" x14ac:dyDescent="0.2">
      <c r="A206">
        <v>18</v>
      </c>
      <c r="B206">
        <v>205</v>
      </c>
      <c r="C206" s="25">
        <v>0</v>
      </c>
      <c r="D206" s="25">
        <v>424</v>
      </c>
      <c r="E206" s="25">
        <v>1</v>
      </c>
      <c r="F206">
        <v>-0.66609383661005162</v>
      </c>
      <c r="G206">
        <v>-0.41211689919970601</v>
      </c>
      <c r="H206">
        <v>-0.2539769374103456</v>
      </c>
      <c r="I206" t="s">
        <v>270</v>
      </c>
      <c r="J206" t="s">
        <v>271</v>
      </c>
      <c r="K206" t="s">
        <v>95</v>
      </c>
      <c r="L206" t="s">
        <v>263</v>
      </c>
      <c r="M206" s="26">
        <v>21.3</v>
      </c>
      <c r="N206" s="27">
        <v>11</v>
      </c>
      <c r="O206">
        <v>21.974242424242423</v>
      </c>
      <c r="P206">
        <v>8.8181818181818183</v>
      </c>
      <c r="Q206">
        <v>0.18181818181818182</v>
      </c>
      <c r="R206">
        <v>4</v>
      </c>
      <c r="S206">
        <v>0.81818181818181823</v>
      </c>
      <c r="T206">
        <v>1.4545454545454546</v>
      </c>
      <c r="U206">
        <v>0.36363636363636365</v>
      </c>
      <c r="V206">
        <v>0.5</v>
      </c>
      <c r="W206">
        <v>7.6363636363636367</v>
      </c>
      <c r="X206">
        <v>0.61111111111111116</v>
      </c>
      <c r="Y206">
        <v>1.6363636363636365</v>
      </c>
      <c r="Z206">
        <v>1.2727272727272727</v>
      </c>
      <c r="AA206">
        <v>-1.1139131872023011</v>
      </c>
      <c r="AB206">
        <v>-1.3406005796018827</v>
      </c>
      <c r="AC206">
        <v>-0.71634507605124487</v>
      </c>
      <c r="AD206">
        <v>-1.1138148053113581</v>
      </c>
      <c r="AE206">
        <v>0.983686534366224</v>
      </c>
      <c r="AF206">
        <v>-0.54922705637333968</v>
      </c>
      <c r="AG206">
        <v>0.27558175827788622</v>
      </c>
      <c r="AH206">
        <v>-0.81244268609645742</v>
      </c>
      <c r="AI206">
        <v>0.67802300519512082</v>
      </c>
    </row>
    <row r="207" spans="1:35" x14ac:dyDescent="0.2">
      <c r="A207">
        <v>18</v>
      </c>
      <c r="B207">
        <v>206</v>
      </c>
      <c r="C207" s="25">
        <v>0</v>
      </c>
      <c r="D207" s="25">
        <v>407</v>
      </c>
      <c r="E207" s="25">
        <v>1</v>
      </c>
      <c r="F207">
        <v>-0.6688322491170442</v>
      </c>
      <c r="G207">
        <v>-0.41209880910184171</v>
      </c>
      <c r="H207">
        <v>-0.25673344001520249</v>
      </c>
      <c r="I207" t="s">
        <v>432</v>
      </c>
      <c r="J207" t="s">
        <v>32</v>
      </c>
      <c r="K207" t="s">
        <v>50</v>
      </c>
      <c r="L207" t="s">
        <v>263</v>
      </c>
      <c r="M207" s="26">
        <v>30.4</v>
      </c>
      <c r="N207" s="27">
        <v>14</v>
      </c>
      <c r="O207">
        <v>16.122619047619047</v>
      </c>
      <c r="P207">
        <v>6.6428571428571432</v>
      </c>
      <c r="Q207">
        <v>0.42857142857142855</v>
      </c>
      <c r="R207">
        <v>1.8571428571428572</v>
      </c>
      <c r="S207">
        <v>2.7142857142857144</v>
      </c>
      <c r="T207">
        <v>0.9285714285714286</v>
      </c>
      <c r="U207">
        <v>0.14285714285714285</v>
      </c>
      <c r="V207">
        <v>0.51724137931034486</v>
      </c>
      <c r="W207">
        <v>4.1428571428571432</v>
      </c>
      <c r="X207">
        <v>0.93103448275862066</v>
      </c>
      <c r="Y207">
        <v>2.0714285714285716</v>
      </c>
      <c r="Z207">
        <v>1.2142857142857142</v>
      </c>
      <c r="AA207">
        <v>-1.4765237989718918</v>
      </c>
      <c r="AB207">
        <v>-1.10022794602547</v>
      </c>
      <c r="AC207">
        <v>-1.4860438465176276</v>
      </c>
      <c r="AD207">
        <v>-0.24752090114928235</v>
      </c>
      <c r="AE207">
        <v>-0.16182904884785737</v>
      </c>
      <c r="AF207">
        <v>-0.89117033858764172</v>
      </c>
      <c r="AG207">
        <v>0.23738527384402494</v>
      </c>
      <c r="AH207">
        <v>0.68149013628046184</v>
      </c>
      <c r="AI207">
        <v>0.73555118805870934</v>
      </c>
    </row>
    <row r="208" spans="1:35" x14ac:dyDescent="0.2">
      <c r="A208">
        <v>18</v>
      </c>
      <c r="B208">
        <v>207</v>
      </c>
      <c r="C208" s="25">
        <v>138.6</v>
      </c>
      <c r="D208" s="25">
        <v>224</v>
      </c>
      <c r="E208" s="25">
        <v>3</v>
      </c>
      <c r="F208">
        <v>-0.67037466759998221</v>
      </c>
      <c r="G208">
        <v>-0.39839123134159055</v>
      </c>
      <c r="H208">
        <v>-0.27198343625839166</v>
      </c>
      <c r="I208" t="s">
        <v>381</v>
      </c>
      <c r="J208" t="s">
        <v>32</v>
      </c>
      <c r="K208" t="s">
        <v>76</v>
      </c>
      <c r="L208" t="s">
        <v>45</v>
      </c>
      <c r="M208" s="26">
        <v>20.3</v>
      </c>
      <c r="N208" s="27">
        <v>9</v>
      </c>
      <c r="O208">
        <v>17.227777777777774</v>
      </c>
      <c r="P208">
        <v>6.333333333333333</v>
      </c>
      <c r="Q208">
        <v>0.44444444444444442</v>
      </c>
      <c r="R208">
        <v>4.333333333333333</v>
      </c>
      <c r="S208">
        <v>1.3333333333333333</v>
      </c>
      <c r="T208">
        <v>0.1111111111111111</v>
      </c>
      <c r="U208">
        <v>1.7777777777777777</v>
      </c>
      <c r="V208">
        <v>0.5</v>
      </c>
      <c r="W208">
        <v>4.666666666666667</v>
      </c>
      <c r="X208">
        <v>0.73333333333333328</v>
      </c>
      <c r="Y208">
        <v>1.6666666666666667</v>
      </c>
      <c r="Z208">
        <v>1</v>
      </c>
      <c r="AA208">
        <v>-1.5281191397510476</v>
      </c>
      <c r="AB208">
        <v>-1.0847653789533032</v>
      </c>
      <c r="AC208">
        <v>-0.59661415620091873</v>
      </c>
      <c r="AD208">
        <v>-0.87845184961435596</v>
      </c>
      <c r="AE208">
        <v>-1.9421708263259838</v>
      </c>
      <c r="AF208">
        <v>1.640997888528726</v>
      </c>
      <c r="AG208">
        <v>0.16061373256702677</v>
      </c>
      <c r="AH208">
        <v>-0.30349921088299259</v>
      </c>
      <c r="AI208">
        <v>0.94648785855853346</v>
      </c>
    </row>
    <row r="209" spans="1:35" x14ac:dyDescent="0.2">
      <c r="A209">
        <v>18</v>
      </c>
      <c r="B209">
        <v>208</v>
      </c>
      <c r="C209" s="25">
        <v>88.7</v>
      </c>
      <c r="D209" s="25">
        <v>89</v>
      </c>
      <c r="E209" s="25">
        <v>85</v>
      </c>
      <c r="F209">
        <v>-0.67382943346456692</v>
      </c>
      <c r="G209">
        <v>-0.5267412413819601</v>
      </c>
      <c r="H209">
        <v>-0.14708819208260682</v>
      </c>
      <c r="I209" t="s">
        <v>369</v>
      </c>
      <c r="J209" t="s">
        <v>1703</v>
      </c>
      <c r="K209" t="s">
        <v>42</v>
      </c>
      <c r="L209" t="s">
        <v>264</v>
      </c>
      <c r="M209" s="26">
        <v>24.3</v>
      </c>
      <c r="N209" s="27">
        <v>10</v>
      </c>
      <c r="O209">
        <v>22.18</v>
      </c>
      <c r="P209">
        <v>13.1</v>
      </c>
      <c r="Q209">
        <v>1.9</v>
      </c>
      <c r="R209">
        <v>3.9</v>
      </c>
      <c r="S209">
        <v>0.6</v>
      </c>
      <c r="T209">
        <v>0.1</v>
      </c>
      <c r="U209">
        <v>0.2</v>
      </c>
      <c r="V209">
        <v>0.45370370370370372</v>
      </c>
      <c r="W209">
        <v>10.8</v>
      </c>
      <c r="X209">
        <v>0.82352941176470584</v>
      </c>
      <c r="Y209">
        <v>1.7</v>
      </c>
      <c r="Z209">
        <v>1.7</v>
      </c>
      <c r="AA209">
        <v>-0.40016561287135155</v>
      </c>
      <c r="AB209">
        <v>0.33315202156440232</v>
      </c>
      <c r="AC209">
        <v>-0.75226435200634267</v>
      </c>
      <c r="AD209">
        <v>-1.213497939488912</v>
      </c>
      <c r="AE209">
        <v>-1.9663696466023857</v>
      </c>
      <c r="AF209">
        <v>-0.80266737142629285</v>
      </c>
      <c r="AG209">
        <v>-0.28129320644477979</v>
      </c>
      <c r="AH209">
        <v>8.5006866578913501E-2</v>
      </c>
      <c r="AI209">
        <v>0.25742806825910769</v>
      </c>
    </row>
    <row r="210" spans="1:35" x14ac:dyDescent="0.2">
      <c r="A210">
        <v>18</v>
      </c>
      <c r="B210">
        <v>209</v>
      </c>
      <c r="C210" s="25">
        <v>110.3</v>
      </c>
      <c r="D210" s="25">
        <v>96</v>
      </c>
      <c r="E210" s="25">
        <v>39</v>
      </c>
      <c r="F210">
        <v>-0.68164838637964575</v>
      </c>
      <c r="G210">
        <v>-0.55619855042889921</v>
      </c>
      <c r="H210">
        <v>-0.12544983595074655</v>
      </c>
      <c r="I210" t="s">
        <v>387</v>
      </c>
      <c r="J210" t="s">
        <v>32</v>
      </c>
      <c r="K210" t="s">
        <v>97</v>
      </c>
      <c r="L210" t="s">
        <v>263</v>
      </c>
      <c r="M210" s="26">
        <v>30.9</v>
      </c>
      <c r="N210" s="27">
        <v>4</v>
      </c>
      <c r="O210">
        <v>22.712500000000002</v>
      </c>
      <c r="P210">
        <v>2.25</v>
      </c>
      <c r="Q210">
        <v>0.75</v>
      </c>
      <c r="R210">
        <v>6</v>
      </c>
      <c r="S210">
        <v>3.75</v>
      </c>
      <c r="T210">
        <v>0.25</v>
      </c>
      <c r="U210">
        <v>0.5</v>
      </c>
      <c r="V210">
        <v>0.33333333333333331</v>
      </c>
      <c r="W210">
        <v>2.25</v>
      </c>
      <c r="X210">
        <v>0</v>
      </c>
      <c r="Y210">
        <v>0</v>
      </c>
      <c r="Z210">
        <v>1.75</v>
      </c>
      <c r="AA210">
        <v>-2.2087807507991402</v>
      </c>
      <c r="AB210">
        <v>-0.7871109628140901</v>
      </c>
      <c r="AC210">
        <v>2.0404430507121761E-3</v>
      </c>
      <c r="AD210">
        <v>0.22567731019952272</v>
      </c>
      <c r="AE210">
        <v>-1.6396855728709625</v>
      </c>
      <c r="AF210">
        <v>-0.33802679382921191</v>
      </c>
      <c r="AG210">
        <v>-0.44245776101172135</v>
      </c>
      <c r="AH210">
        <v>-2.5652377594350319E-2</v>
      </c>
      <c r="AI210">
        <v>0.20820951180914865</v>
      </c>
    </row>
    <row r="211" spans="1:35" x14ac:dyDescent="0.2">
      <c r="A211">
        <v>18</v>
      </c>
      <c r="B211">
        <v>210</v>
      </c>
      <c r="C211" s="25">
        <v>0</v>
      </c>
      <c r="D211" s="25">
        <v>398</v>
      </c>
      <c r="E211" s="25">
        <v>0</v>
      </c>
      <c r="F211">
        <v>-0.68319654534533858</v>
      </c>
      <c r="G211">
        <v>-0.51046433354541598</v>
      </c>
      <c r="H211">
        <v>-0.1727322117999226</v>
      </c>
      <c r="I211" t="s">
        <v>403</v>
      </c>
      <c r="J211" t="s">
        <v>32</v>
      </c>
      <c r="K211" t="s">
        <v>70</v>
      </c>
      <c r="L211" t="s">
        <v>263</v>
      </c>
      <c r="M211" s="26">
        <v>24.2</v>
      </c>
      <c r="N211" s="27">
        <v>11</v>
      </c>
      <c r="O211">
        <v>16.403030303030302</v>
      </c>
      <c r="P211">
        <v>4.2727272727272725</v>
      </c>
      <c r="Q211">
        <v>1</v>
      </c>
      <c r="R211">
        <v>1.8181818181818181</v>
      </c>
      <c r="S211">
        <v>1.9090909090909092</v>
      </c>
      <c r="T211">
        <v>1</v>
      </c>
      <c r="U211">
        <v>0.45454545454545453</v>
      </c>
      <c r="V211">
        <v>0.38095238095238093</v>
      </c>
      <c r="W211">
        <v>3.8181818181818183</v>
      </c>
      <c r="X211">
        <v>1</v>
      </c>
      <c r="Y211">
        <v>0.36363636363636365</v>
      </c>
      <c r="Z211">
        <v>1.2727272727272727</v>
      </c>
      <c r="AA211">
        <v>-1.8716070028402523</v>
      </c>
      <c r="AB211">
        <v>-0.54357553142746129</v>
      </c>
      <c r="AC211">
        <v>-1.5000383696170161</v>
      </c>
      <c r="AD211">
        <v>-0.61539913442358851</v>
      </c>
      <c r="AE211">
        <v>-6.2652042138463893E-3</v>
      </c>
      <c r="AF211">
        <v>-0.40842688134392119</v>
      </c>
      <c r="AG211">
        <v>-0.48982618968649372</v>
      </c>
      <c r="AH211">
        <v>0.16293630644871543</v>
      </c>
      <c r="AI211">
        <v>0.67802300519512082</v>
      </c>
    </row>
    <row r="212" spans="1:35" x14ac:dyDescent="0.2">
      <c r="A212">
        <v>18</v>
      </c>
      <c r="B212">
        <v>211</v>
      </c>
      <c r="C212" s="25">
        <v>0</v>
      </c>
      <c r="D212" s="25">
        <v>351</v>
      </c>
      <c r="E212" s="25">
        <v>1</v>
      </c>
      <c r="F212">
        <v>-0.68591352796662974</v>
      </c>
      <c r="G212">
        <v>-0.54913608157559324</v>
      </c>
      <c r="H212">
        <v>-0.13677744639103651</v>
      </c>
      <c r="I212" t="s">
        <v>400</v>
      </c>
      <c r="J212" t="s">
        <v>32</v>
      </c>
      <c r="K212" t="s">
        <v>60</v>
      </c>
      <c r="L212" t="s">
        <v>264</v>
      </c>
      <c r="M212" s="26">
        <v>22.3</v>
      </c>
      <c r="N212" s="27">
        <v>15</v>
      </c>
      <c r="O212">
        <v>16.836666666666666</v>
      </c>
      <c r="P212">
        <v>6.7333333333333334</v>
      </c>
      <c r="Q212">
        <v>0.53333333333333333</v>
      </c>
      <c r="R212">
        <v>5.5333333333333332</v>
      </c>
      <c r="S212">
        <v>1.1333333333333333</v>
      </c>
      <c r="T212">
        <v>0.66666666666666663</v>
      </c>
      <c r="U212">
        <v>0.53333333333333333</v>
      </c>
      <c r="V212">
        <v>0.3888888888888889</v>
      </c>
      <c r="W212">
        <v>6</v>
      </c>
      <c r="X212">
        <v>0.76666666666666672</v>
      </c>
      <c r="Y212">
        <v>2</v>
      </c>
      <c r="Z212">
        <v>1.4</v>
      </c>
      <c r="AA212">
        <v>-1.461442083974908</v>
      </c>
      <c r="AB212">
        <v>-0.99817500334916831</v>
      </c>
      <c r="AC212">
        <v>-0.16558284473974449</v>
      </c>
      <c r="AD212">
        <v>-0.96982805594378041</v>
      </c>
      <c r="AE212">
        <v>-0.73222981250589803</v>
      </c>
      <c r="AF212">
        <v>-0.2864000629850918</v>
      </c>
      <c r="AG212">
        <v>-0.69356944537279175</v>
      </c>
      <c r="AH212">
        <v>-0.18773683226781701</v>
      </c>
      <c r="AI212">
        <v>0.55273940695886159</v>
      </c>
    </row>
    <row r="213" spans="1:35" x14ac:dyDescent="0.2">
      <c r="A213">
        <v>18</v>
      </c>
      <c r="B213">
        <v>212</v>
      </c>
      <c r="C213" s="25">
        <v>0</v>
      </c>
      <c r="D213" s="25">
        <v>212</v>
      </c>
      <c r="E213" s="25">
        <v>4</v>
      </c>
      <c r="F213">
        <v>-0.69151676625821168</v>
      </c>
      <c r="G213">
        <v>-0.4235258264666556</v>
      </c>
      <c r="H213">
        <v>-0.26799093979155608</v>
      </c>
      <c r="I213" t="s">
        <v>405</v>
      </c>
      <c r="J213" t="s">
        <v>32</v>
      </c>
      <c r="K213" t="s">
        <v>35</v>
      </c>
      <c r="L213" t="s">
        <v>264</v>
      </c>
      <c r="M213" s="26">
        <v>26.5</v>
      </c>
      <c r="N213" s="27">
        <v>15</v>
      </c>
      <c r="O213">
        <v>22.661111111111111</v>
      </c>
      <c r="P213">
        <v>5.8</v>
      </c>
      <c r="Q213">
        <v>0.4</v>
      </c>
      <c r="R213">
        <v>2.9333333333333331</v>
      </c>
      <c r="S213">
        <v>1.2</v>
      </c>
      <c r="T213">
        <v>1.1333333333333333</v>
      </c>
      <c r="U213">
        <v>0.8</v>
      </c>
      <c r="V213">
        <v>0.50684931506849318</v>
      </c>
      <c r="W213">
        <v>4.8666666666666663</v>
      </c>
      <c r="X213">
        <v>0.58333333333333337</v>
      </c>
      <c r="Y213">
        <v>0.8</v>
      </c>
      <c r="Z213">
        <v>1.1333333333333333</v>
      </c>
      <c r="AA213">
        <v>-1.6170218807859007</v>
      </c>
      <c r="AB213">
        <v>-1.1280605667553703</v>
      </c>
      <c r="AC213">
        <v>-1.0994840195722886</v>
      </c>
      <c r="AD213">
        <v>-0.93936932050063904</v>
      </c>
      <c r="AE213">
        <v>0.28412063910297419</v>
      </c>
      <c r="AF213">
        <v>0.12661378376786922</v>
      </c>
      <c r="AG213">
        <v>0.21364655091560522</v>
      </c>
      <c r="AH213">
        <v>-0.46741599906412629</v>
      </c>
      <c r="AI213">
        <v>0.81523837469197613</v>
      </c>
    </row>
    <row r="214" spans="1:35" x14ac:dyDescent="0.2">
      <c r="A214">
        <v>18</v>
      </c>
      <c r="B214">
        <v>213</v>
      </c>
      <c r="C214" s="25">
        <v>139.30000000000001</v>
      </c>
      <c r="D214" s="25">
        <v>157</v>
      </c>
      <c r="E214" s="25">
        <v>9</v>
      </c>
      <c r="F214">
        <v>-0.69686827345520241</v>
      </c>
      <c r="G214">
        <v>-0.30944363623045024</v>
      </c>
      <c r="H214">
        <v>-0.38742463722475218</v>
      </c>
      <c r="I214" t="s">
        <v>247</v>
      </c>
      <c r="J214" t="s">
        <v>32</v>
      </c>
      <c r="K214" t="s">
        <v>50</v>
      </c>
      <c r="L214" t="s">
        <v>45</v>
      </c>
      <c r="M214" s="26">
        <v>22.1</v>
      </c>
      <c r="N214" s="27">
        <v>12</v>
      </c>
      <c r="O214">
        <v>14.113888888888889</v>
      </c>
      <c r="P214">
        <v>4.333333333333333</v>
      </c>
      <c r="Q214">
        <v>0</v>
      </c>
      <c r="R214">
        <v>4.666666666666667</v>
      </c>
      <c r="S214">
        <v>1.6666666666666667</v>
      </c>
      <c r="T214">
        <v>0.83333333333333337</v>
      </c>
      <c r="U214">
        <v>1.1666666666666667</v>
      </c>
      <c r="V214">
        <v>0.76666666666666672</v>
      </c>
      <c r="W214">
        <v>2.5</v>
      </c>
      <c r="X214">
        <v>0.54545454545454541</v>
      </c>
      <c r="Y214">
        <v>0.91666666666666663</v>
      </c>
      <c r="Z214">
        <v>0.83333333333333337</v>
      </c>
      <c r="AA214">
        <v>-1.861504418631746</v>
      </c>
      <c r="AB214">
        <v>-1.5177172569739765</v>
      </c>
      <c r="AC214">
        <v>-0.47688323635059238</v>
      </c>
      <c r="AD214">
        <v>-0.72615817239864844</v>
      </c>
      <c r="AE214">
        <v>-0.36924750835987208</v>
      </c>
      <c r="AF214">
        <v>0.69450782305319059</v>
      </c>
      <c r="AG214">
        <v>0.98253547472063485</v>
      </c>
      <c r="AH214">
        <v>-0.62107514452477242</v>
      </c>
      <c r="AI214">
        <v>1.1105497133917301</v>
      </c>
    </row>
    <row r="215" spans="1:35" x14ac:dyDescent="0.2">
      <c r="A215">
        <v>18</v>
      </c>
      <c r="B215">
        <v>214</v>
      </c>
      <c r="C215" s="25">
        <v>135.6</v>
      </c>
      <c r="D215" s="25">
        <v>186</v>
      </c>
      <c r="E215" s="25">
        <v>3</v>
      </c>
      <c r="F215">
        <v>-0.69820615351392257</v>
      </c>
      <c r="G215">
        <v>-0.49797802868078977</v>
      </c>
      <c r="H215">
        <v>-0.20022812483313279</v>
      </c>
      <c r="I215" t="s">
        <v>401</v>
      </c>
      <c r="J215" t="s">
        <v>32</v>
      </c>
      <c r="K215" t="s">
        <v>42</v>
      </c>
      <c r="L215" t="s">
        <v>263</v>
      </c>
      <c r="M215" s="26">
        <v>25.7</v>
      </c>
      <c r="N215" s="27">
        <v>13</v>
      </c>
      <c r="O215">
        <v>20.241025641025644</v>
      </c>
      <c r="P215">
        <v>5.4615384615384617</v>
      </c>
      <c r="Q215">
        <v>0.69230769230769229</v>
      </c>
      <c r="R215">
        <v>1.9230769230769231</v>
      </c>
      <c r="S215">
        <v>2.0769230769230771</v>
      </c>
      <c r="T215">
        <v>1.1538461538461537</v>
      </c>
      <c r="U215">
        <v>0.38461538461538464</v>
      </c>
      <c r="V215">
        <v>0.42028985507246375</v>
      </c>
      <c r="W215">
        <v>5.3076923076923075</v>
      </c>
      <c r="X215">
        <v>0.66666666666666663</v>
      </c>
      <c r="Y215">
        <v>0.46153846153846156</v>
      </c>
      <c r="Z215">
        <v>1.1538461538461537</v>
      </c>
      <c r="AA215">
        <v>-1.6734409279810956</v>
      </c>
      <c r="AB215">
        <v>-0.84331144698023519</v>
      </c>
      <c r="AC215">
        <v>-1.4623608074263539</v>
      </c>
      <c r="AD215">
        <v>-0.53871980044085477</v>
      </c>
      <c r="AE215">
        <v>0.32879538422863874</v>
      </c>
      <c r="AF215">
        <v>-0.51673470828962764</v>
      </c>
      <c r="AG215">
        <v>-0.38940532993446347</v>
      </c>
      <c r="AH215">
        <v>-0.1816707677079302</v>
      </c>
      <c r="AI215">
        <v>0.79504614640481364</v>
      </c>
    </row>
    <row r="216" spans="1:35" x14ac:dyDescent="0.2">
      <c r="A216">
        <v>18</v>
      </c>
      <c r="B216">
        <v>215</v>
      </c>
      <c r="C216" s="25">
        <v>0</v>
      </c>
      <c r="D216" s="25">
        <v>169</v>
      </c>
      <c r="E216" s="25">
        <v>5</v>
      </c>
      <c r="F216">
        <v>-0.70561352049077075</v>
      </c>
      <c r="G216">
        <v>-0.56985615798089473</v>
      </c>
      <c r="H216">
        <v>-0.13575736250987602</v>
      </c>
      <c r="I216" t="s">
        <v>395</v>
      </c>
      <c r="J216" t="s">
        <v>32</v>
      </c>
      <c r="K216" t="s">
        <v>155</v>
      </c>
      <c r="L216" t="s">
        <v>263</v>
      </c>
      <c r="M216" s="26">
        <v>23.5</v>
      </c>
      <c r="N216" s="27">
        <v>14</v>
      </c>
      <c r="O216">
        <v>20.595238095238098</v>
      </c>
      <c r="P216">
        <v>7</v>
      </c>
      <c r="Q216">
        <v>0.35714285714285715</v>
      </c>
      <c r="R216">
        <v>1.4285714285714286</v>
      </c>
      <c r="S216">
        <v>5.0714285714285712</v>
      </c>
      <c r="T216">
        <v>1</v>
      </c>
      <c r="U216">
        <v>0</v>
      </c>
      <c r="V216">
        <v>0.4</v>
      </c>
      <c r="W216">
        <v>7.1428571428571432</v>
      </c>
      <c r="X216">
        <v>0.68421052631578949</v>
      </c>
      <c r="Y216">
        <v>1.3571428571428572</v>
      </c>
      <c r="Z216">
        <v>1.4285714285714286</v>
      </c>
      <c r="AA216">
        <v>-1.4169907134574815</v>
      </c>
      <c r="AB216">
        <v>-1.1698094978502209</v>
      </c>
      <c r="AC216">
        <v>-1.6399836006109036</v>
      </c>
      <c r="AD216">
        <v>0.82941295916179125</v>
      </c>
      <c r="AE216">
        <v>-6.2652042138463893E-3</v>
      </c>
      <c r="AF216">
        <v>-1.1124277564910137</v>
      </c>
      <c r="AG216">
        <v>-0.71402529595154296</v>
      </c>
      <c r="AH216">
        <v>-0.42323082997372041</v>
      </c>
      <c r="AI216">
        <v>0.524614517558885</v>
      </c>
    </row>
    <row r="217" spans="1:35" x14ac:dyDescent="0.2">
      <c r="A217">
        <v>18</v>
      </c>
      <c r="B217">
        <v>216</v>
      </c>
      <c r="C217" s="25">
        <v>138.6</v>
      </c>
      <c r="D217" s="25">
        <v>326</v>
      </c>
      <c r="E217" s="25">
        <v>22</v>
      </c>
      <c r="F217">
        <v>-0.70634943159050245</v>
      </c>
      <c r="G217">
        <v>-0.54887890998814615</v>
      </c>
      <c r="H217">
        <v>-0.15747052160235631</v>
      </c>
      <c r="I217" t="s">
        <v>394</v>
      </c>
      <c r="J217" t="s">
        <v>1704</v>
      </c>
      <c r="K217" t="s">
        <v>70</v>
      </c>
      <c r="L217" t="s">
        <v>264</v>
      </c>
      <c r="M217" s="26">
        <v>26.6</v>
      </c>
      <c r="N217" s="27">
        <v>13</v>
      </c>
      <c r="O217">
        <v>23.944871794871794</v>
      </c>
      <c r="P217">
        <v>10.692307692307692</v>
      </c>
      <c r="Q217">
        <v>1.0769230769230769</v>
      </c>
      <c r="R217">
        <v>5.6923076923076925</v>
      </c>
      <c r="S217">
        <v>2.0769230769230771</v>
      </c>
      <c r="T217">
        <v>0.30769230769230771</v>
      </c>
      <c r="U217">
        <v>0.38461538461538464</v>
      </c>
      <c r="V217">
        <v>0.41666666666666669</v>
      </c>
      <c r="W217">
        <v>8.3076923076923084</v>
      </c>
      <c r="X217">
        <v>0.7</v>
      </c>
      <c r="Y217">
        <v>3.8461538461538463</v>
      </c>
      <c r="Z217">
        <v>1.3076923076923077</v>
      </c>
      <c r="AA217">
        <v>-0.80151019860080774</v>
      </c>
      <c r="AB217">
        <v>-0.46864155253926787</v>
      </c>
      <c r="AC217">
        <v>-0.10848040604189652</v>
      </c>
      <c r="AD217">
        <v>-0.53871980044085477</v>
      </c>
      <c r="AE217">
        <v>-1.5140378522050304</v>
      </c>
      <c r="AF217">
        <v>-0.51673470828962764</v>
      </c>
      <c r="AG217">
        <v>-0.63906860301089208</v>
      </c>
      <c r="AH217">
        <v>-0.99632150301603262</v>
      </c>
      <c r="AI217">
        <v>0.64360443425109348</v>
      </c>
    </row>
    <row r="218" spans="1:35" x14ac:dyDescent="0.2">
      <c r="A218">
        <v>19</v>
      </c>
      <c r="B218">
        <v>217</v>
      </c>
      <c r="C218" s="25">
        <v>136.1</v>
      </c>
      <c r="D218" s="25">
        <v>184</v>
      </c>
      <c r="E218" s="25">
        <v>7</v>
      </c>
      <c r="F218">
        <v>-0.70659813530538718</v>
      </c>
      <c r="G218">
        <v>-0.46754254660892691</v>
      </c>
      <c r="H218">
        <v>-0.23905558869646026</v>
      </c>
      <c r="I218" t="s">
        <v>398</v>
      </c>
      <c r="J218" t="s">
        <v>162</v>
      </c>
      <c r="K218" t="s">
        <v>39</v>
      </c>
      <c r="L218" t="s">
        <v>263</v>
      </c>
      <c r="M218" s="26">
        <v>29.2</v>
      </c>
      <c r="N218" s="27">
        <v>13</v>
      </c>
      <c r="O218">
        <v>21.537179487179483</v>
      </c>
      <c r="P218">
        <v>7.9230769230769234</v>
      </c>
      <c r="Q218">
        <v>1.3846153846153846</v>
      </c>
      <c r="R218">
        <v>1.6153846153846154</v>
      </c>
      <c r="S218">
        <v>1.7692307692307692</v>
      </c>
      <c r="T218">
        <v>0.61538461538461542</v>
      </c>
      <c r="U218">
        <v>0.23076923076923078</v>
      </c>
      <c r="V218">
        <v>0.43037974683544306</v>
      </c>
      <c r="W218">
        <v>6.0769230769230766</v>
      </c>
      <c r="X218">
        <v>0.89473684210526316</v>
      </c>
      <c r="Y218">
        <v>1.4615384615384615</v>
      </c>
      <c r="Z218">
        <v>0.84615384615384615</v>
      </c>
      <c r="AA218">
        <v>-1.2631205847433129</v>
      </c>
      <c r="AB218">
        <v>-0.16890563698649394</v>
      </c>
      <c r="AC218">
        <v>-1.5728816565189627</v>
      </c>
      <c r="AD218">
        <v>-0.67929857940920013</v>
      </c>
      <c r="AE218">
        <v>-0.84391667532005965</v>
      </c>
      <c r="AF218">
        <v>-0.7550119275701821</v>
      </c>
      <c r="AG218">
        <v>-0.35962554305488459</v>
      </c>
      <c r="AH218">
        <v>0.33694811341050102</v>
      </c>
      <c r="AI218">
        <v>1.0979295707122536</v>
      </c>
    </row>
    <row r="219" spans="1:35" x14ac:dyDescent="0.2">
      <c r="A219">
        <v>19</v>
      </c>
      <c r="B219">
        <v>218</v>
      </c>
      <c r="C219" s="25">
        <v>0</v>
      </c>
      <c r="D219" s="25">
        <v>251</v>
      </c>
      <c r="E219" s="25">
        <v>10</v>
      </c>
      <c r="F219">
        <v>-0.71026746838581811</v>
      </c>
      <c r="G219">
        <v>-0.39200244063035972</v>
      </c>
      <c r="H219">
        <v>-0.3182650277554584</v>
      </c>
      <c r="I219" t="s">
        <v>251</v>
      </c>
      <c r="J219" t="s">
        <v>32</v>
      </c>
      <c r="K219" t="s">
        <v>63</v>
      </c>
      <c r="L219" t="s">
        <v>264</v>
      </c>
      <c r="M219" s="26">
        <v>24.9</v>
      </c>
      <c r="N219" s="27">
        <v>7</v>
      </c>
      <c r="O219">
        <v>20.892857142857139</v>
      </c>
      <c r="P219">
        <v>9.2857142857142865</v>
      </c>
      <c r="Q219">
        <v>0</v>
      </c>
      <c r="R219">
        <v>5.7142857142857144</v>
      </c>
      <c r="S219">
        <v>1.1428571428571428</v>
      </c>
      <c r="T219">
        <v>1</v>
      </c>
      <c r="U219">
        <v>0.2857142857142857</v>
      </c>
      <c r="V219">
        <v>0.57446808510638303</v>
      </c>
      <c r="W219">
        <v>6.7142857142857144</v>
      </c>
      <c r="X219">
        <v>0.6875</v>
      </c>
      <c r="Y219">
        <v>2.2857142857142856</v>
      </c>
      <c r="Z219">
        <v>1.4285714285714286</v>
      </c>
      <c r="AA219">
        <v>-1.0359789661652548</v>
      </c>
      <c r="AB219">
        <v>-1.5177172569739765</v>
      </c>
      <c r="AC219">
        <v>-0.10058605967813877</v>
      </c>
      <c r="AD219">
        <v>-0.96547680802333158</v>
      </c>
      <c r="AE219">
        <v>-6.2652042138463893E-3</v>
      </c>
      <c r="AF219">
        <v>-0.66991292068426989</v>
      </c>
      <c r="AG219">
        <v>0.91923579546860401</v>
      </c>
      <c r="AH219">
        <v>-0.67593506296190931</v>
      </c>
      <c r="AI219">
        <v>0.524614517558885</v>
      </c>
    </row>
    <row r="220" spans="1:35" x14ac:dyDescent="0.2">
      <c r="A220">
        <v>19</v>
      </c>
      <c r="B220">
        <v>219</v>
      </c>
      <c r="C220" s="25">
        <v>122.7</v>
      </c>
      <c r="D220" s="25">
        <v>123</v>
      </c>
      <c r="E220" s="25">
        <v>30</v>
      </c>
      <c r="F220">
        <v>-0.71564585858807572</v>
      </c>
      <c r="G220">
        <v>-0.78981606748754052</v>
      </c>
      <c r="H220">
        <v>7.4170208899464796E-2</v>
      </c>
      <c r="I220" t="s">
        <v>404</v>
      </c>
      <c r="J220" t="s">
        <v>1705</v>
      </c>
      <c r="K220" t="s">
        <v>33</v>
      </c>
      <c r="L220" t="s">
        <v>263</v>
      </c>
      <c r="M220" s="26">
        <v>30.9</v>
      </c>
      <c r="N220" s="27">
        <v>9</v>
      </c>
      <c r="O220">
        <v>29.437037037037037</v>
      </c>
      <c r="P220">
        <v>10.888888888888889</v>
      </c>
      <c r="Q220">
        <v>2.3333333333333335</v>
      </c>
      <c r="R220">
        <v>1.8888888888888888</v>
      </c>
      <c r="S220">
        <v>0.77777777777777779</v>
      </c>
      <c r="T220">
        <v>0.55555555555555558</v>
      </c>
      <c r="U220">
        <v>0.22222222222222221</v>
      </c>
      <c r="V220">
        <v>0.30909090909090908</v>
      </c>
      <c r="W220">
        <v>12.222222222222221</v>
      </c>
      <c r="X220">
        <v>0.6428571428571429</v>
      </c>
      <c r="Y220">
        <v>1.5555555555555556</v>
      </c>
      <c r="Z220">
        <v>1.3333333333333333</v>
      </c>
      <c r="AA220">
        <v>-0.76874156007834571</v>
      </c>
      <c r="AB220">
        <v>0.75528010263455914</v>
      </c>
      <c r="AC220">
        <v>-1.4746409017699773</v>
      </c>
      <c r="AD220">
        <v>-1.1322746449738683</v>
      </c>
      <c r="AE220">
        <v>-0.97421801526991514</v>
      </c>
      <c r="AF220">
        <v>-0.76824955086354629</v>
      </c>
      <c r="AG220">
        <v>-2.7171877461634746</v>
      </c>
      <c r="AH220">
        <v>-0.64667643979543665</v>
      </c>
      <c r="AI220">
        <v>0.61836414889214031</v>
      </c>
    </row>
    <row r="221" spans="1:35" x14ac:dyDescent="0.2">
      <c r="A221">
        <v>19</v>
      </c>
      <c r="B221">
        <v>220</v>
      </c>
      <c r="C221" s="25">
        <v>0</v>
      </c>
      <c r="D221" s="25">
        <v>241</v>
      </c>
      <c r="E221" s="25">
        <v>3</v>
      </c>
      <c r="F221">
        <v>-0.71605221686957532</v>
      </c>
      <c r="G221">
        <v>-0.5979912236914936</v>
      </c>
      <c r="H221">
        <v>-0.11806099317808172</v>
      </c>
      <c r="I221" t="s">
        <v>435</v>
      </c>
      <c r="J221" t="s">
        <v>32</v>
      </c>
      <c r="K221" t="s">
        <v>121</v>
      </c>
      <c r="L221" t="s">
        <v>263</v>
      </c>
      <c r="M221" s="26">
        <v>28.3</v>
      </c>
      <c r="N221" s="27">
        <v>13</v>
      </c>
      <c r="O221">
        <v>21.675641025641028</v>
      </c>
      <c r="P221">
        <v>5.4615384615384617</v>
      </c>
      <c r="Q221">
        <v>0.30769230769230771</v>
      </c>
      <c r="R221">
        <v>2.5384615384615383</v>
      </c>
      <c r="S221">
        <v>3.4615384615384617</v>
      </c>
      <c r="T221">
        <v>0.38461538461538464</v>
      </c>
      <c r="U221">
        <v>0.69230769230769229</v>
      </c>
      <c r="V221">
        <v>0.35897435897435898</v>
      </c>
      <c r="W221">
        <v>6</v>
      </c>
      <c r="X221">
        <v>1</v>
      </c>
      <c r="Y221">
        <v>0.84615384615384615</v>
      </c>
      <c r="Z221">
        <v>1.3846153846153846</v>
      </c>
      <c r="AA221">
        <v>-1.6734409279810956</v>
      </c>
      <c r="AB221">
        <v>-1.2179813414212026</v>
      </c>
      <c r="AC221">
        <v>-1.2413191092411364</v>
      </c>
      <c r="AD221">
        <v>9.3884704916699077E-2</v>
      </c>
      <c r="AE221">
        <v>-1.3465075579837877</v>
      </c>
      <c r="AF221">
        <v>-4.0180269728518951E-2</v>
      </c>
      <c r="AG221">
        <v>-0.93743907331064891</v>
      </c>
      <c r="AH221">
        <v>0.4131789833520142</v>
      </c>
      <c r="AI221">
        <v>0.56788357817423363</v>
      </c>
    </row>
    <row r="222" spans="1:35" x14ac:dyDescent="0.2">
      <c r="A222">
        <v>19</v>
      </c>
      <c r="B222">
        <v>221</v>
      </c>
      <c r="C222" s="25">
        <v>147.30000000000001</v>
      </c>
      <c r="D222" s="25">
        <v>150</v>
      </c>
      <c r="E222" s="25">
        <v>10</v>
      </c>
      <c r="F222">
        <v>-0.7172661710960121</v>
      </c>
      <c r="G222">
        <v>-0.50409003109921813</v>
      </c>
      <c r="H222">
        <v>-0.21317613999679397</v>
      </c>
      <c r="I222" t="s">
        <v>412</v>
      </c>
      <c r="J222" t="s">
        <v>32</v>
      </c>
      <c r="K222" t="s">
        <v>65</v>
      </c>
      <c r="L222" t="s">
        <v>263</v>
      </c>
      <c r="M222" s="26">
        <v>31.4</v>
      </c>
      <c r="N222" s="27">
        <v>12</v>
      </c>
      <c r="O222">
        <v>24.276388888888889</v>
      </c>
      <c r="P222">
        <v>7.5</v>
      </c>
      <c r="Q222">
        <v>0.66666666666666663</v>
      </c>
      <c r="R222">
        <v>3.0833333333333335</v>
      </c>
      <c r="S222">
        <v>4.083333333333333</v>
      </c>
      <c r="T222">
        <v>0.41666666666666669</v>
      </c>
      <c r="U222">
        <v>0.5</v>
      </c>
      <c r="V222">
        <v>0.42857142857142855</v>
      </c>
      <c r="W222">
        <v>7.583333333333333</v>
      </c>
      <c r="X222">
        <v>0.5</v>
      </c>
      <c r="Y222">
        <v>0.66666666666666663</v>
      </c>
      <c r="Z222">
        <v>1</v>
      </c>
      <c r="AA222">
        <v>-1.3336443937373068</v>
      </c>
      <c r="AB222">
        <v>-0.86828943994296637</v>
      </c>
      <c r="AC222">
        <v>-1.0456051056396418</v>
      </c>
      <c r="AD222">
        <v>0.37797098741523</v>
      </c>
      <c r="AE222">
        <v>-1.2767032687249364</v>
      </c>
      <c r="AF222">
        <v>-0.33802679382921191</v>
      </c>
      <c r="AG222">
        <v>-0.46243494077941222</v>
      </c>
      <c r="AH222">
        <v>-0.5365651832132502</v>
      </c>
      <c r="AI222">
        <v>0.94648785855853346</v>
      </c>
    </row>
    <row r="223" spans="1:35" x14ac:dyDescent="0.2">
      <c r="A223">
        <v>19</v>
      </c>
      <c r="B223">
        <v>222</v>
      </c>
      <c r="C223" s="25">
        <v>140.30000000000001</v>
      </c>
      <c r="D223" s="25">
        <v>187</v>
      </c>
      <c r="E223" s="25">
        <v>17</v>
      </c>
      <c r="F223">
        <v>-0.717467723394137</v>
      </c>
      <c r="G223">
        <v>-0.5002065301428682</v>
      </c>
      <c r="H223">
        <v>-0.2172611932512688</v>
      </c>
      <c r="I223" t="s">
        <v>272</v>
      </c>
      <c r="J223" t="s">
        <v>414</v>
      </c>
      <c r="K223" t="s">
        <v>37</v>
      </c>
      <c r="L223" t="s">
        <v>263</v>
      </c>
      <c r="M223" s="26">
        <v>20.5</v>
      </c>
      <c r="N223" s="27">
        <v>15</v>
      </c>
      <c r="O223">
        <v>22.287777777777777</v>
      </c>
      <c r="P223">
        <v>11.4</v>
      </c>
      <c r="Q223">
        <v>1.7333333333333334</v>
      </c>
      <c r="R223">
        <v>1.8</v>
      </c>
      <c r="S223">
        <v>1.4666666666666666</v>
      </c>
      <c r="T223">
        <v>0.53333333333333333</v>
      </c>
      <c r="U223">
        <v>0.13333333333333333</v>
      </c>
      <c r="V223">
        <v>0.43971631205673761</v>
      </c>
      <c r="W223">
        <v>9.4</v>
      </c>
      <c r="X223">
        <v>0.75</v>
      </c>
      <c r="Y223">
        <v>1.8666666666666667</v>
      </c>
      <c r="Z223">
        <v>1</v>
      </c>
      <c r="AA223">
        <v>-0.683543099919945</v>
      </c>
      <c r="AB223">
        <v>0.17079506730664992</v>
      </c>
      <c r="AC223">
        <v>-1.5065691470633975</v>
      </c>
      <c r="AD223">
        <v>-0.817534378728073</v>
      </c>
      <c r="AE223">
        <v>-1.0226156558227186</v>
      </c>
      <c r="AF223">
        <v>-0.90592083311453331</v>
      </c>
      <c r="AG223">
        <v>-0.42607256608538907</v>
      </c>
      <c r="AH223">
        <v>-0.25688601641694192</v>
      </c>
      <c r="AI223">
        <v>0.94648785855853346</v>
      </c>
    </row>
    <row r="224" spans="1:35" x14ac:dyDescent="0.2">
      <c r="A224">
        <v>19</v>
      </c>
      <c r="B224">
        <v>223</v>
      </c>
      <c r="C224" s="25">
        <v>146.5</v>
      </c>
      <c r="D224" s="25">
        <v>144</v>
      </c>
      <c r="E224" s="25">
        <v>22</v>
      </c>
      <c r="F224">
        <v>-0.72021786325045489</v>
      </c>
      <c r="G224">
        <v>-0.39668916873913979</v>
      </c>
      <c r="H224">
        <v>-0.32352869451131511</v>
      </c>
      <c r="I224" t="s">
        <v>380</v>
      </c>
      <c r="J224" t="s">
        <v>32</v>
      </c>
      <c r="K224" t="s">
        <v>155</v>
      </c>
      <c r="L224" t="s">
        <v>264</v>
      </c>
      <c r="M224" s="26">
        <v>26.2</v>
      </c>
      <c r="N224" s="27">
        <v>14</v>
      </c>
      <c r="O224">
        <v>21.022619047619049</v>
      </c>
      <c r="P224">
        <v>7.0714285714285712</v>
      </c>
      <c r="Q224">
        <v>0.2857142857142857</v>
      </c>
      <c r="R224">
        <v>4.5714285714285712</v>
      </c>
      <c r="S224">
        <v>2.6428571428571428</v>
      </c>
      <c r="T224">
        <v>0.7142857142857143</v>
      </c>
      <c r="U224">
        <v>0.7857142857142857</v>
      </c>
      <c r="V224">
        <v>0.52631578947368418</v>
      </c>
      <c r="W224">
        <v>5.4285714285714288</v>
      </c>
      <c r="X224">
        <v>0.57692307692307687</v>
      </c>
      <c r="Y224">
        <v>1.8571428571428572</v>
      </c>
      <c r="Z224">
        <v>0.8571428571428571</v>
      </c>
      <c r="AA224">
        <v>-1.4050840963545994</v>
      </c>
      <c r="AB224">
        <v>-1.239391049674972</v>
      </c>
      <c r="AC224">
        <v>-0.51109207059354289</v>
      </c>
      <c r="AD224">
        <v>-0.28015526055264833</v>
      </c>
      <c r="AE224">
        <v>-0.62852058274989053</v>
      </c>
      <c r="AF224">
        <v>0.10448804197753193</v>
      </c>
      <c r="AG224">
        <v>0.38421021854250953</v>
      </c>
      <c r="AH224">
        <v>-1.081770024805063</v>
      </c>
      <c r="AI224">
        <v>1.0871123055584164</v>
      </c>
    </row>
    <row r="225" spans="1:35" x14ac:dyDescent="0.2">
      <c r="A225">
        <v>19</v>
      </c>
      <c r="B225">
        <v>224</v>
      </c>
      <c r="C225" s="25">
        <v>0</v>
      </c>
      <c r="D225" s="25">
        <v>262</v>
      </c>
      <c r="E225" s="25">
        <v>3</v>
      </c>
      <c r="F225">
        <v>-0.72356987242177517</v>
      </c>
      <c r="G225">
        <v>-0.50532830773395476</v>
      </c>
      <c r="H225">
        <v>-0.21824156468782041</v>
      </c>
      <c r="I225" t="s">
        <v>409</v>
      </c>
      <c r="J225" t="s">
        <v>32</v>
      </c>
      <c r="K225" t="s">
        <v>52</v>
      </c>
      <c r="L225" t="s">
        <v>264</v>
      </c>
      <c r="M225" s="26">
        <v>25.4</v>
      </c>
      <c r="N225" s="27">
        <v>14</v>
      </c>
      <c r="O225">
        <v>25.00119047619048</v>
      </c>
      <c r="P225">
        <v>6.7142857142857144</v>
      </c>
      <c r="Q225">
        <v>7.1428571428571425E-2</v>
      </c>
      <c r="R225">
        <v>4.1428571428571432</v>
      </c>
      <c r="S225">
        <v>2.9285714285714284</v>
      </c>
      <c r="T225">
        <v>1.4285714285714286</v>
      </c>
      <c r="U225">
        <v>0.42857142857142855</v>
      </c>
      <c r="V225">
        <v>0.51898734177215189</v>
      </c>
      <c r="W225">
        <v>5.6428571428571432</v>
      </c>
      <c r="X225">
        <v>0.42307692307692307</v>
      </c>
      <c r="Y225">
        <v>1.8571428571428572</v>
      </c>
      <c r="Z225">
        <v>1.7857142857142858</v>
      </c>
      <c r="AA225">
        <v>-1.4646171818690099</v>
      </c>
      <c r="AB225">
        <v>-1.4481357051492254</v>
      </c>
      <c r="AC225">
        <v>-0.66503182468681921</v>
      </c>
      <c r="AD225">
        <v>-0.14961782293918488</v>
      </c>
      <c r="AE225">
        <v>0.92711786359021997</v>
      </c>
      <c r="AF225">
        <v>-0.44865550278089794</v>
      </c>
      <c r="AG225">
        <v>0.34398093728765461</v>
      </c>
      <c r="AH225">
        <v>-1.8160489331175089</v>
      </c>
      <c r="AI225">
        <v>0.17305340005917785</v>
      </c>
    </row>
    <row r="226" spans="1:35" x14ac:dyDescent="0.2">
      <c r="A226">
        <v>19</v>
      </c>
      <c r="B226">
        <v>225</v>
      </c>
      <c r="C226" s="25">
        <v>141.19999999999999</v>
      </c>
      <c r="D226" s="25">
        <v>198</v>
      </c>
      <c r="E226" s="25">
        <v>5</v>
      </c>
      <c r="F226">
        <v>-0.73179631100841191</v>
      </c>
      <c r="G226">
        <v>-0.57757305218239563</v>
      </c>
      <c r="H226">
        <v>-0.15422325882601629</v>
      </c>
      <c r="I226" t="s">
        <v>411</v>
      </c>
      <c r="J226" t="s">
        <v>32</v>
      </c>
      <c r="K226" t="s">
        <v>58</v>
      </c>
      <c r="L226" t="s">
        <v>264</v>
      </c>
      <c r="M226" s="26">
        <v>22.7</v>
      </c>
      <c r="N226" s="27">
        <v>13</v>
      </c>
      <c r="O226">
        <v>14.029487179487178</v>
      </c>
      <c r="P226">
        <v>3.6153846153846154</v>
      </c>
      <c r="Q226">
        <v>0.61538461538461542</v>
      </c>
      <c r="R226">
        <v>1.0769230769230769</v>
      </c>
      <c r="S226">
        <v>1</v>
      </c>
      <c r="T226">
        <v>1.3846153846153846</v>
      </c>
      <c r="U226">
        <v>0.84615384615384615</v>
      </c>
      <c r="V226">
        <v>0.32608695652173914</v>
      </c>
      <c r="W226">
        <v>3.5384615384615383</v>
      </c>
      <c r="X226">
        <v>0.6428571428571429</v>
      </c>
      <c r="Y226">
        <v>1.0769230769230769</v>
      </c>
      <c r="Z226">
        <v>1.3076923076923077</v>
      </c>
      <c r="AA226">
        <v>-1.9811811854094326</v>
      </c>
      <c r="AB226">
        <v>-0.91824542586842861</v>
      </c>
      <c r="AC226">
        <v>-1.7662931424310282</v>
      </c>
      <c r="AD226">
        <v>-1.0307455268300634</v>
      </c>
      <c r="AE226">
        <v>0.83138626689236694</v>
      </c>
      <c r="AF226">
        <v>0.19809694955203547</v>
      </c>
      <c r="AG226">
        <v>-0.71918772683377086</v>
      </c>
      <c r="AH226">
        <v>-0.45559211296433288</v>
      </c>
      <c r="AI226">
        <v>0.64360443425109348</v>
      </c>
    </row>
    <row r="227" spans="1:35" x14ac:dyDescent="0.2">
      <c r="A227">
        <v>19</v>
      </c>
      <c r="B227">
        <v>226</v>
      </c>
      <c r="C227" s="25">
        <v>0</v>
      </c>
      <c r="D227" s="25">
        <v>705</v>
      </c>
      <c r="E227" s="25">
        <v>3</v>
      </c>
      <c r="F227">
        <v>-0.73809788656985964</v>
      </c>
      <c r="G227">
        <v>-0.48737273263868119</v>
      </c>
      <c r="H227">
        <v>-0.25072515393117845</v>
      </c>
      <c r="I227" t="s">
        <v>449</v>
      </c>
      <c r="J227" t="s">
        <v>32</v>
      </c>
      <c r="K227" t="s">
        <v>74</v>
      </c>
      <c r="L227" t="s">
        <v>264</v>
      </c>
      <c r="M227" s="26">
        <v>28.8</v>
      </c>
      <c r="N227" s="27">
        <v>12</v>
      </c>
      <c r="O227">
        <v>16.655555555555555</v>
      </c>
      <c r="P227">
        <v>6.916666666666667</v>
      </c>
      <c r="Q227">
        <v>1.1666666666666667</v>
      </c>
      <c r="R227">
        <v>3</v>
      </c>
      <c r="S227">
        <v>1.5</v>
      </c>
      <c r="T227">
        <v>0.66666666666666663</v>
      </c>
      <c r="U227">
        <v>0.16666666666666666</v>
      </c>
      <c r="V227">
        <v>0.45</v>
      </c>
      <c r="W227">
        <v>5</v>
      </c>
      <c r="X227">
        <v>0.83333333333333337</v>
      </c>
      <c r="Y227">
        <v>1.5</v>
      </c>
      <c r="Z227">
        <v>1</v>
      </c>
      <c r="AA227">
        <v>-1.4308817667441773</v>
      </c>
      <c r="AB227">
        <v>-0.38121857716970869</v>
      </c>
      <c r="AC227">
        <v>-1.0755378356022234</v>
      </c>
      <c r="AD227">
        <v>-0.8023050110065022</v>
      </c>
      <c r="AE227">
        <v>-0.73222981250589803</v>
      </c>
      <c r="AF227">
        <v>-0.85429410227041314</v>
      </c>
      <c r="AG227">
        <v>-0.16615724631764719</v>
      </c>
      <c r="AH227">
        <v>0.10978189930990573</v>
      </c>
      <c r="AI227">
        <v>0.94648785855853346</v>
      </c>
    </row>
    <row r="228" spans="1:35" x14ac:dyDescent="0.2">
      <c r="A228">
        <v>19</v>
      </c>
      <c r="B228">
        <v>227</v>
      </c>
      <c r="C228" s="25">
        <v>143.4</v>
      </c>
      <c r="D228" s="25">
        <v>193</v>
      </c>
      <c r="E228" s="25">
        <v>13</v>
      </c>
      <c r="F228">
        <v>-0.73968128037536174</v>
      </c>
      <c r="G228">
        <v>-0.56087513552179036</v>
      </c>
      <c r="H228">
        <v>-0.17880614485357138</v>
      </c>
      <c r="I228" t="s">
        <v>370</v>
      </c>
      <c r="J228" t="s">
        <v>32</v>
      </c>
      <c r="K228" t="s">
        <v>97</v>
      </c>
      <c r="L228" t="s">
        <v>263</v>
      </c>
      <c r="M228" s="26">
        <v>21.8</v>
      </c>
      <c r="N228" s="27">
        <v>15</v>
      </c>
      <c r="O228">
        <v>21.431111111111115</v>
      </c>
      <c r="P228">
        <v>10.133333333333333</v>
      </c>
      <c r="Q228">
        <v>1.0666666666666667</v>
      </c>
      <c r="R228">
        <v>2.9333333333333331</v>
      </c>
      <c r="S228">
        <v>2.4</v>
      </c>
      <c r="T228">
        <v>0.33333333333333331</v>
      </c>
      <c r="U228">
        <v>0.26666666666666666</v>
      </c>
      <c r="V228">
        <v>0.46511627906976744</v>
      </c>
      <c r="W228">
        <v>8.6</v>
      </c>
      <c r="X228">
        <v>0.76190476190476186</v>
      </c>
      <c r="Y228">
        <v>1.4</v>
      </c>
      <c r="Z228">
        <v>1.7333333333333334</v>
      </c>
      <c r="AA228">
        <v>-0.89468710987772082</v>
      </c>
      <c r="AB228">
        <v>-0.47863274972436032</v>
      </c>
      <c r="AC228">
        <v>-1.0994840195722886</v>
      </c>
      <c r="AD228">
        <v>-0.3911120825240923</v>
      </c>
      <c r="AE228">
        <v>-1.4581944207979498</v>
      </c>
      <c r="AF228">
        <v>-0.69941390973805273</v>
      </c>
      <c r="AG228">
        <v>-9.4722954361049383E-2</v>
      </c>
      <c r="AH228">
        <v>-0.15624467039306736</v>
      </c>
      <c r="AI228">
        <v>0.22461569729246825</v>
      </c>
    </row>
    <row r="229" spans="1:35" x14ac:dyDescent="0.2">
      <c r="A229">
        <v>19</v>
      </c>
      <c r="B229">
        <v>228</v>
      </c>
      <c r="C229" s="25">
        <v>0</v>
      </c>
      <c r="D229" s="25">
        <v>288</v>
      </c>
      <c r="E229" s="25">
        <v>3</v>
      </c>
      <c r="F229">
        <v>-0.74145024089407718</v>
      </c>
      <c r="G229">
        <v>-0.47127263818738935</v>
      </c>
      <c r="H229">
        <v>-0.27017760270668784</v>
      </c>
      <c r="I229" t="s">
        <v>421</v>
      </c>
      <c r="J229" t="s">
        <v>32</v>
      </c>
      <c r="K229" t="s">
        <v>39</v>
      </c>
      <c r="L229" t="s">
        <v>264</v>
      </c>
      <c r="M229" s="26">
        <v>26.5</v>
      </c>
      <c r="N229" s="27">
        <v>14</v>
      </c>
      <c r="O229">
        <v>26.448809523809523</v>
      </c>
      <c r="P229">
        <v>8.7857142857142865</v>
      </c>
      <c r="Q229">
        <v>1.0714285714285714</v>
      </c>
      <c r="R229">
        <v>5</v>
      </c>
      <c r="S229">
        <v>1.0714285714285714</v>
      </c>
      <c r="T229">
        <v>0.6428571428571429</v>
      </c>
      <c r="U229">
        <v>0.35714285714285715</v>
      </c>
      <c r="V229">
        <v>0.48936170212765956</v>
      </c>
      <c r="W229">
        <v>6.7142857142857144</v>
      </c>
      <c r="X229">
        <v>0.61538461538461542</v>
      </c>
      <c r="Y229">
        <v>1.8571428571428572</v>
      </c>
      <c r="Z229">
        <v>1.1428571428571428</v>
      </c>
      <c r="AA229">
        <v>-1.1193252858854292</v>
      </c>
      <c r="AB229">
        <v>-0.47399397960271022</v>
      </c>
      <c r="AC229">
        <v>-0.3571523165002663</v>
      </c>
      <c r="AD229">
        <v>-0.99811116742669737</v>
      </c>
      <c r="AE229">
        <v>-0.78408442738390149</v>
      </c>
      <c r="AF229">
        <v>-0.5592842117325838</v>
      </c>
      <c r="AG229">
        <v>0.1428345310133845</v>
      </c>
      <c r="AH229">
        <v>-0.89820029772695154</v>
      </c>
      <c r="AI229">
        <v>0.80586341155865071</v>
      </c>
    </row>
    <row r="230" spans="1:35" x14ac:dyDescent="0.2">
      <c r="A230">
        <v>20</v>
      </c>
      <c r="B230">
        <v>229</v>
      </c>
      <c r="C230" s="25">
        <v>0</v>
      </c>
      <c r="D230" s="25">
        <v>247</v>
      </c>
      <c r="E230" s="25">
        <v>2</v>
      </c>
      <c r="F230">
        <v>-0.74498325613174265</v>
      </c>
      <c r="G230">
        <v>-0.57687215627125155</v>
      </c>
      <c r="H230">
        <v>-0.16811109986049111</v>
      </c>
      <c r="I230" t="s">
        <v>396</v>
      </c>
      <c r="J230" t="s">
        <v>32</v>
      </c>
      <c r="K230" t="s">
        <v>37</v>
      </c>
      <c r="L230" t="s">
        <v>264</v>
      </c>
      <c r="M230" s="26">
        <v>24.7</v>
      </c>
      <c r="N230" s="27">
        <v>15</v>
      </c>
      <c r="O230">
        <v>20.285555555555554</v>
      </c>
      <c r="P230">
        <v>5.5333333333333332</v>
      </c>
      <c r="Q230">
        <v>0.66666666666666663</v>
      </c>
      <c r="R230">
        <v>5.333333333333333</v>
      </c>
      <c r="S230">
        <v>1.1333333333333333</v>
      </c>
      <c r="T230">
        <v>0.73333333333333328</v>
      </c>
      <c r="U230">
        <v>0.13333333333333333</v>
      </c>
      <c r="V230">
        <v>0.35443037974683544</v>
      </c>
      <c r="W230">
        <v>5.2666666666666666</v>
      </c>
      <c r="X230">
        <v>0.80952380952380953</v>
      </c>
      <c r="Y230">
        <v>1.4</v>
      </c>
      <c r="Z230">
        <v>1.0666666666666667</v>
      </c>
      <c r="AA230">
        <v>-1.661473251303327</v>
      </c>
      <c r="AB230">
        <v>-0.86828943994296637</v>
      </c>
      <c r="AC230">
        <v>-0.23742139664994028</v>
      </c>
      <c r="AD230">
        <v>-0.96982805594378041</v>
      </c>
      <c r="AE230">
        <v>-0.58703689084748778</v>
      </c>
      <c r="AF230">
        <v>-0.90592083311453331</v>
      </c>
      <c r="AG230">
        <v>-0.8578297301443204</v>
      </c>
      <c r="AH230">
        <v>1.5087074879836515E-2</v>
      </c>
      <c r="AI230">
        <v>0.88086311662525485</v>
      </c>
    </row>
    <row r="231" spans="1:35" x14ac:dyDescent="0.2">
      <c r="A231">
        <v>20</v>
      </c>
      <c r="B231">
        <v>230</v>
      </c>
      <c r="C231" s="25">
        <v>0</v>
      </c>
      <c r="D231" s="25">
        <v>252</v>
      </c>
      <c r="E231" s="25">
        <v>2</v>
      </c>
      <c r="F231">
        <v>-0.74841704670114406</v>
      </c>
      <c r="G231">
        <v>-0.49227948220322459</v>
      </c>
      <c r="H231">
        <v>-0.25613756449791947</v>
      </c>
      <c r="I231" t="s">
        <v>377</v>
      </c>
      <c r="J231" t="s">
        <v>378</v>
      </c>
      <c r="K231" t="s">
        <v>76</v>
      </c>
      <c r="L231" t="s">
        <v>263</v>
      </c>
      <c r="M231" s="26">
        <v>27.7</v>
      </c>
      <c r="N231" s="27">
        <v>12</v>
      </c>
      <c r="O231">
        <v>17.461111111111109</v>
      </c>
      <c r="P231">
        <v>6.666666666666667</v>
      </c>
      <c r="Q231">
        <v>0</v>
      </c>
      <c r="R231">
        <v>2.8333333333333335</v>
      </c>
      <c r="S231">
        <v>4.666666666666667</v>
      </c>
      <c r="T231">
        <v>0.5</v>
      </c>
      <c r="U231">
        <v>0.25</v>
      </c>
      <c r="V231">
        <v>0.50684931506849318</v>
      </c>
      <c r="W231">
        <v>6.083333333333333</v>
      </c>
      <c r="X231">
        <v>0.8571428571428571</v>
      </c>
      <c r="Y231">
        <v>0.58333333333333337</v>
      </c>
      <c r="Z231">
        <v>1.4166666666666667</v>
      </c>
      <c r="AA231">
        <v>-1.4725549266042646</v>
      </c>
      <c r="AB231">
        <v>-1.5177172569739765</v>
      </c>
      <c r="AC231">
        <v>-1.1354032955273863</v>
      </c>
      <c r="AD231">
        <v>0.64448492254271816</v>
      </c>
      <c r="AE231">
        <v>-1.0952121166519238</v>
      </c>
      <c r="AF231">
        <v>-0.72522727516011276</v>
      </c>
      <c r="AG231">
        <v>0.27207076560344462</v>
      </c>
      <c r="AH231">
        <v>6.2710621466937483E-2</v>
      </c>
      <c r="AI231">
        <v>0.53633322147554185</v>
      </c>
    </row>
    <row r="232" spans="1:35" x14ac:dyDescent="0.2">
      <c r="A232">
        <v>20</v>
      </c>
      <c r="B232">
        <v>231</v>
      </c>
      <c r="C232" s="25">
        <v>0</v>
      </c>
      <c r="D232" s="25">
        <v>722</v>
      </c>
      <c r="E232" s="25">
        <v>10</v>
      </c>
      <c r="F232">
        <v>-0.74888938414160966</v>
      </c>
      <c r="G232">
        <v>-0.47489183913350591</v>
      </c>
      <c r="H232">
        <v>-0.27399754500810375</v>
      </c>
      <c r="I232" t="s">
        <v>419</v>
      </c>
      <c r="J232" t="s">
        <v>32</v>
      </c>
      <c r="K232" t="s">
        <v>60</v>
      </c>
      <c r="L232" t="s">
        <v>263</v>
      </c>
      <c r="M232" s="26">
        <v>22.4</v>
      </c>
      <c r="N232" s="27">
        <v>16</v>
      </c>
      <c r="O232">
        <v>19.900000000000002</v>
      </c>
      <c r="P232">
        <v>7.625</v>
      </c>
      <c r="Q232">
        <v>0.875</v>
      </c>
      <c r="R232">
        <v>1.875</v>
      </c>
      <c r="S232">
        <v>2.25</v>
      </c>
      <c r="T232">
        <v>0.8125</v>
      </c>
      <c r="U232">
        <v>6.25E-2</v>
      </c>
      <c r="V232">
        <v>0.47619047619047616</v>
      </c>
      <c r="W232">
        <v>6.5625</v>
      </c>
      <c r="X232">
        <v>0.88888888888888884</v>
      </c>
      <c r="Y232">
        <v>0.5625</v>
      </c>
      <c r="Z232">
        <v>1</v>
      </c>
      <c r="AA232">
        <v>-1.3128078138072632</v>
      </c>
      <c r="AB232">
        <v>-0.66534324712077575</v>
      </c>
      <c r="AC232">
        <v>-1.4796296900970742</v>
      </c>
      <c r="AD232">
        <v>-0.45964423727116055</v>
      </c>
      <c r="AE232">
        <v>-0.41462029637812542</v>
      </c>
      <c r="AF232">
        <v>-1.0156276361582885</v>
      </c>
      <c r="AG232">
        <v>2.1711278231181637E-2</v>
      </c>
      <c r="AH232">
        <v>0.10544723184141937</v>
      </c>
      <c r="AI232">
        <v>0.94648785855853346</v>
      </c>
    </row>
    <row r="233" spans="1:35" x14ac:dyDescent="0.2">
      <c r="A233">
        <v>20</v>
      </c>
      <c r="B233">
        <v>232</v>
      </c>
      <c r="C233" s="25">
        <v>0</v>
      </c>
      <c r="D233" s="25">
        <v>584</v>
      </c>
      <c r="E233" s="25">
        <v>1</v>
      </c>
      <c r="F233">
        <v>-0.74934743634972656</v>
      </c>
      <c r="G233">
        <v>-0.42027728357852223</v>
      </c>
      <c r="H233">
        <v>-0.32907015277120433</v>
      </c>
      <c r="I233" t="s">
        <v>463</v>
      </c>
      <c r="J233" t="s">
        <v>32</v>
      </c>
      <c r="K233" t="s">
        <v>63</v>
      </c>
      <c r="L233" t="s">
        <v>263</v>
      </c>
      <c r="M233" s="26">
        <v>22.5</v>
      </c>
      <c r="N233" s="27">
        <v>14</v>
      </c>
      <c r="O233">
        <v>14.129761904761903</v>
      </c>
      <c r="P233">
        <v>6</v>
      </c>
      <c r="Q233">
        <v>1.1428571428571428</v>
      </c>
      <c r="R233">
        <v>2.7857142857142856</v>
      </c>
      <c r="S233">
        <v>2</v>
      </c>
      <c r="T233">
        <v>0.5</v>
      </c>
      <c r="U233">
        <v>0.21428571428571427</v>
      </c>
      <c r="V233">
        <v>0.49152542372881358</v>
      </c>
      <c r="W233">
        <v>4.2142857142857144</v>
      </c>
      <c r="X233">
        <v>1</v>
      </c>
      <c r="Y233">
        <v>0.7142857142857143</v>
      </c>
      <c r="Z233">
        <v>0.5714285714285714</v>
      </c>
      <c r="AA233">
        <v>-1.5836833528978307</v>
      </c>
      <c r="AB233">
        <v>-0.40441242777795916</v>
      </c>
      <c r="AC233">
        <v>-1.1525077126488616</v>
      </c>
      <c r="AD233">
        <v>-0.57386449518294114</v>
      </c>
      <c r="AE233">
        <v>-1.0952121166519238</v>
      </c>
      <c r="AF233">
        <v>-0.78054162963595575</v>
      </c>
      <c r="AG233">
        <v>9.4575302683204271E-2</v>
      </c>
      <c r="AH233">
        <v>0.34478968034738594</v>
      </c>
      <c r="AI233">
        <v>1.3683611995581819</v>
      </c>
    </row>
    <row r="234" spans="1:35" x14ac:dyDescent="0.2">
      <c r="A234">
        <v>20</v>
      </c>
      <c r="B234">
        <v>233</v>
      </c>
      <c r="C234" s="25">
        <v>0</v>
      </c>
      <c r="D234" s="25">
        <v>459</v>
      </c>
      <c r="E234" s="25">
        <v>0</v>
      </c>
      <c r="F234">
        <v>-0.76108532635106785</v>
      </c>
      <c r="G234">
        <v>-0.39029221963791016</v>
      </c>
      <c r="H234">
        <v>-0.37079310671315768</v>
      </c>
      <c r="I234" t="s">
        <v>410</v>
      </c>
      <c r="J234" t="s">
        <v>1706</v>
      </c>
      <c r="K234" t="s">
        <v>76</v>
      </c>
      <c r="L234" t="s">
        <v>263</v>
      </c>
      <c r="M234" s="26">
        <v>23.9</v>
      </c>
      <c r="N234" s="27">
        <v>3</v>
      </c>
      <c r="O234">
        <v>22.177777777777777</v>
      </c>
      <c r="P234">
        <v>7</v>
      </c>
      <c r="Q234">
        <v>0</v>
      </c>
      <c r="R234">
        <v>1</v>
      </c>
      <c r="S234">
        <v>2</v>
      </c>
      <c r="T234">
        <v>1.6666666666666667</v>
      </c>
      <c r="U234">
        <v>0.33333333333333331</v>
      </c>
      <c r="V234">
        <v>0.5</v>
      </c>
      <c r="W234">
        <v>6</v>
      </c>
      <c r="X234">
        <v>0.6</v>
      </c>
      <c r="Y234">
        <v>1.6666666666666667</v>
      </c>
      <c r="Z234">
        <v>0.33333333333333331</v>
      </c>
      <c r="AA234">
        <v>-1.4169907134574815</v>
      </c>
      <c r="AB234">
        <v>-1.5177172569739765</v>
      </c>
      <c r="AC234">
        <v>-1.7939233547041804</v>
      </c>
      <c r="AD234">
        <v>-0.57386449518294114</v>
      </c>
      <c r="AE234">
        <v>1.4456640123702569</v>
      </c>
      <c r="AF234">
        <v>-0.5961604480498125</v>
      </c>
      <c r="AG234">
        <v>0.21223202982496367</v>
      </c>
      <c r="AH234">
        <v>-0.87460502845933996</v>
      </c>
      <c r="AI234">
        <v>1.60273527789132</v>
      </c>
    </row>
    <row r="235" spans="1:35" x14ac:dyDescent="0.2">
      <c r="A235">
        <v>20</v>
      </c>
      <c r="B235">
        <v>234</v>
      </c>
      <c r="C235" s="25">
        <v>0</v>
      </c>
      <c r="D235" s="25">
        <v>210</v>
      </c>
      <c r="E235" s="25">
        <v>3</v>
      </c>
      <c r="F235">
        <v>-0.76543966641508654</v>
      </c>
      <c r="G235">
        <v>-0.70168306790108104</v>
      </c>
      <c r="H235">
        <v>-6.3756598514005502E-2</v>
      </c>
      <c r="I235" t="s">
        <v>267</v>
      </c>
      <c r="J235" t="s">
        <v>32</v>
      </c>
      <c r="K235" t="s">
        <v>56</v>
      </c>
      <c r="L235" t="s">
        <v>263</v>
      </c>
      <c r="M235" s="26">
        <v>23.3</v>
      </c>
      <c r="N235" s="27">
        <v>14</v>
      </c>
      <c r="O235">
        <v>27.159523809523808</v>
      </c>
      <c r="P235">
        <v>6.7142857142857144</v>
      </c>
      <c r="Q235">
        <v>0.42857142857142855</v>
      </c>
      <c r="R235">
        <v>4</v>
      </c>
      <c r="S235">
        <v>3.7142857142857144</v>
      </c>
      <c r="T235">
        <v>0.8571428571428571</v>
      </c>
      <c r="U235">
        <v>0.5</v>
      </c>
      <c r="V235">
        <v>0.375</v>
      </c>
      <c r="W235">
        <v>6.8571428571428568</v>
      </c>
      <c r="X235">
        <v>0.5161290322580645</v>
      </c>
      <c r="Y235">
        <v>2.2142857142857144</v>
      </c>
      <c r="Z235">
        <v>2</v>
      </c>
      <c r="AA235">
        <v>-1.4646171818690099</v>
      </c>
      <c r="AB235">
        <v>-1.10022794602547</v>
      </c>
      <c r="AC235">
        <v>-0.71634507605124487</v>
      </c>
      <c r="AD235">
        <v>0.20936013049783983</v>
      </c>
      <c r="AE235">
        <v>-0.31739289348186861</v>
      </c>
      <c r="AF235">
        <v>-0.33802679382921191</v>
      </c>
      <c r="AG235">
        <v>-0.91918667576347624</v>
      </c>
      <c r="AH235">
        <v>-1.6308279041466407</v>
      </c>
      <c r="AI235">
        <v>-3.7883270440646287E-2</v>
      </c>
    </row>
    <row r="236" spans="1:35" x14ac:dyDescent="0.2">
      <c r="A236">
        <v>20</v>
      </c>
      <c r="B236">
        <v>235</v>
      </c>
      <c r="C236" s="25">
        <v>140.19999999999999</v>
      </c>
      <c r="D236" s="25">
        <v>235</v>
      </c>
      <c r="E236" s="25">
        <v>15</v>
      </c>
      <c r="F236">
        <v>-0.76545623483665104</v>
      </c>
      <c r="G236">
        <v>-0.71037813172400133</v>
      </c>
      <c r="H236">
        <v>-5.5078103112649712E-2</v>
      </c>
      <c r="I236" t="s">
        <v>408</v>
      </c>
      <c r="J236" t="s">
        <v>32</v>
      </c>
      <c r="K236" t="s">
        <v>74</v>
      </c>
      <c r="L236" t="s">
        <v>263</v>
      </c>
      <c r="M236" s="26">
        <v>21.2</v>
      </c>
      <c r="N236" s="27">
        <v>14</v>
      </c>
      <c r="O236">
        <v>16.063095238095237</v>
      </c>
      <c r="P236">
        <v>7.2142857142857144</v>
      </c>
      <c r="Q236">
        <v>1.5</v>
      </c>
      <c r="R236">
        <v>2.5</v>
      </c>
      <c r="S236">
        <v>2.5</v>
      </c>
      <c r="T236">
        <v>0.35714285714285715</v>
      </c>
      <c r="U236">
        <v>0.14285714285714285</v>
      </c>
      <c r="V236">
        <v>0.32727272727272727</v>
      </c>
      <c r="W236">
        <v>7.8571428571428568</v>
      </c>
      <c r="X236">
        <v>0.8</v>
      </c>
      <c r="Y236">
        <v>0.7142857142857143</v>
      </c>
      <c r="Z236">
        <v>1.4285714285714286</v>
      </c>
      <c r="AA236">
        <v>-1.3812708621488354</v>
      </c>
      <c r="AB236">
        <v>-5.6504668654203678E-2</v>
      </c>
      <c r="AC236">
        <v>-1.2551342153777125</v>
      </c>
      <c r="AD236">
        <v>-0.34542397935938002</v>
      </c>
      <c r="AE236">
        <v>-1.4063398059199457</v>
      </c>
      <c r="AF236">
        <v>-0.89117033858764172</v>
      </c>
      <c r="AG236">
        <v>-1.5598240592183399</v>
      </c>
      <c r="AH236">
        <v>-2.2349773808837192E-2</v>
      </c>
      <c r="AI236">
        <v>0.524614517558885</v>
      </c>
    </row>
    <row r="237" spans="1:35" x14ac:dyDescent="0.2">
      <c r="A237">
        <v>20</v>
      </c>
      <c r="B237">
        <v>236</v>
      </c>
      <c r="C237" s="25">
        <v>0</v>
      </c>
      <c r="D237" s="25">
        <v>300</v>
      </c>
      <c r="E237" s="25">
        <v>1</v>
      </c>
      <c r="F237">
        <v>-0.76662300832723507</v>
      </c>
      <c r="G237">
        <v>-0.59317512782612714</v>
      </c>
      <c r="H237">
        <v>-0.17344788050110793</v>
      </c>
      <c r="I237" t="s">
        <v>407</v>
      </c>
      <c r="J237" t="s">
        <v>32</v>
      </c>
      <c r="K237" t="s">
        <v>82</v>
      </c>
      <c r="L237" t="s">
        <v>263</v>
      </c>
      <c r="M237" s="26">
        <v>23.7</v>
      </c>
      <c r="N237" s="27">
        <v>11</v>
      </c>
      <c r="O237">
        <v>16.859090909090909</v>
      </c>
      <c r="P237">
        <v>8.454545454545455</v>
      </c>
      <c r="Q237">
        <v>0.36363636363636365</v>
      </c>
      <c r="R237">
        <v>2.5454545454545454</v>
      </c>
      <c r="S237">
        <v>2.4545454545454546</v>
      </c>
      <c r="T237">
        <v>0.54545454545454541</v>
      </c>
      <c r="U237">
        <v>0.36363636363636365</v>
      </c>
      <c r="V237">
        <v>0.48051948051948051</v>
      </c>
      <c r="W237">
        <v>7</v>
      </c>
      <c r="X237">
        <v>0.83333333333333337</v>
      </c>
      <c r="Y237">
        <v>1.6363636363636365</v>
      </c>
      <c r="Z237">
        <v>2</v>
      </c>
      <c r="AA237">
        <v>-1.1745286924533371</v>
      </c>
      <c r="AB237">
        <v>-1.1634839022297894</v>
      </c>
      <c r="AC237">
        <v>-1.2388072717617591</v>
      </c>
      <c r="AD237">
        <v>-0.36619129897970376</v>
      </c>
      <c r="AE237">
        <v>-0.99621694279391682</v>
      </c>
      <c r="AF237">
        <v>-0.54922705637333968</v>
      </c>
      <c r="AG237">
        <v>6.5668178296148128E-2</v>
      </c>
      <c r="AH237">
        <v>0.12209410630120127</v>
      </c>
      <c r="AI237">
        <v>-3.7883270440646287E-2</v>
      </c>
    </row>
    <row r="238" spans="1:35" x14ac:dyDescent="0.2">
      <c r="A238">
        <v>20</v>
      </c>
      <c r="B238">
        <v>237</v>
      </c>
      <c r="C238" s="25">
        <v>134.9</v>
      </c>
      <c r="D238" s="25">
        <v>267</v>
      </c>
      <c r="E238" s="25">
        <v>6</v>
      </c>
      <c r="F238">
        <v>-0.76704586112741846</v>
      </c>
      <c r="G238">
        <v>-0.40656813984194945</v>
      </c>
      <c r="H238">
        <v>-0.36047772128546901</v>
      </c>
      <c r="I238" t="s">
        <v>413</v>
      </c>
      <c r="J238" t="s">
        <v>414</v>
      </c>
      <c r="K238" t="s">
        <v>74</v>
      </c>
      <c r="L238" t="s">
        <v>45</v>
      </c>
      <c r="M238" s="26">
        <v>23.9</v>
      </c>
      <c r="N238" s="27">
        <v>9</v>
      </c>
      <c r="O238">
        <v>17.657407407407405</v>
      </c>
      <c r="P238">
        <v>9.8888888888888893</v>
      </c>
      <c r="Q238">
        <v>0</v>
      </c>
      <c r="R238">
        <v>4.8888888888888893</v>
      </c>
      <c r="S238">
        <v>1.2222222222222223</v>
      </c>
      <c r="T238">
        <v>0.44444444444444442</v>
      </c>
      <c r="U238">
        <v>1.1111111111111112</v>
      </c>
      <c r="V238">
        <v>0.64814814814814814</v>
      </c>
      <c r="W238">
        <v>6</v>
      </c>
      <c r="X238">
        <v>0.6785714285714286</v>
      </c>
      <c r="Y238">
        <v>3.1111111111111112</v>
      </c>
      <c r="Z238">
        <v>1.6666666666666667</v>
      </c>
      <c r="AA238">
        <v>-0.93543419951869489</v>
      </c>
      <c r="AB238">
        <v>-1.5177172569739765</v>
      </c>
      <c r="AC238">
        <v>-0.39706262311704155</v>
      </c>
      <c r="AD238">
        <v>-0.92921640868625832</v>
      </c>
      <c r="AE238">
        <v>-1.2162062180339324</v>
      </c>
      <c r="AF238">
        <v>0.60846327164632363</v>
      </c>
      <c r="AG238">
        <v>1.4199673300886375</v>
      </c>
      <c r="AH238">
        <v>-0.98214759320834888</v>
      </c>
      <c r="AI238">
        <v>0.29024043922574688</v>
      </c>
    </row>
    <row r="239" spans="1:35" x14ac:dyDescent="0.2">
      <c r="A239">
        <v>20</v>
      </c>
      <c r="B239">
        <v>238</v>
      </c>
      <c r="C239" s="25">
        <v>146.4</v>
      </c>
      <c r="D239" s="25">
        <v>178</v>
      </c>
      <c r="E239" s="25">
        <v>5</v>
      </c>
      <c r="F239">
        <v>-0.7676518865675851</v>
      </c>
      <c r="G239">
        <v>-0.59816224309000987</v>
      </c>
      <c r="H239">
        <v>-0.16948964347757522</v>
      </c>
      <c r="I239" t="s">
        <v>268</v>
      </c>
      <c r="J239" t="s">
        <v>32</v>
      </c>
      <c r="K239" t="s">
        <v>79</v>
      </c>
      <c r="L239" t="s">
        <v>264</v>
      </c>
      <c r="M239" s="26">
        <v>29.2</v>
      </c>
      <c r="N239" s="27">
        <v>14</v>
      </c>
      <c r="O239">
        <v>21.570238095238096</v>
      </c>
      <c r="P239">
        <v>4.7857142857142856</v>
      </c>
      <c r="Q239">
        <v>0.5714285714285714</v>
      </c>
      <c r="R239">
        <v>5.3571428571428568</v>
      </c>
      <c r="S239">
        <v>0.9285714285714286</v>
      </c>
      <c r="T239">
        <v>0.8571428571428571</v>
      </c>
      <c r="U239">
        <v>0.42857142857142855</v>
      </c>
      <c r="V239">
        <v>0.32307692307692309</v>
      </c>
      <c r="W239">
        <v>4.6428571428571432</v>
      </c>
      <c r="X239">
        <v>0.68</v>
      </c>
      <c r="Y239">
        <v>1.7857142857142858</v>
      </c>
      <c r="Z239">
        <v>1</v>
      </c>
      <c r="AA239">
        <v>-1.7860958436468259</v>
      </c>
      <c r="AB239">
        <v>-0.9610648423759679</v>
      </c>
      <c r="AC239">
        <v>-0.2288691880892027</v>
      </c>
      <c r="AD239">
        <v>-1.0633798862334292</v>
      </c>
      <c r="AE239">
        <v>-0.31739289348186861</v>
      </c>
      <c r="AF239">
        <v>-0.44865550278089794</v>
      </c>
      <c r="AG239">
        <v>-0.95638484039552818</v>
      </c>
      <c r="AH239">
        <v>-0.56810504936490203</v>
      </c>
      <c r="AI239">
        <v>0.94648785855853346</v>
      </c>
    </row>
    <row r="240" spans="1:35" x14ac:dyDescent="0.2">
      <c r="A240">
        <v>20</v>
      </c>
      <c r="B240">
        <v>239</v>
      </c>
      <c r="C240" s="25">
        <v>0</v>
      </c>
      <c r="D240" s="25">
        <v>309</v>
      </c>
      <c r="E240" s="25">
        <v>0</v>
      </c>
      <c r="F240">
        <v>-0.77583167348705229</v>
      </c>
      <c r="G240">
        <v>-0.44818426425992874</v>
      </c>
      <c r="H240">
        <v>-0.32764740922712354</v>
      </c>
      <c r="I240" t="s">
        <v>221</v>
      </c>
      <c r="J240" t="s">
        <v>202</v>
      </c>
      <c r="K240" t="s">
        <v>58</v>
      </c>
      <c r="L240" t="s">
        <v>263</v>
      </c>
      <c r="M240" s="26">
        <v>27</v>
      </c>
      <c r="N240" s="27">
        <v>4</v>
      </c>
      <c r="O240">
        <v>16.862500000000001</v>
      </c>
      <c r="P240">
        <v>7.75</v>
      </c>
      <c r="Q240">
        <v>0.75</v>
      </c>
      <c r="R240">
        <v>2.5</v>
      </c>
      <c r="S240">
        <v>3.25</v>
      </c>
      <c r="T240">
        <v>0.5</v>
      </c>
      <c r="U240">
        <v>0.25</v>
      </c>
      <c r="V240">
        <v>0.44</v>
      </c>
      <c r="W240">
        <v>6.25</v>
      </c>
      <c r="X240">
        <v>0.75</v>
      </c>
      <c r="Y240">
        <v>2</v>
      </c>
      <c r="Z240">
        <v>0.25</v>
      </c>
      <c r="AA240">
        <v>-1.2919712338772196</v>
      </c>
      <c r="AB240">
        <v>-0.7871109628140901</v>
      </c>
      <c r="AC240">
        <v>-1.2551342153777125</v>
      </c>
      <c r="AD240">
        <v>-2.7632056240383756E-3</v>
      </c>
      <c r="AE240">
        <v>-1.0952121166519238</v>
      </c>
      <c r="AF240">
        <v>-0.72522727516011276</v>
      </c>
      <c r="AG240">
        <v>-0.28760286923791051</v>
      </c>
      <c r="AH240">
        <v>-0.27340270490426932</v>
      </c>
      <c r="AI240">
        <v>1.6847662053079182</v>
      </c>
    </row>
    <row r="241" spans="1:35" x14ac:dyDescent="0.2">
      <c r="A241">
        <v>20</v>
      </c>
      <c r="B241">
        <v>240</v>
      </c>
      <c r="C241" s="25">
        <v>0</v>
      </c>
      <c r="D241" s="25">
        <v>332</v>
      </c>
      <c r="E241" s="25">
        <v>2</v>
      </c>
      <c r="F241">
        <v>-0.77936850135158886</v>
      </c>
      <c r="G241">
        <v>-0.50071796553443881</v>
      </c>
      <c r="H241">
        <v>-0.27865053581715005</v>
      </c>
      <c r="I241" t="s">
        <v>448</v>
      </c>
      <c r="J241" t="s">
        <v>32</v>
      </c>
      <c r="K241" t="s">
        <v>72</v>
      </c>
      <c r="L241" t="s">
        <v>263</v>
      </c>
      <c r="M241" s="26">
        <v>24.8</v>
      </c>
      <c r="N241" s="27">
        <v>11</v>
      </c>
      <c r="O241">
        <v>15.980303030303027</v>
      </c>
      <c r="P241">
        <v>5.9090909090909092</v>
      </c>
      <c r="Q241">
        <v>1</v>
      </c>
      <c r="R241">
        <v>4.7272727272727275</v>
      </c>
      <c r="S241">
        <v>1.4545454545454546</v>
      </c>
      <c r="T241">
        <v>0.54545454545454541</v>
      </c>
      <c r="U241">
        <v>0.18181818181818182</v>
      </c>
      <c r="V241">
        <v>0.43396226415094341</v>
      </c>
      <c r="W241">
        <v>4.8181818181818183</v>
      </c>
      <c r="X241">
        <v>0.72727272727272729</v>
      </c>
      <c r="Y241">
        <v>1</v>
      </c>
      <c r="Z241">
        <v>0.72727272727272729</v>
      </c>
      <c r="AA241">
        <v>-1.5988372292105899</v>
      </c>
      <c r="AB241">
        <v>-0.54357553142746129</v>
      </c>
      <c r="AC241">
        <v>-0.45511397819598765</v>
      </c>
      <c r="AD241">
        <v>-0.82307233062682594</v>
      </c>
      <c r="AE241">
        <v>-0.99621694279391682</v>
      </c>
      <c r="AF241">
        <v>-0.83082740643217678</v>
      </c>
      <c r="AG241">
        <v>-0.265834892270773</v>
      </c>
      <c r="AH241">
        <v>-0.20793609077416342</v>
      </c>
      <c r="AI241">
        <v>1.2149527119219461</v>
      </c>
    </row>
    <row r="242" spans="1:35" x14ac:dyDescent="0.2">
      <c r="A242">
        <v>21</v>
      </c>
      <c r="B242">
        <v>241</v>
      </c>
      <c r="C242" s="25">
        <v>143.1</v>
      </c>
      <c r="D242" s="25">
        <v>163</v>
      </c>
      <c r="E242" s="25">
        <v>5</v>
      </c>
      <c r="F242">
        <v>-0.78997500196871162</v>
      </c>
      <c r="G242">
        <v>-0.74367807429966382</v>
      </c>
      <c r="H242">
        <v>-4.6296927669047805E-2</v>
      </c>
      <c r="I242" t="s">
        <v>418</v>
      </c>
      <c r="J242" t="s">
        <v>32</v>
      </c>
      <c r="K242" t="s">
        <v>97</v>
      </c>
      <c r="L242" t="s">
        <v>263</v>
      </c>
      <c r="M242" s="26">
        <v>24.2</v>
      </c>
      <c r="N242" s="27">
        <v>12</v>
      </c>
      <c r="O242">
        <v>22.947222222222223</v>
      </c>
      <c r="P242">
        <v>9.1666666666666661</v>
      </c>
      <c r="Q242">
        <v>0.75</v>
      </c>
      <c r="R242">
        <v>2.8333333333333335</v>
      </c>
      <c r="S242">
        <v>1.4166666666666667</v>
      </c>
      <c r="T242">
        <v>0.83333333333333337</v>
      </c>
      <c r="U242">
        <v>0.16666666666666666</v>
      </c>
      <c r="V242">
        <v>0.35294117647058826</v>
      </c>
      <c r="W242">
        <v>9.9166666666666661</v>
      </c>
      <c r="X242">
        <v>0.70833333333333337</v>
      </c>
      <c r="Y242">
        <v>2</v>
      </c>
      <c r="Z242">
        <v>1.5</v>
      </c>
      <c r="AA242">
        <v>-1.0558233280033917</v>
      </c>
      <c r="AB242">
        <v>-0.7871109628140901</v>
      </c>
      <c r="AC242">
        <v>-1.1354032955273863</v>
      </c>
      <c r="AD242">
        <v>-0.84037843031042903</v>
      </c>
      <c r="AE242">
        <v>-0.36924750835987208</v>
      </c>
      <c r="AF242">
        <v>-0.85429410227041314</v>
      </c>
      <c r="AG242">
        <v>-1.6175799489749361</v>
      </c>
      <c r="AH242">
        <v>-0.48756738649539927</v>
      </c>
      <c r="AI242">
        <v>0.45430229405894357</v>
      </c>
    </row>
    <row r="243" spans="1:35" x14ac:dyDescent="0.2">
      <c r="A243">
        <v>21</v>
      </c>
      <c r="B243">
        <v>242</v>
      </c>
      <c r="C243" s="25">
        <v>0</v>
      </c>
      <c r="D243" s="25">
        <v>362</v>
      </c>
      <c r="E243" s="25">
        <v>1</v>
      </c>
      <c r="F243">
        <v>-0.79358583346758382</v>
      </c>
      <c r="G243">
        <v>-0.58509033747722272</v>
      </c>
      <c r="H243">
        <v>-0.2084954959903611</v>
      </c>
      <c r="I243" t="s">
        <v>416</v>
      </c>
      <c r="J243" t="s">
        <v>32</v>
      </c>
      <c r="K243" t="s">
        <v>74</v>
      </c>
      <c r="L243" t="s">
        <v>263</v>
      </c>
      <c r="M243" s="26">
        <v>21.5</v>
      </c>
      <c r="N243" s="27">
        <v>13</v>
      </c>
      <c r="O243">
        <v>17.573076923076922</v>
      </c>
      <c r="P243">
        <v>10.153846153846153</v>
      </c>
      <c r="Q243">
        <v>1.3846153846153846</v>
      </c>
      <c r="R243">
        <v>1.4615384615384615</v>
      </c>
      <c r="S243">
        <v>1.3846153846153846</v>
      </c>
      <c r="T243">
        <v>0.61538461538461542</v>
      </c>
      <c r="U243">
        <v>7.6923076923076927E-2</v>
      </c>
      <c r="V243">
        <v>0.43518518518518517</v>
      </c>
      <c r="W243">
        <v>8.3076923076923084</v>
      </c>
      <c r="X243">
        <v>0.76923076923076927</v>
      </c>
      <c r="Y243">
        <v>2</v>
      </c>
      <c r="Z243">
        <v>1.2307692307692308</v>
      </c>
      <c r="AA243">
        <v>-0.89126777368407262</v>
      </c>
      <c r="AB243">
        <v>-0.16890563698649394</v>
      </c>
      <c r="AC243">
        <v>-1.6281420810652671</v>
      </c>
      <c r="AD243">
        <v>-0.85502205311963175</v>
      </c>
      <c r="AE243">
        <v>-0.84391667532005965</v>
      </c>
      <c r="AF243">
        <v>-0.99328914685073644</v>
      </c>
      <c r="AG243">
        <v>-0.43003749334987129</v>
      </c>
      <c r="AH243">
        <v>-0.17455746724682444</v>
      </c>
      <c r="AI243">
        <v>0.71932529032795345</v>
      </c>
    </row>
    <row r="244" spans="1:35" x14ac:dyDescent="0.2">
      <c r="A244">
        <v>21</v>
      </c>
      <c r="B244">
        <v>243</v>
      </c>
      <c r="C244" s="25">
        <v>0</v>
      </c>
      <c r="D244" s="25">
        <v>375</v>
      </c>
      <c r="E244" s="25">
        <v>1</v>
      </c>
      <c r="F244">
        <v>-0.79529500223808947</v>
      </c>
      <c r="G244">
        <v>-0.6287828639683064</v>
      </c>
      <c r="H244">
        <v>-0.16651213826978306</v>
      </c>
      <c r="I244" t="s">
        <v>406</v>
      </c>
      <c r="J244" t="s">
        <v>32</v>
      </c>
      <c r="K244" t="s">
        <v>44</v>
      </c>
      <c r="L244" t="s">
        <v>264</v>
      </c>
      <c r="M244" s="26">
        <v>26.1</v>
      </c>
      <c r="N244" s="27">
        <v>15</v>
      </c>
      <c r="O244">
        <v>25.37</v>
      </c>
      <c r="P244">
        <v>6.4666666666666668</v>
      </c>
      <c r="Q244">
        <v>0.6</v>
      </c>
      <c r="R244">
        <v>3.9333333333333331</v>
      </c>
      <c r="S244">
        <v>1.4</v>
      </c>
      <c r="T244">
        <v>0.8</v>
      </c>
      <c r="U244">
        <v>6.6666666666666666E-2</v>
      </c>
      <c r="V244">
        <v>0.33636363636363636</v>
      </c>
      <c r="W244">
        <v>7.333333333333333</v>
      </c>
      <c r="X244">
        <v>0.77777777777777779</v>
      </c>
      <c r="Y244">
        <v>1.2</v>
      </c>
      <c r="Z244">
        <v>0.66666666666666663</v>
      </c>
      <c r="AA244">
        <v>-1.5058934544923344</v>
      </c>
      <c r="AB244">
        <v>-0.93323222164606745</v>
      </c>
      <c r="AC244">
        <v>-0.74029126002131018</v>
      </c>
      <c r="AD244">
        <v>-0.84799311417121448</v>
      </c>
      <c r="AE244">
        <v>-0.44184396918907726</v>
      </c>
      <c r="AF244">
        <v>-1.0091742948027735</v>
      </c>
      <c r="AG244">
        <v>-1.3665923282730583</v>
      </c>
      <c r="AH244">
        <v>-8.8636701343849641E-2</v>
      </c>
      <c r="AI244">
        <v>1.2746115682249266</v>
      </c>
    </row>
    <row r="245" spans="1:35" x14ac:dyDescent="0.2">
      <c r="A245">
        <v>21</v>
      </c>
      <c r="B245">
        <v>244</v>
      </c>
      <c r="C245" s="25">
        <v>0</v>
      </c>
      <c r="D245" s="25">
        <v>623</v>
      </c>
      <c r="E245" s="25">
        <v>1</v>
      </c>
      <c r="F245">
        <v>-0.79817127496282114</v>
      </c>
      <c r="G245">
        <v>-0.62823717577894844</v>
      </c>
      <c r="H245">
        <v>-0.1699340991838727</v>
      </c>
      <c r="I245" t="s">
        <v>420</v>
      </c>
      <c r="J245" t="s">
        <v>32</v>
      </c>
      <c r="K245" t="s">
        <v>67</v>
      </c>
      <c r="L245" t="s">
        <v>263</v>
      </c>
      <c r="M245" s="26">
        <v>19.5</v>
      </c>
      <c r="N245" s="27">
        <v>13</v>
      </c>
      <c r="O245">
        <v>20.202564102564097</v>
      </c>
      <c r="P245">
        <v>7</v>
      </c>
      <c r="Q245">
        <v>0.61538461538461542</v>
      </c>
      <c r="R245">
        <v>2.6923076923076925</v>
      </c>
      <c r="S245">
        <v>1.5384615384615385</v>
      </c>
      <c r="T245">
        <v>0.76923076923076927</v>
      </c>
      <c r="U245">
        <v>0.30769230769230771</v>
      </c>
      <c r="V245">
        <v>0.39285714285714285</v>
      </c>
      <c r="W245">
        <v>6.4615384615384617</v>
      </c>
      <c r="X245">
        <v>0.77272727272727271</v>
      </c>
      <c r="Y245">
        <v>1.6923076923076923</v>
      </c>
      <c r="Z245">
        <v>1.3076923076923077</v>
      </c>
      <c r="AA245">
        <v>-1.4169907134574815</v>
      </c>
      <c r="AB245">
        <v>-0.91824542586842861</v>
      </c>
      <c r="AC245">
        <v>-1.186058684694832</v>
      </c>
      <c r="AD245">
        <v>-0.78473266363545902</v>
      </c>
      <c r="AE245">
        <v>-0.50885608687757433</v>
      </c>
      <c r="AF245">
        <v>-0.63587331792990487</v>
      </c>
      <c r="AG245">
        <v>-0.71054009152188125</v>
      </c>
      <c r="AH245">
        <v>-0.13644203227606796</v>
      </c>
      <c r="AI245">
        <v>0.64360443425109348</v>
      </c>
    </row>
    <row r="246" spans="1:35" x14ac:dyDescent="0.2">
      <c r="A246">
        <v>21</v>
      </c>
      <c r="B246">
        <v>245</v>
      </c>
      <c r="C246" s="25">
        <v>0</v>
      </c>
      <c r="D246" s="25">
        <v>384</v>
      </c>
      <c r="E246" s="25">
        <v>0</v>
      </c>
      <c r="F246">
        <v>-0.80007913684917142</v>
      </c>
      <c r="G246">
        <v>-0.62067275397157295</v>
      </c>
      <c r="H246">
        <v>-0.17940638287759847</v>
      </c>
      <c r="I246" t="s">
        <v>424</v>
      </c>
      <c r="J246" t="s">
        <v>1707</v>
      </c>
      <c r="K246" t="s">
        <v>79</v>
      </c>
      <c r="L246" t="s">
        <v>263</v>
      </c>
      <c r="M246" s="26">
        <v>28.1</v>
      </c>
      <c r="N246" s="27">
        <v>10</v>
      </c>
      <c r="O246">
        <v>14.906666666666666</v>
      </c>
      <c r="P246">
        <v>4.7</v>
      </c>
      <c r="Q246">
        <v>0.3</v>
      </c>
      <c r="R246">
        <v>3.1</v>
      </c>
      <c r="S246">
        <v>1.3</v>
      </c>
      <c r="T246">
        <v>0.8</v>
      </c>
      <c r="U246">
        <v>0.6</v>
      </c>
      <c r="V246">
        <v>0.2978723404255319</v>
      </c>
      <c r="W246">
        <v>4.7</v>
      </c>
      <c r="X246">
        <v>0.8</v>
      </c>
      <c r="Y246">
        <v>2</v>
      </c>
      <c r="Z246">
        <v>0.8</v>
      </c>
      <c r="AA246">
        <v>-1.8003837841702846</v>
      </c>
      <c r="AB246">
        <v>-1.2254747393100218</v>
      </c>
      <c r="AC246">
        <v>-1.0396185596471255</v>
      </c>
      <c r="AD246">
        <v>-0.89368121733592665</v>
      </c>
      <c r="AE246">
        <v>-0.44184396918907726</v>
      </c>
      <c r="AF246">
        <v>-0.18314660129685159</v>
      </c>
      <c r="AG246">
        <v>-1.1288629121583265</v>
      </c>
      <c r="AH246">
        <v>-1.6405086994912978E-2</v>
      </c>
      <c r="AI246">
        <v>1.1433620843583694</v>
      </c>
    </row>
    <row r="247" spans="1:35" x14ac:dyDescent="0.2">
      <c r="A247">
        <v>21</v>
      </c>
      <c r="B247">
        <v>246</v>
      </c>
      <c r="C247" s="25">
        <v>0</v>
      </c>
      <c r="D247" s="25">
        <v>387</v>
      </c>
      <c r="E247" s="25">
        <v>0</v>
      </c>
      <c r="F247">
        <v>-0.80676078669677931</v>
      </c>
      <c r="G247">
        <v>-0.53073485112183039</v>
      </c>
      <c r="H247">
        <v>-0.27602593557494892</v>
      </c>
      <c r="I247" t="s">
        <v>422</v>
      </c>
      <c r="J247" t="s">
        <v>1708</v>
      </c>
      <c r="K247" t="s">
        <v>63</v>
      </c>
      <c r="L247" t="s">
        <v>263</v>
      </c>
      <c r="M247" s="26">
        <v>24.1</v>
      </c>
      <c r="N247" s="27">
        <v>2</v>
      </c>
      <c r="O247">
        <v>19.966666666666669</v>
      </c>
      <c r="P247">
        <v>4</v>
      </c>
      <c r="Q247">
        <v>0.5</v>
      </c>
      <c r="R247">
        <v>3</v>
      </c>
      <c r="S247">
        <v>1.5</v>
      </c>
      <c r="T247">
        <v>1.5</v>
      </c>
      <c r="U247">
        <v>0</v>
      </c>
      <c r="V247">
        <v>0.6</v>
      </c>
      <c r="W247">
        <v>2.5</v>
      </c>
      <c r="X247">
        <v>0.5</v>
      </c>
      <c r="Y247">
        <v>1</v>
      </c>
      <c r="Z247">
        <v>1.5</v>
      </c>
      <c r="AA247">
        <v>-1.917068631778529</v>
      </c>
      <c r="AB247">
        <v>-1.0306463942007189</v>
      </c>
      <c r="AC247">
        <v>-1.0755378356022234</v>
      </c>
      <c r="AD247">
        <v>-0.8023050110065022</v>
      </c>
      <c r="AE247">
        <v>1.082681708224231</v>
      </c>
      <c r="AF247">
        <v>-1.1124277564910137</v>
      </c>
      <c r="AG247">
        <v>0.41640955272203745</v>
      </c>
      <c r="AH247">
        <v>-0.79202158602270012</v>
      </c>
      <c r="AI247">
        <v>0.45430229405894357</v>
      </c>
    </row>
    <row r="248" spans="1:35" x14ac:dyDescent="0.2">
      <c r="A248">
        <v>21</v>
      </c>
      <c r="B248">
        <v>247</v>
      </c>
      <c r="C248" s="25">
        <v>136.4</v>
      </c>
      <c r="D248" s="25">
        <v>221</v>
      </c>
      <c r="E248" s="25">
        <v>7</v>
      </c>
      <c r="F248">
        <v>-0.80714120815298429</v>
      </c>
      <c r="G248">
        <v>-0.4243576954036643</v>
      </c>
      <c r="H248">
        <v>-0.38278351274931999</v>
      </c>
      <c r="I248" t="s">
        <v>415</v>
      </c>
      <c r="J248" t="s">
        <v>32</v>
      </c>
      <c r="K248" t="s">
        <v>54</v>
      </c>
      <c r="L248" t="s">
        <v>264</v>
      </c>
      <c r="M248" s="26">
        <v>27.7</v>
      </c>
      <c r="N248" s="27">
        <v>13</v>
      </c>
      <c r="O248">
        <v>20.02051282051282</v>
      </c>
      <c r="P248">
        <v>6.8461538461538458</v>
      </c>
      <c r="Q248">
        <v>1</v>
      </c>
      <c r="R248">
        <v>4.2307692307692308</v>
      </c>
      <c r="S248">
        <v>0.92307692307692313</v>
      </c>
      <c r="T248">
        <v>0.38461538461538464</v>
      </c>
      <c r="U248">
        <v>0.53846153846153844</v>
      </c>
      <c r="V248">
        <v>0.62068965517241381</v>
      </c>
      <c r="W248">
        <v>4.4615384615384617</v>
      </c>
      <c r="X248">
        <v>0.5714285714285714</v>
      </c>
      <c r="Y248">
        <v>0.53846153846153844</v>
      </c>
      <c r="Z248">
        <v>1</v>
      </c>
      <c r="AA248">
        <v>-1.4426357349098431</v>
      </c>
      <c r="AB248">
        <v>-0.54357553142746129</v>
      </c>
      <c r="AC248">
        <v>-0.63345443923178824</v>
      </c>
      <c r="AD248">
        <v>-1.0658902215721497</v>
      </c>
      <c r="AE248">
        <v>-1.3465075579837877</v>
      </c>
      <c r="AF248">
        <v>-0.27845748900907336</v>
      </c>
      <c r="AG248">
        <v>0.8842813398793774</v>
      </c>
      <c r="AH248">
        <v>-0.33946748293678625</v>
      </c>
      <c r="AI248">
        <v>0.94648785855853346</v>
      </c>
    </row>
    <row r="249" spans="1:35" x14ac:dyDescent="0.2">
      <c r="A249">
        <v>21</v>
      </c>
      <c r="B249">
        <v>248</v>
      </c>
      <c r="C249" s="25">
        <v>0</v>
      </c>
      <c r="D249" s="25">
        <v>306</v>
      </c>
      <c r="E249" s="25">
        <v>2</v>
      </c>
      <c r="F249">
        <v>-0.80971517130168613</v>
      </c>
      <c r="G249">
        <v>-0.60746023745125555</v>
      </c>
      <c r="H249">
        <v>-0.20225493385043058</v>
      </c>
      <c r="I249" t="s">
        <v>428</v>
      </c>
      <c r="J249" t="s">
        <v>32</v>
      </c>
      <c r="K249" t="s">
        <v>76</v>
      </c>
      <c r="L249" t="s">
        <v>264</v>
      </c>
      <c r="M249" s="26">
        <v>27.9</v>
      </c>
      <c r="N249" s="27">
        <v>14</v>
      </c>
      <c r="O249">
        <v>21.833333333333332</v>
      </c>
      <c r="P249">
        <v>9</v>
      </c>
      <c r="Q249">
        <v>1.7142857142857142</v>
      </c>
      <c r="R249">
        <v>3.0714285714285716</v>
      </c>
      <c r="S249">
        <v>1.2857142857142858</v>
      </c>
      <c r="T249">
        <v>0.14285714285714285</v>
      </c>
      <c r="U249">
        <v>0.14285714285714285</v>
      </c>
      <c r="V249">
        <v>0.41228070175438597</v>
      </c>
      <c r="W249">
        <v>8.1428571428571423</v>
      </c>
      <c r="X249">
        <v>0.8</v>
      </c>
      <c r="Y249">
        <v>0.7142857142857143</v>
      </c>
      <c r="Z249">
        <v>1.0714285714285714</v>
      </c>
      <c r="AA249">
        <v>-1.0836054345767832</v>
      </c>
      <c r="AB249">
        <v>0.15223998682004949</v>
      </c>
      <c r="AC249">
        <v>-1.0498812099200105</v>
      </c>
      <c r="AD249">
        <v>-0.90020808921659978</v>
      </c>
      <c r="AE249">
        <v>-1.8730313398219791</v>
      </c>
      <c r="AF249">
        <v>-0.89117033858764172</v>
      </c>
      <c r="AG249">
        <v>-0.67531157300808931</v>
      </c>
      <c r="AH249">
        <v>-2.2349773808837192E-2</v>
      </c>
      <c r="AI249">
        <v>0.87617563505859208</v>
      </c>
    </row>
    <row r="250" spans="1:35" x14ac:dyDescent="0.2">
      <c r="A250">
        <v>21</v>
      </c>
      <c r="B250">
        <v>249</v>
      </c>
      <c r="C250" s="25">
        <v>0</v>
      </c>
      <c r="D250" s="25">
        <v>287</v>
      </c>
      <c r="E250" s="25">
        <v>4</v>
      </c>
      <c r="F250">
        <v>-0.81095661804212438</v>
      </c>
      <c r="G250">
        <v>-0.58290364899835467</v>
      </c>
      <c r="H250">
        <v>-0.2280529690437697</v>
      </c>
      <c r="I250" t="s">
        <v>423</v>
      </c>
      <c r="J250" t="s">
        <v>32</v>
      </c>
      <c r="K250" t="s">
        <v>74</v>
      </c>
      <c r="L250" t="s">
        <v>263</v>
      </c>
      <c r="M250" s="26">
        <v>30.7</v>
      </c>
      <c r="N250" s="27">
        <v>9</v>
      </c>
      <c r="O250">
        <v>22.007407407407406</v>
      </c>
      <c r="P250">
        <v>10.333333333333334</v>
      </c>
      <c r="Q250">
        <v>1.2222222222222223</v>
      </c>
      <c r="R250">
        <v>3.1111111111111112</v>
      </c>
      <c r="S250">
        <v>1.5555555555555556</v>
      </c>
      <c r="T250">
        <v>0.55555555555555558</v>
      </c>
      <c r="U250">
        <v>0</v>
      </c>
      <c r="V250">
        <v>0.39560439560439559</v>
      </c>
      <c r="W250">
        <v>10.111111111111111</v>
      </c>
      <c r="X250">
        <v>0.66666666666666663</v>
      </c>
      <c r="Y250">
        <v>1.6666666666666667</v>
      </c>
      <c r="Z250">
        <v>0.44444444444444442</v>
      </c>
      <c r="AA250">
        <v>-0.86134858198965081</v>
      </c>
      <c r="AB250">
        <v>-0.3270995924171245</v>
      </c>
      <c r="AC250">
        <v>-1.035627528985448</v>
      </c>
      <c r="AD250">
        <v>-0.77692273147055102</v>
      </c>
      <c r="AE250">
        <v>-0.97421801526991514</v>
      </c>
      <c r="AF250">
        <v>-1.1124277564910137</v>
      </c>
      <c r="AG250">
        <v>-1.062797222692843</v>
      </c>
      <c r="AH250">
        <v>-0.58905211967116655</v>
      </c>
      <c r="AI250">
        <v>1.4933607080025222</v>
      </c>
    </row>
    <row r="251" spans="1:35" x14ac:dyDescent="0.2">
      <c r="A251">
        <v>21</v>
      </c>
      <c r="B251">
        <v>250</v>
      </c>
      <c r="C251" s="25">
        <v>0</v>
      </c>
      <c r="D251" s="25">
        <v>265</v>
      </c>
      <c r="E251" s="25">
        <v>14</v>
      </c>
      <c r="F251">
        <v>-0.81456176508634248</v>
      </c>
      <c r="G251">
        <v>-0.48129392744071642</v>
      </c>
      <c r="H251">
        <v>-0.33326783764562606</v>
      </c>
      <c r="I251" t="s">
        <v>453</v>
      </c>
      <c r="J251" t="s">
        <v>32</v>
      </c>
      <c r="K251" t="s">
        <v>63</v>
      </c>
      <c r="L251" t="s">
        <v>264</v>
      </c>
      <c r="M251" s="26">
        <v>26.9</v>
      </c>
      <c r="N251" s="27">
        <v>12</v>
      </c>
      <c r="O251">
        <v>12.319444444444445</v>
      </c>
      <c r="P251">
        <v>5.583333333333333</v>
      </c>
      <c r="Q251">
        <v>0.41666666666666669</v>
      </c>
      <c r="R251">
        <v>4.416666666666667</v>
      </c>
      <c r="S251">
        <v>0.41666666666666669</v>
      </c>
      <c r="T251">
        <v>0.41666666666666669</v>
      </c>
      <c r="U251">
        <v>1.0833333333333333</v>
      </c>
      <c r="V251">
        <v>0.43859649122807015</v>
      </c>
      <c r="W251">
        <v>4.75</v>
      </c>
      <c r="X251">
        <v>0.70588235294117652</v>
      </c>
      <c r="Y251">
        <v>1.4166666666666667</v>
      </c>
      <c r="Z251">
        <v>0.33333333333333331</v>
      </c>
      <c r="AA251">
        <v>-1.6531386193313093</v>
      </c>
      <c r="AB251">
        <v>-1.1118248713295951</v>
      </c>
      <c r="AC251">
        <v>-0.56668142623833706</v>
      </c>
      <c r="AD251">
        <v>-1.2972594619575513</v>
      </c>
      <c r="AE251">
        <v>-1.2767032687249364</v>
      </c>
      <c r="AF251">
        <v>0.5654409959428901</v>
      </c>
      <c r="AG251">
        <v>-0.23244826925336995</v>
      </c>
      <c r="AH251">
        <v>-0.36176570396555746</v>
      </c>
      <c r="AI251">
        <v>1.60273527789132</v>
      </c>
    </row>
    <row r="252" spans="1:35" x14ac:dyDescent="0.2">
      <c r="A252">
        <v>21</v>
      </c>
      <c r="B252">
        <v>251</v>
      </c>
      <c r="C252" s="25">
        <v>140.69999999999999</v>
      </c>
      <c r="D252" s="25">
        <v>211</v>
      </c>
      <c r="E252" s="25">
        <v>4</v>
      </c>
      <c r="F252">
        <v>-0.81824545291227913</v>
      </c>
      <c r="G252">
        <v>-0.54593109627202896</v>
      </c>
      <c r="H252">
        <v>-0.27231435664025017</v>
      </c>
      <c r="I252" t="s">
        <v>430</v>
      </c>
      <c r="J252" t="s">
        <v>32</v>
      </c>
      <c r="K252" t="s">
        <v>72</v>
      </c>
      <c r="L252" t="s">
        <v>263</v>
      </c>
      <c r="M252" s="26">
        <v>33.1</v>
      </c>
      <c r="N252" s="27">
        <v>14</v>
      </c>
      <c r="O252">
        <v>23.860714285714284</v>
      </c>
      <c r="P252">
        <v>6.7142857142857144</v>
      </c>
      <c r="Q252">
        <v>1.2857142857142858</v>
      </c>
      <c r="R252">
        <v>2.2142857142857144</v>
      </c>
      <c r="S252">
        <v>1.0714285714285714</v>
      </c>
      <c r="T252">
        <v>0.7857142857142857</v>
      </c>
      <c r="U252">
        <v>7.1428571428571425E-2</v>
      </c>
      <c r="V252">
        <v>0.41025641025641024</v>
      </c>
      <c r="W252">
        <v>5.5714285714285712</v>
      </c>
      <c r="X252">
        <v>0.75</v>
      </c>
      <c r="Y252">
        <v>1.1428571428571428</v>
      </c>
      <c r="Z252">
        <v>0.6428571428571429</v>
      </c>
      <c r="AA252">
        <v>-1.4646171818690099</v>
      </c>
      <c r="AB252">
        <v>-0.26524932412845686</v>
      </c>
      <c r="AC252">
        <v>-1.3577607181065636</v>
      </c>
      <c r="AD252">
        <v>-0.99811116742669737</v>
      </c>
      <c r="AE252">
        <v>-0.47295673811587957</v>
      </c>
      <c r="AF252">
        <v>-1.0017990475393277</v>
      </c>
      <c r="AG252">
        <v>-0.48371067212054697</v>
      </c>
      <c r="AH252">
        <v>-0.16722399320001832</v>
      </c>
      <c r="AI252">
        <v>1.2980489760582403</v>
      </c>
    </row>
    <row r="253" spans="1:35" x14ac:dyDescent="0.2">
      <c r="A253">
        <v>21</v>
      </c>
      <c r="B253">
        <v>252</v>
      </c>
      <c r="C253" s="25">
        <v>138.1</v>
      </c>
      <c r="D253" s="25">
        <v>177</v>
      </c>
      <c r="E253" s="25">
        <v>17</v>
      </c>
      <c r="F253">
        <v>-0.82483787837554512</v>
      </c>
      <c r="G253">
        <v>-0.39505926673727559</v>
      </c>
      <c r="H253">
        <v>-0.42977861163826953</v>
      </c>
      <c r="I253" t="s">
        <v>457</v>
      </c>
      <c r="J253" t="s">
        <v>32</v>
      </c>
      <c r="K253" t="s">
        <v>74</v>
      </c>
      <c r="L253" t="s">
        <v>45</v>
      </c>
      <c r="M253" s="26">
        <v>19.5</v>
      </c>
      <c r="N253" s="27">
        <v>11</v>
      </c>
      <c r="O253">
        <v>17.060606060606059</v>
      </c>
      <c r="P253">
        <v>7.8181818181818183</v>
      </c>
      <c r="Q253">
        <v>0</v>
      </c>
      <c r="R253">
        <v>4.0909090909090908</v>
      </c>
      <c r="S253">
        <v>0.54545454545454541</v>
      </c>
      <c r="T253">
        <v>0.81818181818181823</v>
      </c>
      <c r="U253">
        <v>1.0909090909090908</v>
      </c>
      <c r="V253">
        <v>0.64150943396226412</v>
      </c>
      <c r="W253">
        <v>4.8181818181818183</v>
      </c>
      <c r="X253">
        <v>0.62068965517241381</v>
      </c>
      <c r="Y253">
        <v>2.6363636363636362</v>
      </c>
      <c r="Z253">
        <v>0.81818181818181823</v>
      </c>
      <c r="AA253">
        <v>-1.2806058266426503</v>
      </c>
      <c r="AB253">
        <v>-1.5177172569739765</v>
      </c>
      <c r="AC253">
        <v>-0.68369118881933777</v>
      </c>
      <c r="AD253">
        <v>-1.2384187230333006</v>
      </c>
      <c r="AE253">
        <v>-0.40224589964587443</v>
      </c>
      <c r="AF253">
        <v>0.57717434386200828</v>
      </c>
      <c r="AG253">
        <v>1.0928673205258601</v>
      </c>
      <c r="AH253">
        <v>-1.2283605973756846</v>
      </c>
      <c r="AI253">
        <v>1.1254644274674752</v>
      </c>
    </row>
    <row r="254" spans="1:35" x14ac:dyDescent="0.2">
      <c r="A254">
        <v>22</v>
      </c>
      <c r="B254">
        <v>253</v>
      </c>
      <c r="C254" s="25">
        <v>0</v>
      </c>
      <c r="D254" s="25">
        <v>271</v>
      </c>
      <c r="E254" s="25">
        <v>2</v>
      </c>
      <c r="F254">
        <v>-0.8265133781251699</v>
      </c>
      <c r="G254">
        <v>-0.5149617982654523</v>
      </c>
      <c r="H254">
        <v>-0.3115515798597176</v>
      </c>
      <c r="I254" t="s">
        <v>433</v>
      </c>
      <c r="J254" t="s">
        <v>32</v>
      </c>
      <c r="K254" t="s">
        <v>72</v>
      </c>
      <c r="L254" t="s">
        <v>264</v>
      </c>
      <c r="M254" s="26">
        <v>32.5</v>
      </c>
      <c r="N254" s="27">
        <v>13</v>
      </c>
      <c r="O254">
        <v>15.88076923076923</v>
      </c>
      <c r="P254">
        <v>5.6923076923076925</v>
      </c>
      <c r="Q254">
        <v>0.61538461538461542</v>
      </c>
      <c r="R254">
        <v>4.6923076923076925</v>
      </c>
      <c r="S254">
        <v>0.61538461538461542</v>
      </c>
      <c r="T254">
        <v>0.46153846153846156</v>
      </c>
      <c r="U254">
        <v>0.38461538461538464</v>
      </c>
      <c r="V254">
        <v>0.41538461538461541</v>
      </c>
      <c r="W254">
        <v>5</v>
      </c>
      <c r="X254">
        <v>0.8571428571428571</v>
      </c>
      <c r="Y254">
        <v>1.0769230769230769</v>
      </c>
      <c r="Z254">
        <v>0.38461538461538464</v>
      </c>
      <c r="AA254">
        <v>-1.6349733958025536</v>
      </c>
      <c r="AB254">
        <v>-0.91824542586842861</v>
      </c>
      <c r="AC254">
        <v>-0.46767316559287503</v>
      </c>
      <c r="AD254">
        <v>-1.206469000540495</v>
      </c>
      <c r="AE254">
        <v>-1.1789772637625451</v>
      </c>
      <c r="AF254">
        <v>-0.51673470828962764</v>
      </c>
      <c r="AG254">
        <v>-0.4013172446862952</v>
      </c>
      <c r="AH254">
        <v>0.13747931298033514</v>
      </c>
      <c r="AI254">
        <v>1.5522547071734134</v>
      </c>
    </row>
    <row r="255" spans="1:35" x14ac:dyDescent="0.2">
      <c r="A255">
        <v>22</v>
      </c>
      <c r="B255">
        <v>254</v>
      </c>
      <c r="C255" s="25">
        <v>146.6</v>
      </c>
      <c r="D255" s="25">
        <v>141</v>
      </c>
      <c r="E255" s="25">
        <v>17</v>
      </c>
      <c r="F255">
        <v>-0.82807248392280886</v>
      </c>
      <c r="G255">
        <v>-0.51328631806665148</v>
      </c>
      <c r="H255">
        <v>-0.31478616585615737</v>
      </c>
      <c r="I255" t="s">
        <v>441</v>
      </c>
      <c r="J255" t="s">
        <v>32</v>
      </c>
      <c r="K255" t="s">
        <v>97</v>
      </c>
      <c r="L255" t="s">
        <v>264</v>
      </c>
      <c r="M255" s="26">
        <v>33.4</v>
      </c>
      <c r="N255" s="27">
        <v>15</v>
      </c>
      <c r="O255">
        <v>19.185555555555556</v>
      </c>
      <c r="P255">
        <v>6.7333333333333334</v>
      </c>
      <c r="Q255">
        <v>1.2666666666666666</v>
      </c>
      <c r="R255">
        <v>2.4666666666666668</v>
      </c>
      <c r="S255">
        <v>0.6</v>
      </c>
      <c r="T255">
        <v>0.53333333333333333</v>
      </c>
      <c r="U255">
        <v>0.33333333333333331</v>
      </c>
      <c r="V255">
        <v>0.44155844155844154</v>
      </c>
      <c r="W255">
        <v>5.1333333333333337</v>
      </c>
      <c r="X255">
        <v>0.82352941176470584</v>
      </c>
      <c r="Y255">
        <v>1.1333333333333333</v>
      </c>
      <c r="Z255">
        <v>0.53333333333333333</v>
      </c>
      <c r="AA255">
        <v>-1.461442083974908</v>
      </c>
      <c r="AB255">
        <v>-0.28380440461505729</v>
      </c>
      <c r="AC255">
        <v>-1.2671073073627452</v>
      </c>
      <c r="AD255">
        <v>-1.213497939488912</v>
      </c>
      <c r="AE255">
        <v>-1.0226156558227186</v>
      </c>
      <c r="AF255">
        <v>-0.5961604480498125</v>
      </c>
      <c r="AG255">
        <v>-0.22893052723168539</v>
      </c>
      <c r="AH255">
        <v>4.8120451854492555E-2</v>
      </c>
      <c r="AI255">
        <v>1.4058610520914838</v>
      </c>
    </row>
    <row r="256" spans="1:35" x14ac:dyDescent="0.2">
      <c r="A256">
        <v>22</v>
      </c>
      <c r="B256">
        <v>255</v>
      </c>
      <c r="C256" s="25">
        <v>0</v>
      </c>
      <c r="D256" s="25">
        <v>412</v>
      </c>
      <c r="E256" s="25">
        <v>2</v>
      </c>
      <c r="F256">
        <v>-0.82988892245342805</v>
      </c>
      <c r="G256">
        <v>-0.63368254576828387</v>
      </c>
      <c r="H256">
        <v>-0.19620637668514418</v>
      </c>
      <c r="I256" t="s">
        <v>371</v>
      </c>
      <c r="J256" t="s">
        <v>32</v>
      </c>
      <c r="K256" t="s">
        <v>33</v>
      </c>
      <c r="L256" t="s">
        <v>263</v>
      </c>
      <c r="M256" s="26">
        <v>26.8</v>
      </c>
      <c r="N256" s="27">
        <v>15</v>
      </c>
      <c r="O256">
        <v>19.324444444444445</v>
      </c>
      <c r="P256">
        <v>7.2</v>
      </c>
      <c r="Q256">
        <v>1.6666666666666667</v>
      </c>
      <c r="R256">
        <v>1.5333333333333334</v>
      </c>
      <c r="S256">
        <v>0.8666666666666667</v>
      </c>
      <c r="T256">
        <v>0.6</v>
      </c>
      <c r="U256">
        <v>0.13333333333333333</v>
      </c>
      <c r="V256">
        <v>0.34343434343434343</v>
      </c>
      <c r="W256">
        <v>6.6</v>
      </c>
      <c r="X256">
        <v>0.78947368421052633</v>
      </c>
      <c r="Y256">
        <v>1.2666666666666666</v>
      </c>
      <c r="Z256">
        <v>0.66666666666666663</v>
      </c>
      <c r="AA256">
        <v>-1.3836521855694115</v>
      </c>
      <c r="AB256">
        <v>0.10585228560354892</v>
      </c>
      <c r="AC256">
        <v>-1.6023538829436585</v>
      </c>
      <c r="AD256">
        <v>-1.0916629977163463</v>
      </c>
      <c r="AE256">
        <v>-0.87742273416430827</v>
      </c>
      <c r="AF256">
        <v>-0.90592083311453331</v>
      </c>
      <c r="AG256">
        <v>-1.1685320229654856</v>
      </c>
      <c r="AH256">
        <v>-5.4062109269287596E-2</v>
      </c>
      <c r="AI256">
        <v>1.2746115682249266</v>
      </c>
    </row>
    <row r="257" spans="1:35" x14ac:dyDescent="0.2">
      <c r="A257">
        <v>22</v>
      </c>
      <c r="B257">
        <v>256</v>
      </c>
      <c r="C257" s="25">
        <v>0</v>
      </c>
      <c r="D257" s="25">
        <v>318</v>
      </c>
      <c r="E257" s="25">
        <v>1</v>
      </c>
      <c r="F257">
        <v>-0.82990939757882864</v>
      </c>
      <c r="G257">
        <v>-0.54243058257640675</v>
      </c>
      <c r="H257">
        <v>-0.28747881500242189</v>
      </c>
      <c r="I257" t="s">
        <v>447</v>
      </c>
      <c r="J257" t="s">
        <v>32</v>
      </c>
      <c r="K257" t="s">
        <v>39</v>
      </c>
      <c r="L257" t="s">
        <v>263</v>
      </c>
      <c r="M257" s="26">
        <v>23.2</v>
      </c>
      <c r="N257" s="27">
        <v>14</v>
      </c>
      <c r="O257">
        <v>19.159523809523812</v>
      </c>
      <c r="P257">
        <v>8.2857142857142865</v>
      </c>
      <c r="Q257">
        <v>0.6428571428571429</v>
      </c>
      <c r="R257">
        <v>2.9285714285714284</v>
      </c>
      <c r="S257">
        <v>3.0714285714285716</v>
      </c>
      <c r="T257">
        <v>0.7142857142857143</v>
      </c>
      <c r="U257">
        <v>0</v>
      </c>
      <c r="V257">
        <v>0.47916666666666669</v>
      </c>
      <c r="W257">
        <v>6.8571428571428568</v>
      </c>
      <c r="X257">
        <v>0.625</v>
      </c>
      <c r="Y257">
        <v>1.7142857142857142</v>
      </c>
      <c r="Z257">
        <v>1.0714285714285714</v>
      </c>
      <c r="AA257">
        <v>-1.2026716056056039</v>
      </c>
      <c r="AB257">
        <v>-0.89148329055121667</v>
      </c>
      <c r="AC257">
        <v>-1.1011944612844362</v>
      </c>
      <c r="AD257">
        <v>-8.4349104132452959E-2</v>
      </c>
      <c r="AE257">
        <v>-0.62852058274989053</v>
      </c>
      <c r="AF257">
        <v>-1.1124277564910137</v>
      </c>
      <c r="AG257">
        <v>5.131490480554711E-2</v>
      </c>
      <c r="AH257">
        <v>-0.78871898223718684</v>
      </c>
      <c r="AI257">
        <v>0.87617563505859208</v>
      </c>
    </row>
    <row r="258" spans="1:35" x14ac:dyDescent="0.2">
      <c r="A258">
        <v>22</v>
      </c>
      <c r="B258">
        <v>257</v>
      </c>
      <c r="C258" s="25">
        <v>140</v>
      </c>
      <c r="D258" s="25">
        <v>189</v>
      </c>
      <c r="E258" s="25">
        <v>10</v>
      </c>
      <c r="F258">
        <v>-0.83577442465771579</v>
      </c>
      <c r="G258">
        <v>-0.63630908681338649</v>
      </c>
      <c r="H258">
        <v>-0.19946533784432929</v>
      </c>
      <c r="I258" t="s">
        <v>436</v>
      </c>
      <c r="J258" t="s">
        <v>32</v>
      </c>
      <c r="K258" t="s">
        <v>39</v>
      </c>
      <c r="L258" t="s">
        <v>264</v>
      </c>
      <c r="M258" s="26">
        <v>27.7</v>
      </c>
      <c r="N258" s="27">
        <v>14</v>
      </c>
      <c r="O258">
        <v>22.189285714285717</v>
      </c>
      <c r="P258">
        <v>10.857142857142858</v>
      </c>
      <c r="Q258">
        <v>1.9285714285714286</v>
      </c>
      <c r="R258">
        <v>2</v>
      </c>
      <c r="S258">
        <v>1.6428571428571428</v>
      </c>
      <c r="T258">
        <v>7.1428571428571425E-2</v>
      </c>
      <c r="U258">
        <v>0.14285714285714285</v>
      </c>
      <c r="V258">
        <v>0.36956521739130432</v>
      </c>
      <c r="W258">
        <v>9.8571428571428577</v>
      </c>
      <c r="X258">
        <v>0.74193548387096775</v>
      </c>
      <c r="Y258">
        <v>2.2142857142857144</v>
      </c>
      <c r="Z258">
        <v>0.42857142857142855</v>
      </c>
      <c r="AA258">
        <v>-0.77403338990184889</v>
      </c>
      <c r="AB258">
        <v>0.36098464229430288</v>
      </c>
      <c r="AC258">
        <v>-1.4347305951532019</v>
      </c>
      <c r="AD258">
        <v>-0.73703629219977052</v>
      </c>
      <c r="AE258">
        <v>-2.0285951844559902</v>
      </c>
      <c r="AF258">
        <v>-0.89117033858764172</v>
      </c>
      <c r="AG258">
        <v>-1.3853464552745332</v>
      </c>
      <c r="AH258">
        <v>-0.34583981459986057</v>
      </c>
      <c r="AI258">
        <v>1.5089856465580647</v>
      </c>
    </row>
    <row r="259" spans="1:35" x14ac:dyDescent="0.2">
      <c r="A259">
        <v>22</v>
      </c>
      <c r="B259">
        <v>258</v>
      </c>
      <c r="C259" s="25">
        <v>137.1</v>
      </c>
      <c r="D259" s="25">
        <v>202</v>
      </c>
      <c r="E259" s="25">
        <v>6</v>
      </c>
      <c r="F259">
        <v>-0.83590913232634734</v>
      </c>
      <c r="G259">
        <v>-0.51548649533884205</v>
      </c>
      <c r="H259">
        <v>-0.32042263698750528</v>
      </c>
      <c r="I259" t="s">
        <v>425</v>
      </c>
      <c r="J259" t="s">
        <v>32</v>
      </c>
      <c r="K259" t="s">
        <v>87</v>
      </c>
      <c r="L259" t="s">
        <v>264</v>
      </c>
      <c r="M259" s="26">
        <v>29.7</v>
      </c>
      <c r="N259" s="27">
        <v>13</v>
      </c>
      <c r="O259">
        <v>16.617948717948714</v>
      </c>
      <c r="P259">
        <v>6.2307692307692308</v>
      </c>
      <c r="Q259">
        <v>0</v>
      </c>
      <c r="R259">
        <v>5.4615384615384617</v>
      </c>
      <c r="S259">
        <v>2.3076923076923075</v>
      </c>
      <c r="T259">
        <v>0.61538461538461542</v>
      </c>
      <c r="U259">
        <v>0.76923076923076927</v>
      </c>
      <c r="V259">
        <v>0.5423728813559322</v>
      </c>
      <c r="W259">
        <v>4.5384615384615383</v>
      </c>
      <c r="X259">
        <v>0.56666666666666665</v>
      </c>
      <c r="Y259">
        <v>2.3076923076923075</v>
      </c>
      <c r="Z259">
        <v>1.1538461538461537</v>
      </c>
      <c r="AA259">
        <v>-1.5452158207192883</v>
      </c>
      <c r="AB259">
        <v>-1.5177172569739765</v>
      </c>
      <c r="AC259">
        <v>-0.19137104286135312</v>
      </c>
      <c r="AD259">
        <v>-0.43328571621459594</v>
      </c>
      <c r="AE259">
        <v>-0.84391667532005965</v>
      </c>
      <c r="AF259">
        <v>7.8958339911758338E-2</v>
      </c>
      <c r="AG259">
        <v>0.41693932183003912</v>
      </c>
      <c r="AH259">
        <v>-1.3988157541069166</v>
      </c>
      <c r="AI259">
        <v>0.79504614640481364</v>
      </c>
    </row>
    <row r="260" spans="1:35" x14ac:dyDescent="0.2">
      <c r="A260">
        <v>22</v>
      </c>
      <c r="B260">
        <v>259</v>
      </c>
      <c r="C260" s="25">
        <v>139.30000000000001</v>
      </c>
      <c r="D260" s="25">
        <v>226</v>
      </c>
      <c r="E260" s="25">
        <v>8</v>
      </c>
      <c r="F260">
        <v>-0.84111773653740018</v>
      </c>
      <c r="G260">
        <v>-0.60241025383959679</v>
      </c>
      <c r="H260">
        <v>-0.2387074826978034</v>
      </c>
      <c r="I260" t="s">
        <v>417</v>
      </c>
      <c r="J260" t="s">
        <v>32</v>
      </c>
      <c r="K260" t="s">
        <v>108</v>
      </c>
      <c r="L260" t="s">
        <v>264</v>
      </c>
      <c r="M260" s="26">
        <v>20.3</v>
      </c>
      <c r="N260" s="27">
        <v>15</v>
      </c>
      <c r="O260">
        <v>21.24</v>
      </c>
      <c r="P260">
        <v>8.6666666666666661</v>
      </c>
      <c r="Q260">
        <v>1.4666666666666666</v>
      </c>
      <c r="R260">
        <v>3.0666666666666669</v>
      </c>
      <c r="S260">
        <v>1.4666666666666666</v>
      </c>
      <c r="T260">
        <v>0.6</v>
      </c>
      <c r="U260">
        <v>0.2</v>
      </c>
      <c r="V260">
        <v>0.39622641509433965</v>
      </c>
      <c r="W260">
        <v>7.0666666666666664</v>
      </c>
      <c r="X260">
        <v>0.63157894736842102</v>
      </c>
      <c r="Y260">
        <v>2.5333333333333332</v>
      </c>
      <c r="Z260">
        <v>0.73333333333333328</v>
      </c>
      <c r="AA260">
        <v>-1.1391696477235662</v>
      </c>
      <c r="AB260">
        <v>-8.8976059505754296E-2</v>
      </c>
      <c r="AC260">
        <v>-1.051591651632158</v>
      </c>
      <c r="AD260">
        <v>-0.817534378728073</v>
      </c>
      <c r="AE260">
        <v>-0.87742273416430827</v>
      </c>
      <c r="AF260">
        <v>-0.80266737142629285</v>
      </c>
      <c r="AG260">
        <v>-0.74285495508621802</v>
      </c>
      <c r="AH260">
        <v>-1.1104623125816488</v>
      </c>
      <c r="AI260">
        <v>1.2089868262916481</v>
      </c>
    </row>
    <row r="261" spans="1:35" x14ac:dyDescent="0.2">
      <c r="A261">
        <v>22</v>
      </c>
      <c r="B261">
        <v>260</v>
      </c>
      <c r="C261" s="25">
        <v>0</v>
      </c>
      <c r="D261" s="25">
        <v>297</v>
      </c>
      <c r="E261" s="25">
        <v>0</v>
      </c>
      <c r="F261">
        <v>-0.84219602045391473</v>
      </c>
      <c r="G261">
        <v>-0.49643909559160132</v>
      </c>
      <c r="H261">
        <v>-0.34575692486231341</v>
      </c>
      <c r="I261" t="s">
        <v>429</v>
      </c>
      <c r="J261" t="s">
        <v>32</v>
      </c>
      <c r="K261" t="s">
        <v>52</v>
      </c>
      <c r="L261" t="s">
        <v>263</v>
      </c>
      <c r="M261" s="26">
        <v>31.1</v>
      </c>
      <c r="N261" s="27">
        <v>6</v>
      </c>
      <c r="O261">
        <v>13.22777777777778</v>
      </c>
      <c r="P261">
        <v>6.166666666666667</v>
      </c>
      <c r="Q261">
        <v>0</v>
      </c>
      <c r="R261">
        <v>2</v>
      </c>
      <c r="S261">
        <v>2</v>
      </c>
      <c r="T261">
        <v>0.83333333333333337</v>
      </c>
      <c r="U261">
        <v>0.16666666666666666</v>
      </c>
      <c r="V261">
        <v>0.56000000000000005</v>
      </c>
      <c r="W261">
        <v>4.166666666666667</v>
      </c>
      <c r="X261">
        <v>0.9</v>
      </c>
      <c r="Y261">
        <v>1.6666666666666667</v>
      </c>
      <c r="Z261">
        <v>1</v>
      </c>
      <c r="AA261">
        <v>-1.5559012463244393</v>
      </c>
      <c r="AB261">
        <v>-1.5177172569739765</v>
      </c>
      <c r="AC261">
        <v>-1.4347305951532019</v>
      </c>
      <c r="AD261">
        <v>-0.57386449518294114</v>
      </c>
      <c r="AE261">
        <v>-0.36924750835987208</v>
      </c>
      <c r="AF261">
        <v>-0.85429410227041314</v>
      </c>
      <c r="AG261">
        <v>0.48093242429445837</v>
      </c>
      <c r="AH261">
        <v>0.41038306108744044</v>
      </c>
      <c r="AI261">
        <v>0.94648785855853346</v>
      </c>
    </row>
    <row r="262" spans="1:35" x14ac:dyDescent="0.2">
      <c r="A262">
        <v>22</v>
      </c>
      <c r="B262">
        <v>261</v>
      </c>
      <c r="C262" s="25">
        <v>139.1</v>
      </c>
      <c r="D262" s="25">
        <v>151</v>
      </c>
      <c r="E262" s="25">
        <v>17</v>
      </c>
      <c r="F262">
        <v>-0.84295753870687451</v>
      </c>
      <c r="G262">
        <v>-0.6864569490275737</v>
      </c>
      <c r="H262">
        <v>-0.15650058967930081</v>
      </c>
      <c r="I262" t="s">
        <v>438</v>
      </c>
      <c r="J262" t="s">
        <v>1709</v>
      </c>
      <c r="K262" t="s">
        <v>60</v>
      </c>
      <c r="L262" t="s">
        <v>264</v>
      </c>
      <c r="M262" s="26">
        <v>23.8</v>
      </c>
      <c r="N262" s="27">
        <v>1</v>
      </c>
      <c r="O262">
        <v>10.45</v>
      </c>
      <c r="P262">
        <v>3</v>
      </c>
      <c r="Q262">
        <v>1</v>
      </c>
      <c r="R262">
        <v>9</v>
      </c>
      <c r="S262">
        <v>1</v>
      </c>
      <c r="T262">
        <v>0</v>
      </c>
      <c r="U262">
        <v>0</v>
      </c>
      <c r="V262">
        <v>0.25</v>
      </c>
      <c r="W262">
        <v>4</v>
      </c>
      <c r="X262">
        <v>0</v>
      </c>
      <c r="Y262">
        <v>0</v>
      </c>
      <c r="Z262">
        <v>1</v>
      </c>
      <c r="AA262">
        <v>-2.0837612712188784</v>
      </c>
      <c r="AB262">
        <v>-0.54357553142746129</v>
      </c>
      <c r="AC262">
        <v>1.0796187217036477</v>
      </c>
      <c r="AD262">
        <v>-1.0307455268300634</v>
      </c>
      <c r="AE262">
        <v>-2.1841590290900013</v>
      </c>
      <c r="AF262">
        <v>-1.1124277564910137</v>
      </c>
      <c r="AG262">
        <v>-1.2238976288585748</v>
      </c>
      <c r="AH262">
        <v>-2.5652377594350319E-2</v>
      </c>
      <c r="AI262">
        <v>0.94648785855853346</v>
      </c>
    </row>
    <row r="263" spans="1:35" x14ac:dyDescent="0.2">
      <c r="A263">
        <v>22</v>
      </c>
      <c r="B263">
        <v>262</v>
      </c>
      <c r="C263" s="25">
        <v>141</v>
      </c>
      <c r="D263" s="25">
        <v>164</v>
      </c>
      <c r="E263" s="25">
        <v>4</v>
      </c>
      <c r="F263">
        <v>-0.84372652191789899</v>
      </c>
      <c r="G263">
        <v>-0.57944324774632017</v>
      </c>
      <c r="H263">
        <v>-0.26428327417157882</v>
      </c>
      <c r="I263" t="s">
        <v>439</v>
      </c>
      <c r="J263" t="s">
        <v>1710</v>
      </c>
      <c r="K263" t="s">
        <v>121</v>
      </c>
      <c r="L263" t="s">
        <v>264</v>
      </c>
      <c r="M263" s="26">
        <v>34.4</v>
      </c>
      <c r="N263" s="27">
        <v>11</v>
      </c>
      <c r="O263">
        <v>20.67878787878788</v>
      </c>
      <c r="P263">
        <v>4.1818181818181817</v>
      </c>
      <c r="Q263">
        <v>1.0909090909090908</v>
      </c>
      <c r="R263">
        <v>3.4545454545454546</v>
      </c>
      <c r="S263">
        <v>0.81818181818181823</v>
      </c>
      <c r="T263">
        <v>0.81818181818181823</v>
      </c>
      <c r="U263">
        <v>0</v>
      </c>
      <c r="V263">
        <v>0.35714285714285715</v>
      </c>
      <c r="W263">
        <v>3.8181818181818183</v>
      </c>
      <c r="X263">
        <v>0.8</v>
      </c>
      <c r="Y263">
        <v>0.45454545454545453</v>
      </c>
      <c r="Z263">
        <v>0.63636363636363635</v>
      </c>
      <c r="AA263">
        <v>-1.8867608791530111</v>
      </c>
      <c r="AB263">
        <v>-0.45501719274141456</v>
      </c>
      <c r="AC263">
        <v>-0.91226839944268767</v>
      </c>
      <c r="AD263">
        <v>-1.1138148053113581</v>
      </c>
      <c r="AE263">
        <v>-0.40224589964587443</v>
      </c>
      <c r="AF263">
        <v>-1.1124277564910137</v>
      </c>
      <c r="AG263">
        <v>-0.61334457266800591</v>
      </c>
      <c r="AH263">
        <v>-2.3550720639932743E-2</v>
      </c>
      <c r="AI263">
        <v>1.304440996376417</v>
      </c>
    </row>
    <row r="264" spans="1:35" x14ac:dyDescent="0.2">
      <c r="A264">
        <v>22</v>
      </c>
      <c r="B264">
        <v>263</v>
      </c>
      <c r="C264" s="25">
        <v>0</v>
      </c>
      <c r="D264" s="25">
        <v>380</v>
      </c>
      <c r="E264" s="25">
        <v>0</v>
      </c>
      <c r="F264">
        <v>-0.84465654191444162</v>
      </c>
      <c r="G264">
        <v>-0.55099063433370832</v>
      </c>
      <c r="H264">
        <v>-0.2936659075807333</v>
      </c>
      <c r="I264" t="s">
        <v>431</v>
      </c>
      <c r="J264" t="s">
        <v>32</v>
      </c>
      <c r="K264" t="s">
        <v>155</v>
      </c>
      <c r="L264" t="s">
        <v>264</v>
      </c>
      <c r="M264" s="26">
        <v>28.7</v>
      </c>
      <c r="N264" s="27">
        <v>12</v>
      </c>
      <c r="O264">
        <v>17.808333333333334</v>
      </c>
      <c r="P264">
        <v>5.75</v>
      </c>
      <c r="Q264">
        <v>1</v>
      </c>
      <c r="R264">
        <v>2.8333333333333335</v>
      </c>
      <c r="S264">
        <v>1.5833333333333333</v>
      </c>
      <c r="T264">
        <v>0.83333333333333337</v>
      </c>
      <c r="U264">
        <v>8.3333333333333329E-2</v>
      </c>
      <c r="V264">
        <v>0.43636363636363634</v>
      </c>
      <c r="W264">
        <v>4.583333333333333</v>
      </c>
      <c r="X264">
        <v>0.6428571428571429</v>
      </c>
      <c r="Y264">
        <v>1.1666666666666667</v>
      </c>
      <c r="Z264">
        <v>0.75</v>
      </c>
      <c r="AA264">
        <v>-1.6253565127579179</v>
      </c>
      <c r="AB264">
        <v>-0.54357553142746129</v>
      </c>
      <c r="AC264">
        <v>-1.1354032955273863</v>
      </c>
      <c r="AD264">
        <v>-0.76423159170257537</v>
      </c>
      <c r="AE264">
        <v>-0.36924750835987208</v>
      </c>
      <c r="AF264">
        <v>-0.9833609293807134</v>
      </c>
      <c r="AG264">
        <v>-0.23890055641061203</v>
      </c>
      <c r="AH264">
        <v>-0.49142042424516513</v>
      </c>
      <c r="AI264">
        <v>1.1925806408083284</v>
      </c>
    </row>
    <row r="265" spans="1:35" x14ac:dyDescent="0.2">
      <c r="A265">
        <v>22</v>
      </c>
      <c r="B265">
        <v>264</v>
      </c>
      <c r="C265" s="25">
        <v>0</v>
      </c>
      <c r="D265" s="25">
        <v>323</v>
      </c>
      <c r="E265" s="25">
        <v>0</v>
      </c>
      <c r="F265">
        <v>-0.84496329685278326</v>
      </c>
      <c r="G265">
        <v>-0.75984933279762323</v>
      </c>
      <c r="H265">
        <v>-8.511396405516003E-2</v>
      </c>
      <c r="I265" t="s">
        <v>440</v>
      </c>
      <c r="J265" t="s">
        <v>32</v>
      </c>
      <c r="K265" t="s">
        <v>56</v>
      </c>
      <c r="L265" t="s">
        <v>263</v>
      </c>
      <c r="M265" s="26">
        <v>29.1</v>
      </c>
      <c r="N265" s="27">
        <v>8</v>
      </c>
      <c r="O265">
        <v>14.547916666666666</v>
      </c>
      <c r="P265">
        <v>3.5</v>
      </c>
      <c r="Q265">
        <v>0.375</v>
      </c>
      <c r="R265">
        <v>1</v>
      </c>
      <c r="S265">
        <v>3.625</v>
      </c>
      <c r="T265">
        <v>1</v>
      </c>
      <c r="U265">
        <v>0.125</v>
      </c>
      <c r="V265">
        <v>0.21621621621621623</v>
      </c>
      <c r="W265">
        <v>4.625</v>
      </c>
      <c r="X265">
        <v>0.75</v>
      </c>
      <c r="Y265">
        <v>1.5</v>
      </c>
      <c r="Z265">
        <v>1.25</v>
      </c>
      <c r="AA265">
        <v>-2.0004149514987035</v>
      </c>
      <c r="AB265">
        <v>-1.1524141098940333</v>
      </c>
      <c r="AC265">
        <v>-1.7939233547041804</v>
      </c>
      <c r="AD265">
        <v>0.16856718124363246</v>
      </c>
      <c r="AE265">
        <v>-6.2652042138463893E-3</v>
      </c>
      <c r="AF265">
        <v>-0.91882751582556321</v>
      </c>
      <c r="AG265">
        <v>-1.6242959935178645</v>
      </c>
      <c r="AH265">
        <v>-0.21146512307678958</v>
      </c>
      <c r="AI265">
        <v>0.70039507630873854</v>
      </c>
    </row>
    <row r="266" spans="1:35" x14ac:dyDescent="0.2">
      <c r="A266">
        <v>23</v>
      </c>
      <c r="B266">
        <v>265</v>
      </c>
      <c r="C266" s="25">
        <v>0</v>
      </c>
      <c r="D266" s="25">
        <v>437</v>
      </c>
      <c r="E266" s="25">
        <v>0</v>
      </c>
      <c r="F266">
        <v>-0.8478506424553347</v>
      </c>
      <c r="G266">
        <v>-0.43467364899779798</v>
      </c>
      <c r="H266">
        <v>-0.41317699345753672</v>
      </c>
      <c r="I266" t="s">
        <v>426</v>
      </c>
      <c r="J266" t="s">
        <v>32</v>
      </c>
      <c r="K266" t="s">
        <v>33</v>
      </c>
      <c r="L266" t="s">
        <v>264</v>
      </c>
      <c r="M266" s="26">
        <v>21.5</v>
      </c>
      <c r="N266" s="27">
        <v>4</v>
      </c>
      <c r="O266">
        <v>15.262500000000001</v>
      </c>
      <c r="P266">
        <v>5.25</v>
      </c>
      <c r="Q266">
        <v>0</v>
      </c>
      <c r="R266">
        <v>4.25</v>
      </c>
      <c r="S266">
        <v>0.25</v>
      </c>
      <c r="T266">
        <v>0.25</v>
      </c>
      <c r="U266">
        <v>0.75</v>
      </c>
      <c r="V266">
        <v>0.875</v>
      </c>
      <c r="W266">
        <v>2</v>
      </c>
      <c r="X266">
        <v>1</v>
      </c>
      <c r="Y266">
        <v>1.75</v>
      </c>
      <c r="Z266">
        <v>1</v>
      </c>
      <c r="AA266">
        <v>-1.7087028324780926</v>
      </c>
      <c r="AB266">
        <v>-1.5177172569739765</v>
      </c>
      <c r="AC266">
        <v>-0.62654688616350018</v>
      </c>
      <c r="AD266">
        <v>-1.3734063005654049</v>
      </c>
      <c r="AE266">
        <v>-1.6396855728709625</v>
      </c>
      <c r="AF266">
        <v>4.9173687501688976E-2</v>
      </c>
      <c r="AG266">
        <v>1.0764037976486278</v>
      </c>
      <c r="AH266">
        <v>0.88193066436290357</v>
      </c>
      <c r="AI266">
        <v>0.94648785855853346</v>
      </c>
    </row>
    <row r="267" spans="1:35" x14ac:dyDescent="0.2">
      <c r="A267">
        <v>23</v>
      </c>
      <c r="B267">
        <v>266</v>
      </c>
      <c r="C267" s="25">
        <v>0</v>
      </c>
      <c r="D267" s="25">
        <v>364</v>
      </c>
      <c r="E267" s="25">
        <v>3</v>
      </c>
      <c r="F267">
        <v>-0.84834550131888808</v>
      </c>
      <c r="G267">
        <v>-0.56408174462807825</v>
      </c>
      <c r="H267">
        <v>-0.28426375669080983</v>
      </c>
      <c r="I267" t="s">
        <v>427</v>
      </c>
      <c r="J267" t="s">
        <v>32</v>
      </c>
      <c r="K267" t="s">
        <v>58</v>
      </c>
      <c r="L267" t="s">
        <v>263</v>
      </c>
      <c r="M267" s="26">
        <v>22.3</v>
      </c>
      <c r="N267" s="27">
        <v>14</v>
      </c>
      <c r="O267">
        <v>22.219047619047625</v>
      </c>
      <c r="P267">
        <v>8.9285714285714288</v>
      </c>
      <c r="Q267">
        <v>1.7142857142857142</v>
      </c>
      <c r="R267">
        <v>2.0714285714285716</v>
      </c>
      <c r="S267">
        <v>0.8571428571428571</v>
      </c>
      <c r="T267">
        <v>0.14285714285714285</v>
      </c>
      <c r="U267">
        <v>0.35714285714285715</v>
      </c>
      <c r="V267">
        <v>0.43689320388349512</v>
      </c>
      <c r="W267">
        <v>7.3571428571428568</v>
      </c>
      <c r="X267">
        <v>0.7857142857142857</v>
      </c>
      <c r="Y267">
        <v>1</v>
      </c>
      <c r="Z267">
        <v>0.7142857142857143</v>
      </c>
      <c r="AA267">
        <v>-1.0955120516796653</v>
      </c>
      <c r="AB267">
        <v>0.15223998682004949</v>
      </c>
      <c r="AC267">
        <v>-1.4090739694709891</v>
      </c>
      <c r="AD267">
        <v>-1.0960142456367949</v>
      </c>
      <c r="AE267">
        <v>-1.8730313398219791</v>
      </c>
      <c r="AF267">
        <v>-0.5592842117325838</v>
      </c>
      <c r="AG267">
        <v>-0.36605394497878707</v>
      </c>
      <c r="AH267">
        <v>-5.7742677710254105E-2</v>
      </c>
      <c r="AI267">
        <v>1.2277367525582992</v>
      </c>
    </row>
    <row r="268" spans="1:35" x14ac:dyDescent="0.2">
      <c r="A268">
        <v>23</v>
      </c>
      <c r="B268">
        <v>267</v>
      </c>
      <c r="C268" s="25">
        <v>0</v>
      </c>
      <c r="D268" s="25">
        <v>457</v>
      </c>
      <c r="E268" s="25">
        <v>0</v>
      </c>
      <c r="F268">
        <v>-0.84897767555930959</v>
      </c>
      <c r="G268">
        <v>-0.70613175203394662</v>
      </c>
      <c r="H268">
        <v>-0.14284592352536296</v>
      </c>
      <c r="I268" t="s">
        <v>466</v>
      </c>
      <c r="J268" t="s">
        <v>32</v>
      </c>
      <c r="K268" t="s">
        <v>48</v>
      </c>
      <c r="L268" t="s">
        <v>263</v>
      </c>
      <c r="M268" s="26">
        <v>24</v>
      </c>
      <c r="N268" s="27">
        <v>5</v>
      </c>
      <c r="O268">
        <v>11.973333333333334</v>
      </c>
      <c r="P268">
        <v>5.4</v>
      </c>
      <c r="Q268">
        <v>1</v>
      </c>
      <c r="R268">
        <v>1</v>
      </c>
      <c r="S268">
        <v>1.6</v>
      </c>
      <c r="T268">
        <v>0.8</v>
      </c>
      <c r="U268">
        <v>0</v>
      </c>
      <c r="V268">
        <v>0.32142857142857145</v>
      </c>
      <c r="W268">
        <v>5.6</v>
      </c>
      <c r="X268">
        <v>1</v>
      </c>
      <c r="Y268">
        <v>0.8</v>
      </c>
      <c r="Z268">
        <v>1.2</v>
      </c>
      <c r="AA268">
        <v>-1.6836989365620401</v>
      </c>
      <c r="AB268">
        <v>-0.54357553142746129</v>
      </c>
      <c r="AC268">
        <v>-1.7939233547041804</v>
      </c>
      <c r="AD268">
        <v>-0.75661690784178992</v>
      </c>
      <c r="AE268">
        <v>-0.44184396918907726</v>
      </c>
      <c r="AF268">
        <v>-1.1124277564910137</v>
      </c>
      <c r="AG268">
        <v>-1.1619556721490503</v>
      </c>
      <c r="AH268">
        <v>0.38924272730039433</v>
      </c>
      <c r="AI268">
        <v>0.74961363275869752</v>
      </c>
    </row>
    <row r="269" spans="1:35" x14ac:dyDescent="0.2">
      <c r="A269">
        <v>23</v>
      </c>
      <c r="B269">
        <v>268</v>
      </c>
      <c r="C269" s="25">
        <v>0</v>
      </c>
      <c r="D269" s="25">
        <v>420</v>
      </c>
      <c r="E269" s="25">
        <v>2</v>
      </c>
      <c r="F269">
        <v>-0.85258390270345497</v>
      </c>
      <c r="G269">
        <v>-0.44424621167726497</v>
      </c>
      <c r="H269">
        <v>-0.40833769102619</v>
      </c>
      <c r="I269" t="s">
        <v>462</v>
      </c>
      <c r="J269" t="s">
        <v>32</v>
      </c>
      <c r="K269" t="s">
        <v>56</v>
      </c>
      <c r="L269" t="s">
        <v>264</v>
      </c>
      <c r="M269" s="26">
        <v>24.1</v>
      </c>
      <c r="N269" s="27">
        <v>12</v>
      </c>
      <c r="O269">
        <v>15.245833333333335</v>
      </c>
      <c r="P269">
        <v>8.5833333333333339</v>
      </c>
      <c r="Q269">
        <v>0.83333333333333337</v>
      </c>
      <c r="R269">
        <v>4.166666666666667</v>
      </c>
      <c r="S269">
        <v>0.33333333333333331</v>
      </c>
      <c r="T269">
        <v>0.25</v>
      </c>
      <c r="U269">
        <v>1</v>
      </c>
      <c r="V269">
        <v>0.59677419354838712</v>
      </c>
      <c r="W269">
        <v>5.166666666666667</v>
      </c>
      <c r="X269">
        <v>0.65517241379310343</v>
      </c>
      <c r="Y269">
        <v>2.4166666666666665</v>
      </c>
      <c r="Z269">
        <v>0.83333333333333337</v>
      </c>
      <c r="AA269">
        <v>-1.1530607010102618</v>
      </c>
      <c r="AB269">
        <v>-0.70593248568521383</v>
      </c>
      <c r="AC269">
        <v>-0.65647961612608163</v>
      </c>
      <c r="AD269">
        <v>-1.335332881261478</v>
      </c>
      <c r="AE269">
        <v>-1.6396855728709625</v>
      </c>
      <c r="AF269">
        <v>0.43637416883258989</v>
      </c>
      <c r="AG269">
        <v>0.85932170043706979</v>
      </c>
      <c r="AH269">
        <v>-0.91397023080277695</v>
      </c>
      <c r="AI269">
        <v>1.1105497133917301</v>
      </c>
    </row>
    <row r="270" spans="1:35" x14ac:dyDescent="0.2">
      <c r="A270">
        <v>23</v>
      </c>
      <c r="B270">
        <v>269</v>
      </c>
      <c r="C270" s="25">
        <v>0</v>
      </c>
      <c r="D270" s="25">
        <v>272</v>
      </c>
      <c r="E270" s="25">
        <v>2</v>
      </c>
      <c r="F270">
        <v>-0.85494155139319206</v>
      </c>
      <c r="G270">
        <v>-0.56214165168065588</v>
      </c>
      <c r="H270">
        <v>-0.29279989971253617</v>
      </c>
      <c r="I270" t="s">
        <v>379</v>
      </c>
      <c r="J270" t="s">
        <v>32</v>
      </c>
      <c r="K270" t="s">
        <v>115</v>
      </c>
      <c r="L270" t="s">
        <v>264</v>
      </c>
      <c r="M270" s="26">
        <v>24</v>
      </c>
      <c r="N270" s="27">
        <v>15</v>
      </c>
      <c r="O270">
        <v>19.268888888888888</v>
      </c>
      <c r="P270">
        <v>4.1333333333333337</v>
      </c>
      <c r="Q270">
        <v>0.66666666666666663</v>
      </c>
      <c r="R270">
        <v>7.2</v>
      </c>
      <c r="S270">
        <v>1.2666666666666666</v>
      </c>
      <c r="T270">
        <v>0.2</v>
      </c>
      <c r="U270">
        <v>0.26666666666666666</v>
      </c>
      <c r="V270">
        <v>0.44444444444444442</v>
      </c>
      <c r="W270">
        <v>3.6</v>
      </c>
      <c r="X270">
        <v>0.5714285714285714</v>
      </c>
      <c r="Y270">
        <v>0.46666666666666667</v>
      </c>
      <c r="Z270">
        <v>0.8666666666666667</v>
      </c>
      <c r="AA270">
        <v>-1.8948429465198156</v>
      </c>
      <c r="AB270">
        <v>-0.86828943994296637</v>
      </c>
      <c r="AC270">
        <v>0.43307175451188645</v>
      </c>
      <c r="AD270">
        <v>-0.90891058505749744</v>
      </c>
      <c r="AE270">
        <v>-1.7485802641147703</v>
      </c>
      <c r="AF270">
        <v>-0.69941390973805273</v>
      </c>
      <c r="AG270">
        <v>-0.15242134779864921</v>
      </c>
      <c r="AH270">
        <v>-0.29762546889112823</v>
      </c>
      <c r="AI270">
        <v>1.0777373424250907</v>
      </c>
    </row>
    <row r="271" spans="1:35" x14ac:dyDescent="0.2">
      <c r="A271">
        <v>23</v>
      </c>
      <c r="B271">
        <v>270</v>
      </c>
      <c r="C271" s="25">
        <v>0</v>
      </c>
      <c r="D271" s="25">
        <v>389</v>
      </c>
      <c r="E271" s="25">
        <v>3</v>
      </c>
      <c r="F271">
        <v>-0.85787895816036619</v>
      </c>
      <c r="G271">
        <v>-0.42281527796089952</v>
      </c>
      <c r="H271">
        <v>-0.43506368019946667</v>
      </c>
      <c r="I271" t="s">
        <v>444</v>
      </c>
      <c r="J271" t="s">
        <v>32</v>
      </c>
      <c r="K271" t="s">
        <v>52</v>
      </c>
      <c r="L271" t="s">
        <v>45</v>
      </c>
      <c r="M271" s="26">
        <v>24.4</v>
      </c>
      <c r="N271" s="27">
        <v>13</v>
      </c>
      <c r="O271">
        <v>16.914102564102567</v>
      </c>
      <c r="P271">
        <v>6.2307692307692308</v>
      </c>
      <c r="Q271">
        <v>0.15384615384615385</v>
      </c>
      <c r="R271">
        <v>3.6153846153846154</v>
      </c>
      <c r="S271">
        <v>0.76923076923076927</v>
      </c>
      <c r="T271">
        <v>0.61538461538461542</v>
      </c>
      <c r="U271">
        <v>0.84615384615384615</v>
      </c>
      <c r="V271">
        <v>0.660377358490566</v>
      </c>
      <c r="W271">
        <v>4.0769230769230766</v>
      </c>
      <c r="X271">
        <v>0.6428571428571429</v>
      </c>
      <c r="Y271">
        <v>1.0769230769230769</v>
      </c>
      <c r="Z271">
        <v>0.76923076923076927</v>
      </c>
      <c r="AA271">
        <v>-1.5452158207192883</v>
      </c>
      <c r="AB271">
        <v>-1.3678492991975895</v>
      </c>
      <c r="AC271">
        <v>-0.85449613741700581</v>
      </c>
      <c r="AD271">
        <v>-1.1361796110563223</v>
      </c>
      <c r="AE271">
        <v>-0.84391667532005965</v>
      </c>
      <c r="AF271">
        <v>0.19809694955203547</v>
      </c>
      <c r="AG271">
        <v>1.0261647786853536</v>
      </c>
      <c r="AH271">
        <v>-0.45559211296433288</v>
      </c>
      <c r="AI271">
        <v>1.1736504267891132</v>
      </c>
    </row>
    <row r="272" spans="1:35" x14ac:dyDescent="0.2">
      <c r="A272">
        <v>23</v>
      </c>
      <c r="B272">
        <v>271</v>
      </c>
      <c r="C272" s="25">
        <v>102.1</v>
      </c>
      <c r="D272" s="25">
        <v>98</v>
      </c>
      <c r="E272" s="25">
        <v>32</v>
      </c>
      <c r="F272">
        <v>-0.85996998430916616</v>
      </c>
      <c r="G272">
        <v>-0.72046475423032519</v>
      </c>
      <c r="H272">
        <v>-0.13950523007884097</v>
      </c>
      <c r="I272" t="s">
        <v>434</v>
      </c>
      <c r="J272" t="s">
        <v>32</v>
      </c>
      <c r="K272" t="s">
        <v>121</v>
      </c>
      <c r="L272" t="s">
        <v>45</v>
      </c>
      <c r="M272" s="26">
        <v>30.3</v>
      </c>
      <c r="N272" s="27">
        <v>13</v>
      </c>
      <c r="O272">
        <v>15.37820512820513</v>
      </c>
      <c r="P272">
        <v>5.2307692307692308</v>
      </c>
      <c r="Q272">
        <v>0.53846153846153844</v>
      </c>
      <c r="R272">
        <v>4.615384615384615</v>
      </c>
      <c r="S272">
        <v>0.38461538461538464</v>
      </c>
      <c r="T272">
        <v>0.23076923076923078</v>
      </c>
      <c r="U272">
        <v>0.61538461538461542</v>
      </c>
      <c r="V272">
        <v>0.38235294117647056</v>
      </c>
      <c r="W272">
        <v>5.2307692307692308</v>
      </c>
      <c r="X272">
        <v>1</v>
      </c>
      <c r="Y272">
        <v>0.69230769230769229</v>
      </c>
      <c r="Z272">
        <v>1.7692307692307692</v>
      </c>
      <c r="AA272">
        <v>-1.7119084601596375</v>
      </c>
      <c r="AB272">
        <v>-0.99317940475662203</v>
      </c>
      <c r="AC272">
        <v>-0.49530337786602746</v>
      </c>
      <c r="AD272">
        <v>-1.3119030847667539</v>
      </c>
      <c r="AE272">
        <v>-1.6815681464262731</v>
      </c>
      <c r="AF272">
        <v>-0.15931887936879607</v>
      </c>
      <c r="AG272">
        <v>-0.65367219569869739</v>
      </c>
      <c r="AH272">
        <v>0.33339146317994789</v>
      </c>
      <c r="AI272">
        <v>0.18927929778993371</v>
      </c>
    </row>
    <row r="273" spans="1:35" x14ac:dyDescent="0.2">
      <c r="A273">
        <v>23</v>
      </c>
      <c r="B273">
        <v>272</v>
      </c>
      <c r="C273" s="25">
        <v>142.69999999999999</v>
      </c>
      <c r="D273" s="25">
        <v>155</v>
      </c>
      <c r="E273" s="25">
        <v>16</v>
      </c>
      <c r="F273">
        <v>-0.86070015234508113</v>
      </c>
      <c r="G273">
        <v>-0.59334735611681855</v>
      </c>
      <c r="H273">
        <v>-0.26735279622826258</v>
      </c>
      <c r="I273" t="s">
        <v>437</v>
      </c>
      <c r="J273" t="s">
        <v>32</v>
      </c>
      <c r="K273" t="s">
        <v>87</v>
      </c>
      <c r="L273" t="s">
        <v>264</v>
      </c>
      <c r="M273" s="26">
        <v>25.7</v>
      </c>
      <c r="N273" s="27">
        <v>13</v>
      </c>
      <c r="O273">
        <v>21.839743589743588</v>
      </c>
      <c r="P273">
        <v>9.1538461538461533</v>
      </c>
      <c r="Q273">
        <v>1</v>
      </c>
      <c r="R273">
        <v>3.3846153846153846</v>
      </c>
      <c r="S273">
        <v>1.2307692307692308</v>
      </c>
      <c r="T273">
        <v>0.30769230769230771</v>
      </c>
      <c r="U273">
        <v>0.61538461538461542</v>
      </c>
      <c r="V273">
        <v>0.44230769230769229</v>
      </c>
      <c r="W273">
        <v>8</v>
      </c>
      <c r="X273">
        <v>0.60869565217391308</v>
      </c>
      <c r="Y273">
        <v>1.7692307692307692</v>
      </c>
      <c r="Z273">
        <v>0.92307692307692313</v>
      </c>
      <c r="AA273">
        <v>-1.0579604131244218</v>
      </c>
      <c r="AB273">
        <v>-0.54357553142746129</v>
      </c>
      <c r="AC273">
        <v>-0.93738677423646233</v>
      </c>
      <c r="AD273">
        <v>-0.92531144260380427</v>
      </c>
      <c r="AE273">
        <v>-1.5140378522050304</v>
      </c>
      <c r="AF273">
        <v>-0.15931887936879607</v>
      </c>
      <c r="AG273">
        <v>-0.33743385327119257</v>
      </c>
      <c r="AH273">
        <v>-0.88731017344959184</v>
      </c>
      <c r="AI273">
        <v>1.0222087146353933</v>
      </c>
    </row>
    <row r="274" spans="1:35" x14ac:dyDescent="0.2">
      <c r="A274">
        <v>23</v>
      </c>
      <c r="B274">
        <v>273</v>
      </c>
      <c r="C274" s="25">
        <v>0</v>
      </c>
      <c r="D274" s="25">
        <v>310</v>
      </c>
      <c r="E274" s="25">
        <v>1</v>
      </c>
      <c r="F274">
        <v>-0.86701758800787587</v>
      </c>
      <c r="G274">
        <v>-0.53176227645664242</v>
      </c>
      <c r="H274">
        <v>-0.33525531155123345</v>
      </c>
      <c r="I274" t="s">
        <v>456</v>
      </c>
      <c r="J274" t="s">
        <v>32</v>
      </c>
      <c r="K274" t="s">
        <v>95</v>
      </c>
      <c r="L274" t="s">
        <v>263</v>
      </c>
      <c r="M274" s="26">
        <v>21.5</v>
      </c>
      <c r="N274" s="27">
        <v>13</v>
      </c>
      <c r="O274">
        <v>25.161538461538463</v>
      </c>
      <c r="P274">
        <v>5.2307692307692308</v>
      </c>
      <c r="Q274">
        <v>1.1538461538461537</v>
      </c>
      <c r="R274">
        <v>2.1538461538461537</v>
      </c>
      <c r="S274">
        <v>1</v>
      </c>
      <c r="T274">
        <v>0.53846153846153844</v>
      </c>
      <c r="U274">
        <v>0.30769230769230771</v>
      </c>
      <c r="V274">
        <v>0.45454545454545453</v>
      </c>
      <c r="W274">
        <v>4.2307692307692308</v>
      </c>
      <c r="X274">
        <v>1</v>
      </c>
      <c r="Y274">
        <v>0.23076923076923078</v>
      </c>
      <c r="Z274">
        <v>0.53846153846153844</v>
      </c>
      <c r="AA274">
        <v>-1.7119084601596375</v>
      </c>
      <c r="AB274">
        <v>-0.39370757365107445</v>
      </c>
      <c r="AC274">
        <v>-1.3794701706068975</v>
      </c>
      <c r="AD274">
        <v>-1.0307455268300634</v>
      </c>
      <c r="AE274">
        <v>-1.0114469695413024</v>
      </c>
      <c r="AF274">
        <v>-0.63587331792990487</v>
      </c>
      <c r="AG274">
        <v>-0.11755036707434367</v>
      </c>
      <c r="AH274">
        <v>9.4028902663749109E-2</v>
      </c>
      <c r="AI274">
        <v>1.4008129950196933</v>
      </c>
    </row>
    <row r="275" spans="1:35" x14ac:dyDescent="0.2">
      <c r="A275">
        <v>23</v>
      </c>
      <c r="B275">
        <v>274</v>
      </c>
      <c r="C275" s="25">
        <v>0</v>
      </c>
      <c r="D275" s="25">
        <v>220</v>
      </c>
      <c r="E275" s="25">
        <v>2</v>
      </c>
      <c r="F275">
        <v>-0.87376202881756815</v>
      </c>
      <c r="G275">
        <v>-0.74261716827718349</v>
      </c>
      <c r="H275">
        <v>-0.13114486054038466</v>
      </c>
      <c r="I275" t="s">
        <v>445</v>
      </c>
      <c r="J275" t="s">
        <v>32</v>
      </c>
      <c r="K275" t="s">
        <v>82</v>
      </c>
      <c r="L275" t="s">
        <v>264</v>
      </c>
      <c r="M275" s="26">
        <v>33.200000000000003</v>
      </c>
      <c r="N275" s="27">
        <v>14</v>
      </c>
      <c r="O275">
        <v>18.804761904761907</v>
      </c>
      <c r="P275">
        <v>7</v>
      </c>
      <c r="Q275">
        <v>1.2857142857142858</v>
      </c>
      <c r="R275">
        <v>2.4285714285714284</v>
      </c>
      <c r="S275">
        <v>0.5714285714285714</v>
      </c>
      <c r="T275">
        <v>0.5</v>
      </c>
      <c r="U275">
        <v>0.42857142857142855</v>
      </c>
      <c r="V275">
        <v>0.32954545454545453</v>
      </c>
      <c r="W275">
        <v>6.2857142857142856</v>
      </c>
      <c r="X275">
        <v>0.73333333333333328</v>
      </c>
      <c r="Y275">
        <v>2.1428571428571428</v>
      </c>
      <c r="Z275">
        <v>1.2857142857142858</v>
      </c>
      <c r="AA275">
        <v>-1.4169907134574815</v>
      </c>
      <c r="AB275">
        <v>-0.26524932412845686</v>
      </c>
      <c r="AC275">
        <v>-1.2807908410599254</v>
      </c>
      <c r="AD275">
        <v>-1.2265516832502585</v>
      </c>
      <c r="AE275">
        <v>-1.0952121166519238</v>
      </c>
      <c r="AF275">
        <v>-0.44865550278089794</v>
      </c>
      <c r="AG275">
        <v>-1.2324592773304421</v>
      </c>
      <c r="AH275">
        <v>-0.38288402039403324</v>
      </c>
      <c r="AI275">
        <v>0.66523896455876774</v>
      </c>
    </row>
    <row r="276" spans="1:35" x14ac:dyDescent="0.2">
      <c r="A276">
        <v>23</v>
      </c>
      <c r="B276">
        <v>275</v>
      </c>
      <c r="C276" s="25">
        <v>0</v>
      </c>
      <c r="D276" s="25">
        <v>197</v>
      </c>
      <c r="E276" s="25">
        <v>2</v>
      </c>
      <c r="F276">
        <v>-0.87989402213901347</v>
      </c>
      <c r="G276">
        <v>-0.53772469608777695</v>
      </c>
      <c r="H276">
        <v>-0.34216932605123651</v>
      </c>
      <c r="I276" t="s">
        <v>442</v>
      </c>
      <c r="J276" t="s">
        <v>32</v>
      </c>
      <c r="K276" t="s">
        <v>72</v>
      </c>
      <c r="L276" t="s">
        <v>263</v>
      </c>
      <c r="M276" s="26">
        <v>26.9</v>
      </c>
      <c r="N276" s="27">
        <v>12</v>
      </c>
      <c r="O276">
        <v>15.927777777777777</v>
      </c>
      <c r="P276">
        <v>4.5</v>
      </c>
      <c r="Q276">
        <v>0.91666666666666663</v>
      </c>
      <c r="R276">
        <v>2.9166666666666665</v>
      </c>
      <c r="S276">
        <v>1.5833333333333333</v>
      </c>
      <c r="T276">
        <v>0.25</v>
      </c>
      <c r="U276">
        <v>0.58333333333333337</v>
      </c>
      <c r="V276">
        <v>0.41176470588235292</v>
      </c>
      <c r="W276">
        <v>4.25</v>
      </c>
      <c r="X276">
        <v>1</v>
      </c>
      <c r="Y276">
        <v>8.3333333333333329E-2</v>
      </c>
      <c r="Z276">
        <v>0.25</v>
      </c>
      <c r="AA276">
        <v>-1.8337223120583546</v>
      </c>
      <c r="AB276">
        <v>-0.62475400855633756</v>
      </c>
      <c r="AC276">
        <v>-1.1054705655648049</v>
      </c>
      <c r="AD276">
        <v>-0.76423159170257537</v>
      </c>
      <c r="AE276">
        <v>-1.6396855728709625</v>
      </c>
      <c r="AF276">
        <v>-0.20895996671891157</v>
      </c>
      <c r="AG276">
        <v>-0.36503031512481604</v>
      </c>
      <c r="AH276">
        <v>1.7565862498852246E-2</v>
      </c>
      <c r="AI276">
        <v>1.6847662053079182</v>
      </c>
    </row>
    <row r="277" spans="1:35" x14ac:dyDescent="0.2">
      <c r="A277">
        <v>23</v>
      </c>
      <c r="B277">
        <v>276</v>
      </c>
      <c r="C277" s="25">
        <v>0</v>
      </c>
      <c r="D277" s="25">
        <v>395</v>
      </c>
      <c r="E277" s="25">
        <v>0</v>
      </c>
      <c r="F277">
        <v>-0.88166175777792699</v>
      </c>
      <c r="G277">
        <v>-0.67776379847769974</v>
      </c>
      <c r="H277">
        <v>-0.20389795930022725</v>
      </c>
      <c r="I277" t="s">
        <v>486</v>
      </c>
      <c r="J277" t="s">
        <v>414</v>
      </c>
      <c r="K277" t="s">
        <v>67</v>
      </c>
      <c r="L277" t="s">
        <v>263</v>
      </c>
      <c r="M277" s="26">
        <v>28</v>
      </c>
      <c r="N277" s="27">
        <v>5</v>
      </c>
      <c r="O277">
        <v>14.029999999999998</v>
      </c>
      <c r="P277">
        <v>6.4</v>
      </c>
      <c r="Q277">
        <v>1.8</v>
      </c>
      <c r="R277">
        <v>1.4</v>
      </c>
      <c r="S277">
        <v>2.2000000000000002</v>
      </c>
      <c r="T277">
        <v>0.4</v>
      </c>
      <c r="U277">
        <v>0</v>
      </c>
      <c r="V277">
        <v>0.36666666666666664</v>
      </c>
      <c r="W277">
        <v>6</v>
      </c>
      <c r="X277">
        <v>0.5</v>
      </c>
      <c r="Y277">
        <v>0.4</v>
      </c>
      <c r="Z277">
        <v>1</v>
      </c>
      <c r="AA277">
        <v>-1.5170062971216909</v>
      </c>
      <c r="AB277">
        <v>0.23573784900975092</v>
      </c>
      <c r="AC277">
        <v>-1.6502462508837892</v>
      </c>
      <c r="AD277">
        <v>-0.48248828885351658</v>
      </c>
      <c r="AE277">
        <v>-1.3130014991395391</v>
      </c>
      <c r="AF277">
        <v>-1.1124277564910137</v>
      </c>
      <c r="AG277">
        <v>-0.87472974041234264</v>
      </c>
      <c r="AH277">
        <v>-0.33220006096569027</v>
      </c>
      <c r="AI277">
        <v>0.94648785855853346</v>
      </c>
    </row>
    <row r="278" spans="1:35" x14ac:dyDescent="0.2">
      <c r="A278">
        <v>24</v>
      </c>
      <c r="B278">
        <v>277</v>
      </c>
      <c r="C278" s="25">
        <v>70.8</v>
      </c>
      <c r="D278" s="25">
        <v>77</v>
      </c>
      <c r="E278" s="25">
        <v>84</v>
      </c>
      <c r="F278">
        <v>-0.88225688652192935</v>
      </c>
      <c r="G278">
        <v>-0.5860620600726314</v>
      </c>
      <c r="H278">
        <v>-0.29619482644929795</v>
      </c>
      <c r="I278" t="s">
        <v>461</v>
      </c>
      <c r="J278" t="s">
        <v>32</v>
      </c>
      <c r="K278" t="s">
        <v>95</v>
      </c>
      <c r="L278" t="s">
        <v>45</v>
      </c>
      <c r="M278" s="26">
        <v>26.3</v>
      </c>
      <c r="N278" s="27">
        <v>11</v>
      </c>
      <c r="O278">
        <v>26.25</v>
      </c>
      <c r="P278">
        <v>7.8181818181818183</v>
      </c>
      <c r="Q278">
        <v>0</v>
      </c>
      <c r="R278">
        <v>9</v>
      </c>
      <c r="S278">
        <v>2.6363636363636362</v>
      </c>
      <c r="T278">
        <v>0.54545454545454541</v>
      </c>
      <c r="U278">
        <v>0.72727272727272729</v>
      </c>
      <c r="V278">
        <v>0.50649350649350644</v>
      </c>
      <c r="W278">
        <v>7</v>
      </c>
      <c r="X278">
        <v>0.29629629629629628</v>
      </c>
      <c r="Y278">
        <v>2.4545454545454546</v>
      </c>
      <c r="Z278">
        <v>1.3636363636363635</v>
      </c>
      <c r="AA278">
        <v>-1.2806058266426503</v>
      </c>
      <c r="AB278">
        <v>-1.5177172569739765</v>
      </c>
      <c r="AC278">
        <v>1.0796187217036477</v>
      </c>
      <c r="AD278">
        <v>-0.28312202049840884</v>
      </c>
      <c r="AE278">
        <v>-0.99621694279391682</v>
      </c>
      <c r="AF278">
        <v>1.397364374433438E-2</v>
      </c>
      <c r="AG278">
        <v>0.31270494425917189</v>
      </c>
      <c r="AH278">
        <v>-3.1917285241925346</v>
      </c>
      <c r="AI278">
        <v>0.58853472074065005</v>
      </c>
    </row>
    <row r="279" spans="1:35" x14ac:dyDescent="0.2">
      <c r="A279">
        <v>24</v>
      </c>
      <c r="B279">
        <v>278</v>
      </c>
      <c r="C279" s="25">
        <v>142.9</v>
      </c>
      <c r="D279" s="25">
        <v>166</v>
      </c>
      <c r="E279" s="25">
        <v>7</v>
      </c>
      <c r="F279">
        <v>-0.8955008468327037</v>
      </c>
      <c r="G279">
        <v>-0.54281731194007965</v>
      </c>
      <c r="H279">
        <v>-0.35268353489262405</v>
      </c>
      <c r="I279" t="s">
        <v>464</v>
      </c>
      <c r="J279" t="s">
        <v>32</v>
      </c>
      <c r="K279" t="s">
        <v>115</v>
      </c>
      <c r="L279" t="s">
        <v>45</v>
      </c>
      <c r="M279" s="26">
        <v>24.1</v>
      </c>
      <c r="N279" s="27">
        <v>15</v>
      </c>
      <c r="O279">
        <v>16.040000000000003</v>
      </c>
      <c r="P279">
        <v>5.5333333333333332</v>
      </c>
      <c r="Q279">
        <v>0</v>
      </c>
      <c r="R279">
        <v>5.2666666666666666</v>
      </c>
      <c r="S279">
        <v>1.6</v>
      </c>
      <c r="T279">
        <v>0.6</v>
      </c>
      <c r="U279">
        <v>0.73333333333333328</v>
      </c>
      <c r="V279">
        <v>0.56451612903225812</v>
      </c>
      <c r="W279">
        <v>4.1333333333333337</v>
      </c>
      <c r="X279">
        <v>0.52</v>
      </c>
      <c r="Y279">
        <v>1.6666666666666667</v>
      </c>
      <c r="Z279">
        <v>1.0666666666666667</v>
      </c>
      <c r="AA279">
        <v>-1.661473251303327</v>
      </c>
      <c r="AB279">
        <v>-1.5177172569739765</v>
      </c>
      <c r="AC279">
        <v>-0.26136758062000542</v>
      </c>
      <c r="AD279">
        <v>-0.75661690784178992</v>
      </c>
      <c r="AE279">
        <v>-0.87742273416430827</v>
      </c>
      <c r="AF279">
        <v>2.3360322079628834E-2</v>
      </c>
      <c r="AG279">
        <v>0.50228700374295387</v>
      </c>
      <c r="AH279">
        <v>-1.217268519005148</v>
      </c>
      <c r="AI279">
        <v>0.88086311662525485</v>
      </c>
    </row>
    <row r="280" spans="1:35" x14ac:dyDescent="0.2">
      <c r="A280">
        <v>24</v>
      </c>
      <c r="B280">
        <v>279</v>
      </c>
      <c r="C280" s="25">
        <v>0</v>
      </c>
      <c r="D280" s="25">
        <v>266</v>
      </c>
      <c r="E280" s="25">
        <v>0</v>
      </c>
      <c r="F280">
        <v>-0.8959522649991698</v>
      </c>
      <c r="G280">
        <v>-0.52811743288932422</v>
      </c>
      <c r="H280">
        <v>-0.36783483210984558</v>
      </c>
      <c r="I280" t="s">
        <v>450</v>
      </c>
      <c r="J280" t="s">
        <v>32</v>
      </c>
      <c r="K280" t="s">
        <v>52</v>
      </c>
      <c r="L280" t="s">
        <v>263</v>
      </c>
      <c r="M280" s="26">
        <v>27.6</v>
      </c>
      <c r="N280" s="27">
        <v>4</v>
      </c>
      <c r="O280">
        <v>16.183333333333334</v>
      </c>
      <c r="P280">
        <v>7</v>
      </c>
      <c r="Q280">
        <v>1.25</v>
      </c>
      <c r="R280">
        <v>2.25</v>
      </c>
      <c r="S280">
        <v>0.25</v>
      </c>
      <c r="T280">
        <v>0.5</v>
      </c>
      <c r="U280">
        <v>0.5</v>
      </c>
      <c r="V280">
        <v>0.45</v>
      </c>
      <c r="W280">
        <v>5</v>
      </c>
      <c r="X280">
        <v>0.7142857142857143</v>
      </c>
      <c r="Y280">
        <v>1.75</v>
      </c>
      <c r="Z280">
        <v>0.25</v>
      </c>
      <c r="AA280">
        <v>-1.4169907134574815</v>
      </c>
      <c r="AB280">
        <v>-0.30004010004083248</v>
      </c>
      <c r="AC280">
        <v>-1.3449324052654572</v>
      </c>
      <c r="AD280">
        <v>-1.3734063005654049</v>
      </c>
      <c r="AE280">
        <v>-1.0952121166519238</v>
      </c>
      <c r="AF280">
        <v>-0.33802679382921191</v>
      </c>
      <c r="AG280">
        <v>-0.16615724631764719</v>
      </c>
      <c r="AH280">
        <v>-0.40305742518387699</v>
      </c>
      <c r="AI280">
        <v>1.6847662053079182</v>
      </c>
    </row>
    <row r="281" spans="1:35" x14ac:dyDescent="0.2">
      <c r="A281">
        <v>24</v>
      </c>
      <c r="B281">
        <v>280</v>
      </c>
      <c r="C281" s="25">
        <v>137.69999999999999</v>
      </c>
      <c r="D281" s="25">
        <v>216</v>
      </c>
      <c r="E281" s="25">
        <v>4</v>
      </c>
      <c r="F281">
        <v>-0.89634293624072126</v>
      </c>
      <c r="G281">
        <v>-0.60659914265531312</v>
      </c>
      <c r="H281">
        <v>-0.28974379358540814</v>
      </c>
      <c r="I281" t="s">
        <v>460</v>
      </c>
      <c r="J281" t="s">
        <v>32</v>
      </c>
      <c r="K281" t="s">
        <v>42</v>
      </c>
      <c r="L281" t="s">
        <v>263</v>
      </c>
      <c r="M281" s="26">
        <v>26.8</v>
      </c>
      <c r="N281" s="27">
        <v>14</v>
      </c>
      <c r="O281">
        <v>20.953571428571426</v>
      </c>
      <c r="P281">
        <v>7.1428571428571432</v>
      </c>
      <c r="Q281">
        <v>0.7857142857142857</v>
      </c>
      <c r="R281">
        <v>2.1428571428571428</v>
      </c>
      <c r="S281">
        <v>1.2857142857142858</v>
      </c>
      <c r="T281">
        <v>0.6428571428571429</v>
      </c>
      <c r="U281">
        <v>7.1428571428571425E-2</v>
      </c>
      <c r="V281">
        <v>0.43617021276595747</v>
      </c>
      <c r="W281">
        <v>6.7142857142857144</v>
      </c>
      <c r="X281">
        <v>0.77777777777777779</v>
      </c>
      <c r="Y281">
        <v>0.6428571428571429</v>
      </c>
      <c r="Z281">
        <v>0.7857142857142857</v>
      </c>
      <c r="AA281">
        <v>-1.3931774792517171</v>
      </c>
      <c r="AB281">
        <v>-0.75232018690171454</v>
      </c>
      <c r="AC281">
        <v>-1.3834173437887765</v>
      </c>
      <c r="AD281">
        <v>-0.90020808921659978</v>
      </c>
      <c r="AE281">
        <v>-0.78408442738390149</v>
      </c>
      <c r="AF281">
        <v>-1.0017990475393277</v>
      </c>
      <c r="AG281">
        <v>-0.34241625927112751</v>
      </c>
      <c r="AH281">
        <v>-5.9393979603010856E-2</v>
      </c>
      <c r="AI281">
        <v>1.1574245290583576</v>
      </c>
    </row>
    <row r="282" spans="1:35" x14ac:dyDescent="0.2">
      <c r="A282">
        <v>24</v>
      </c>
      <c r="B282">
        <v>281</v>
      </c>
      <c r="C282" s="25">
        <v>143.80000000000001</v>
      </c>
      <c r="D282" s="25">
        <v>190</v>
      </c>
      <c r="E282" s="25">
        <v>4</v>
      </c>
      <c r="F282">
        <v>-0.89646171665870733</v>
      </c>
      <c r="G282">
        <v>-0.62697912189580585</v>
      </c>
      <c r="H282">
        <v>-0.26948259476290148</v>
      </c>
      <c r="I282" t="s">
        <v>443</v>
      </c>
      <c r="J282" t="s">
        <v>32</v>
      </c>
      <c r="K282" t="s">
        <v>87</v>
      </c>
      <c r="L282" t="s">
        <v>263</v>
      </c>
      <c r="M282" s="26">
        <v>24.4</v>
      </c>
      <c r="N282" s="27">
        <v>13</v>
      </c>
      <c r="O282">
        <v>17.748717948717946</v>
      </c>
      <c r="P282">
        <v>6.8461538461538458</v>
      </c>
      <c r="Q282">
        <v>0.46153846153846156</v>
      </c>
      <c r="R282">
        <v>1.8461538461538463</v>
      </c>
      <c r="S282">
        <v>3.6153846153846154</v>
      </c>
      <c r="T282">
        <v>0.38461538461538464</v>
      </c>
      <c r="U282">
        <v>0.15384615384615385</v>
      </c>
      <c r="V282">
        <v>0.4</v>
      </c>
      <c r="W282">
        <v>6.9230769230769234</v>
      </c>
      <c r="X282">
        <v>0.73333333333333328</v>
      </c>
      <c r="Y282">
        <v>1.1538461538461537</v>
      </c>
      <c r="Z282">
        <v>0.61538461538461542</v>
      </c>
      <c r="AA282">
        <v>-1.4426357349098431</v>
      </c>
      <c r="AB282">
        <v>-1.0681133836448158</v>
      </c>
      <c r="AC282">
        <v>-1.4899910196995063</v>
      </c>
      <c r="AD282">
        <v>0.16417409440087166</v>
      </c>
      <c r="AE282">
        <v>-1.3465075579837877</v>
      </c>
      <c r="AF282">
        <v>-0.87415053721045932</v>
      </c>
      <c r="AG282">
        <v>-0.69267221939413404</v>
      </c>
      <c r="AH282">
        <v>-0.21800787756341033</v>
      </c>
      <c r="AI282">
        <v>1.3250921389428334</v>
      </c>
    </row>
    <row r="283" spans="1:35" x14ac:dyDescent="0.2">
      <c r="A283">
        <v>24</v>
      </c>
      <c r="B283">
        <v>282</v>
      </c>
      <c r="C283" s="25">
        <v>0</v>
      </c>
      <c r="D283" s="25">
        <v>303</v>
      </c>
      <c r="E283" s="25">
        <v>2</v>
      </c>
      <c r="F283">
        <v>-0.90094657981949022</v>
      </c>
      <c r="G283">
        <v>-0.61423160095832141</v>
      </c>
      <c r="H283">
        <v>-0.28671497886116881</v>
      </c>
      <c r="I283" t="s">
        <v>467</v>
      </c>
      <c r="J283" t="s">
        <v>32</v>
      </c>
      <c r="K283" t="s">
        <v>33</v>
      </c>
      <c r="L283" t="s">
        <v>263</v>
      </c>
      <c r="M283" s="26">
        <v>27.3</v>
      </c>
      <c r="N283" s="27">
        <v>15</v>
      </c>
      <c r="O283">
        <v>23.344444444444441</v>
      </c>
      <c r="P283">
        <v>7.8</v>
      </c>
      <c r="Q283">
        <v>1.2</v>
      </c>
      <c r="R283">
        <v>2.6666666666666665</v>
      </c>
      <c r="S283">
        <v>1.2</v>
      </c>
      <c r="T283">
        <v>0.46666666666666667</v>
      </c>
      <c r="U283">
        <v>0.13333333333333333</v>
      </c>
      <c r="V283">
        <v>0.41509433962264153</v>
      </c>
      <c r="W283">
        <v>7.0666666666666664</v>
      </c>
      <c r="X283">
        <v>0.6470588235294118</v>
      </c>
      <c r="Y283">
        <v>1.1333333333333333</v>
      </c>
      <c r="Z283">
        <v>0.6</v>
      </c>
      <c r="AA283">
        <v>-1.2836366019052021</v>
      </c>
      <c r="AB283">
        <v>-0.34874718631815826</v>
      </c>
      <c r="AC283">
        <v>-1.1952687554525496</v>
      </c>
      <c r="AD283">
        <v>-0.93936932050063904</v>
      </c>
      <c r="AE283">
        <v>-1.1678085774811289</v>
      </c>
      <c r="AF283">
        <v>-0.90592083311453331</v>
      </c>
      <c r="AG283">
        <v>-0.56169466004666702</v>
      </c>
      <c r="AH283">
        <v>-0.46587478396422016</v>
      </c>
      <c r="AI283">
        <v>1.3402363101582055</v>
      </c>
    </row>
    <row r="284" spans="1:35" x14ac:dyDescent="0.2">
      <c r="A284">
        <v>24</v>
      </c>
      <c r="B284">
        <v>283</v>
      </c>
      <c r="C284" s="25">
        <v>0</v>
      </c>
      <c r="D284" s="25">
        <v>192</v>
      </c>
      <c r="E284" s="25">
        <v>2</v>
      </c>
      <c r="F284">
        <v>-0.90107769742968868</v>
      </c>
      <c r="G284">
        <v>-0.71092073501189257</v>
      </c>
      <c r="H284">
        <v>-0.19015696241779612</v>
      </c>
      <c r="I284" t="s">
        <v>454</v>
      </c>
      <c r="J284" t="s">
        <v>32</v>
      </c>
      <c r="K284" t="s">
        <v>87</v>
      </c>
      <c r="L284" t="s">
        <v>263</v>
      </c>
      <c r="M284" s="26">
        <v>23</v>
      </c>
      <c r="N284" s="27">
        <v>10</v>
      </c>
      <c r="O284">
        <v>15.321666666666664</v>
      </c>
      <c r="P284">
        <v>5.9</v>
      </c>
      <c r="Q284">
        <v>1.2</v>
      </c>
      <c r="R284">
        <v>1.3</v>
      </c>
      <c r="S284">
        <v>0.8</v>
      </c>
      <c r="T284">
        <v>0.6</v>
      </c>
      <c r="U284">
        <v>0.2</v>
      </c>
      <c r="V284">
        <v>0.36065573770491804</v>
      </c>
      <c r="W284">
        <v>6.1</v>
      </c>
      <c r="X284">
        <v>1</v>
      </c>
      <c r="Y284">
        <v>0.3</v>
      </c>
      <c r="Z284">
        <v>1.1000000000000001</v>
      </c>
      <c r="AA284">
        <v>-1.6003526168418656</v>
      </c>
      <c r="AB284">
        <v>-0.34874718631815826</v>
      </c>
      <c r="AC284">
        <v>-1.6861655268388869</v>
      </c>
      <c r="AD284">
        <v>-1.1221217331594877</v>
      </c>
      <c r="AE284">
        <v>-0.87742273416430827</v>
      </c>
      <c r="AF284">
        <v>-0.80266737142629285</v>
      </c>
      <c r="AG284">
        <v>-0.93879347875782859</v>
      </c>
      <c r="AH284">
        <v>0.1299332867411789</v>
      </c>
      <c r="AI284">
        <v>0.84805074565861538</v>
      </c>
    </row>
    <row r="285" spans="1:35" x14ac:dyDescent="0.2">
      <c r="A285">
        <v>24</v>
      </c>
      <c r="B285">
        <v>284</v>
      </c>
      <c r="C285" s="25">
        <v>0</v>
      </c>
      <c r="D285" s="25">
        <v>452</v>
      </c>
      <c r="E285" s="25">
        <v>0</v>
      </c>
      <c r="F285">
        <v>-0.90280335461169836</v>
      </c>
      <c r="G285">
        <v>-0.80913902213224809</v>
      </c>
      <c r="H285">
        <v>-9.3664332479450274E-2</v>
      </c>
      <c r="I285" t="s">
        <v>455</v>
      </c>
      <c r="J285" t="s">
        <v>1711</v>
      </c>
      <c r="K285" t="s">
        <v>155</v>
      </c>
      <c r="L285" t="s">
        <v>263</v>
      </c>
      <c r="M285" s="26">
        <v>24.1</v>
      </c>
      <c r="N285" s="27">
        <v>5</v>
      </c>
      <c r="O285">
        <v>16.866666666666664</v>
      </c>
      <c r="P285">
        <v>7.4</v>
      </c>
      <c r="Q285">
        <v>1</v>
      </c>
      <c r="R285">
        <v>2</v>
      </c>
      <c r="S285">
        <v>1.6</v>
      </c>
      <c r="T285">
        <v>0.4</v>
      </c>
      <c r="U285">
        <v>0</v>
      </c>
      <c r="V285">
        <v>0.31428571428571428</v>
      </c>
      <c r="W285">
        <v>7</v>
      </c>
      <c r="X285">
        <v>0.83333333333333337</v>
      </c>
      <c r="Y285">
        <v>2.4</v>
      </c>
      <c r="Z285">
        <v>1.4</v>
      </c>
      <c r="AA285">
        <v>-1.3503136576813417</v>
      </c>
      <c r="AB285">
        <v>-0.54357553142746129</v>
      </c>
      <c r="AC285">
        <v>-1.4347305951532019</v>
      </c>
      <c r="AD285">
        <v>-0.75661690784178992</v>
      </c>
      <c r="AE285">
        <v>-1.3130014991395391</v>
      </c>
      <c r="AF285">
        <v>-1.1124277564910137</v>
      </c>
      <c r="AG285">
        <v>-1.5153671238672062</v>
      </c>
      <c r="AH285">
        <v>0.19104246545245934</v>
      </c>
      <c r="AI285">
        <v>0.55273940695886159</v>
      </c>
    </row>
    <row r="286" spans="1:35" x14ac:dyDescent="0.2">
      <c r="A286">
        <v>24</v>
      </c>
      <c r="B286">
        <v>285</v>
      </c>
      <c r="C286" s="25">
        <v>142.80000000000001</v>
      </c>
      <c r="D286" s="25">
        <v>179</v>
      </c>
      <c r="E286" s="25">
        <v>9</v>
      </c>
      <c r="F286">
        <v>-0.90615859909760421</v>
      </c>
      <c r="G286">
        <v>-0.80291896023938447</v>
      </c>
      <c r="H286">
        <v>-0.10323963885821974</v>
      </c>
      <c r="I286" t="s">
        <v>469</v>
      </c>
      <c r="J286" t="s">
        <v>32</v>
      </c>
      <c r="K286" t="s">
        <v>44</v>
      </c>
      <c r="L286" t="s">
        <v>263</v>
      </c>
      <c r="M286" s="26">
        <v>20.7</v>
      </c>
      <c r="N286" s="27">
        <v>15</v>
      </c>
      <c r="O286">
        <v>23.218888888888884</v>
      </c>
      <c r="P286">
        <v>8.3333333333333339</v>
      </c>
      <c r="Q286">
        <v>1.1333333333333333</v>
      </c>
      <c r="R286">
        <v>2.8666666666666667</v>
      </c>
      <c r="S286">
        <v>2.0666666666666669</v>
      </c>
      <c r="T286">
        <v>0.8666666666666667</v>
      </c>
      <c r="U286">
        <v>0.4</v>
      </c>
      <c r="V286">
        <v>0.36567164179104478</v>
      </c>
      <c r="W286">
        <v>8.9333333333333336</v>
      </c>
      <c r="X286">
        <v>0.34482758620689657</v>
      </c>
      <c r="Y286">
        <v>1.9333333333333333</v>
      </c>
      <c r="Z286">
        <v>1.5333333333333334</v>
      </c>
      <c r="AA286">
        <v>-1.1947338608703491</v>
      </c>
      <c r="AB286">
        <v>-0.41368996802125929</v>
      </c>
      <c r="AC286">
        <v>-1.1234302035423538</v>
      </c>
      <c r="AD286">
        <v>-0.54340575973979954</v>
      </c>
      <c r="AE286">
        <v>-0.29665104753066696</v>
      </c>
      <c r="AF286">
        <v>-0.49290698636157226</v>
      </c>
      <c r="AG286">
        <v>-1.3046503715635349</v>
      </c>
      <c r="AH286">
        <v>-2.2782923676172286</v>
      </c>
      <c r="AI286">
        <v>0.42148992309230415</v>
      </c>
    </row>
    <row r="287" spans="1:35" x14ac:dyDescent="0.2">
      <c r="A287">
        <v>24</v>
      </c>
      <c r="B287">
        <v>286</v>
      </c>
      <c r="C287" s="25">
        <v>0</v>
      </c>
      <c r="D287" s="25">
        <v>727</v>
      </c>
      <c r="E287" s="25">
        <v>0</v>
      </c>
      <c r="F287">
        <v>-0.90945567267544691</v>
      </c>
      <c r="G287">
        <v>-0.69882529226186807</v>
      </c>
      <c r="H287">
        <v>-0.21063038041357884</v>
      </c>
      <c r="I287" t="s">
        <v>446</v>
      </c>
      <c r="J287" t="s">
        <v>32</v>
      </c>
      <c r="K287" t="s">
        <v>155</v>
      </c>
      <c r="L287" t="s">
        <v>263</v>
      </c>
      <c r="M287" s="26">
        <v>24.7</v>
      </c>
      <c r="N287" s="27">
        <v>14</v>
      </c>
      <c r="O287">
        <v>17.205952380952379</v>
      </c>
      <c r="P287">
        <v>5.3571428571428568</v>
      </c>
      <c r="Q287">
        <v>0.7142857142857143</v>
      </c>
      <c r="R287">
        <v>2.3571428571428572</v>
      </c>
      <c r="S287">
        <v>1.7142857142857142</v>
      </c>
      <c r="T287">
        <v>0.35714285714285715</v>
      </c>
      <c r="U287">
        <v>0.2857142857142857</v>
      </c>
      <c r="V287">
        <v>0.37662337662337664</v>
      </c>
      <c r="W287">
        <v>5.5</v>
      </c>
      <c r="X287">
        <v>1</v>
      </c>
      <c r="Y287">
        <v>0.5</v>
      </c>
      <c r="Z287">
        <v>1.1428571428571428</v>
      </c>
      <c r="AA287">
        <v>-1.6908429068237696</v>
      </c>
      <c r="AB287">
        <v>-0.82190173872646566</v>
      </c>
      <c r="AC287">
        <v>-1.306447466742138</v>
      </c>
      <c r="AD287">
        <v>-0.70440193279640462</v>
      </c>
      <c r="AE287">
        <v>-1.4063398059199457</v>
      </c>
      <c r="AF287">
        <v>-0.66991292068426989</v>
      </c>
      <c r="AG287">
        <v>-0.72910133318733517</v>
      </c>
      <c r="AH287">
        <v>0.23365706296486508</v>
      </c>
      <c r="AI287">
        <v>0.80586341155865071</v>
      </c>
    </row>
    <row r="288" spans="1:35" x14ac:dyDescent="0.2">
      <c r="A288">
        <v>24</v>
      </c>
      <c r="B288">
        <v>287</v>
      </c>
      <c r="C288" s="25">
        <v>131.1</v>
      </c>
      <c r="D288" s="25">
        <v>307</v>
      </c>
      <c r="E288" s="25">
        <v>1</v>
      </c>
      <c r="F288">
        <v>-0.91128751221730542</v>
      </c>
      <c r="G288">
        <v>-0.54428552922713269</v>
      </c>
      <c r="H288">
        <v>-0.36700198299017273</v>
      </c>
      <c r="I288" t="s">
        <v>476</v>
      </c>
      <c r="J288" t="s">
        <v>32</v>
      </c>
      <c r="K288" t="s">
        <v>58</v>
      </c>
      <c r="L288" t="s">
        <v>264</v>
      </c>
      <c r="M288" s="26">
        <v>31.3</v>
      </c>
      <c r="N288" s="27">
        <v>14</v>
      </c>
      <c r="O288">
        <v>18.361904761904761</v>
      </c>
      <c r="P288">
        <v>6.7142857142857144</v>
      </c>
      <c r="Q288">
        <v>1.2142857142857142</v>
      </c>
      <c r="R288">
        <v>3.7857142857142856</v>
      </c>
      <c r="S288">
        <v>0.5714285714285714</v>
      </c>
      <c r="T288">
        <v>0.21428571428571427</v>
      </c>
      <c r="U288">
        <v>7.1428571428571425E-2</v>
      </c>
      <c r="V288">
        <v>0.48</v>
      </c>
      <c r="W288">
        <v>5.3571428571428568</v>
      </c>
      <c r="X288">
        <v>1</v>
      </c>
      <c r="Y288">
        <v>0.35714285714285715</v>
      </c>
      <c r="Z288">
        <v>0.5</v>
      </c>
      <c r="AA288">
        <v>-1.4646171818690099</v>
      </c>
      <c r="AB288">
        <v>-0.3348308759532081</v>
      </c>
      <c r="AC288">
        <v>-0.79331495309788314</v>
      </c>
      <c r="AD288">
        <v>-1.2265516832502585</v>
      </c>
      <c r="AE288">
        <v>-1.7174674951879678</v>
      </c>
      <c r="AF288">
        <v>-1.0017990475393277</v>
      </c>
      <c r="AG288">
        <v>4.176939941881979E-2</v>
      </c>
      <c r="AH288">
        <v>0.15956865137651782</v>
      </c>
      <c r="AI288">
        <v>1.4386734230581233</v>
      </c>
    </row>
    <row r="289" spans="1:35" x14ac:dyDescent="0.2">
      <c r="A289">
        <v>24</v>
      </c>
      <c r="B289">
        <v>288</v>
      </c>
      <c r="C289" s="25">
        <v>0</v>
      </c>
      <c r="D289" s="25">
        <v>385</v>
      </c>
      <c r="E289" s="25">
        <v>1</v>
      </c>
      <c r="F289">
        <v>-0.912708904510941</v>
      </c>
      <c r="G289">
        <v>-0.69271297028157242</v>
      </c>
      <c r="H289">
        <v>-0.21999593422936858</v>
      </c>
      <c r="I289" t="s">
        <v>483</v>
      </c>
      <c r="J289" t="s">
        <v>1712</v>
      </c>
      <c r="K289" t="s">
        <v>89</v>
      </c>
      <c r="L289" t="s">
        <v>264</v>
      </c>
      <c r="M289" s="26">
        <v>23.6</v>
      </c>
      <c r="N289" s="27">
        <v>7</v>
      </c>
      <c r="O289">
        <v>20.511904761904759</v>
      </c>
      <c r="P289">
        <v>8.2857142857142865</v>
      </c>
      <c r="Q289">
        <v>0.5714285714285714</v>
      </c>
      <c r="R289">
        <v>4.2857142857142856</v>
      </c>
      <c r="S289">
        <v>1.1428571428571428</v>
      </c>
      <c r="T289">
        <v>0.5714285714285714</v>
      </c>
      <c r="U289">
        <v>0.2857142857142857</v>
      </c>
      <c r="V289">
        <v>0.42857142857142855</v>
      </c>
      <c r="W289">
        <v>6</v>
      </c>
      <c r="X289">
        <v>0.69230769230769229</v>
      </c>
      <c r="Y289">
        <v>3.7142857142857144</v>
      </c>
      <c r="Z289">
        <v>1.4285714285714286</v>
      </c>
      <c r="AA289">
        <v>-1.2026716056056039</v>
      </c>
      <c r="AB289">
        <v>-0.9610648423759679</v>
      </c>
      <c r="AC289">
        <v>-0.61371857332239388</v>
      </c>
      <c r="AD289">
        <v>-0.96547680802333158</v>
      </c>
      <c r="AE289">
        <v>-0.93964827201791279</v>
      </c>
      <c r="AF289">
        <v>-0.66991292068426989</v>
      </c>
      <c r="AG289">
        <v>-0.3700689185164503</v>
      </c>
      <c r="AH289">
        <v>-1.0364693095471063</v>
      </c>
      <c r="AI289">
        <v>0.524614517558885</v>
      </c>
    </row>
    <row r="290" spans="1:35" x14ac:dyDescent="0.2">
      <c r="A290">
        <v>25</v>
      </c>
      <c r="B290">
        <v>289</v>
      </c>
      <c r="C290" s="25">
        <v>0</v>
      </c>
      <c r="D290" s="25">
        <v>474</v>
      </c>
      <c r="E290" s="25">
        <v>0</v>
      </c>
      <c r="F290">
        <v>-0.92204662158113437</v>
      </c>
      <c r="G290">
        <v>-0.5896063704063329</v>
      </c>
      <c r="H290">
        <v>-0.33244025117480147</v>
      </c>
      <c r="I290" t="s">
        <v>458</v>
      </c>
      <c r="J290" t="s">
        <v>32</v>
      </c>
      <c r="K290" t="s">
        <v>65</v>
      </c>
      <c r="L290" t="s">
        <v>263</v>
      </c>
      <c r="M290" s="26">
        <v>20</v>
      </c>
      <c r="N290" s="27">
        <v>8</v>
      </c>
      <c r="O290">
        <v>18.964583333333334</v>
      </c>
      <c r="P290">
        <v>4.5</v>
      </c>
      <c r="Q290">
        <v>0.25</v>
      </c>
      <c r="R290">
        <v>3.375</v>
      </c>
      <c r="S290">
        <v>1.5</v>
      </c>
      <c r="T290">
        <v>0.875</v>
      </c>
      <c r="U290">
        <v>0.125</v>
      </c>
      <c r="V290">
        <v>0.46666666666666667</v>
      </c>
      <c r="W290">
        <v>3.75</v>
      </c>
      <c r="X290">
        <v>0.66666666666666663</v>
      </c>
      <c r="Y290">
        <v>1.125</v>
      </c>
      <c r="Z290">
        <v>0.75</v>
      </c>
      <c r="AA290">
        <v>-1.8337223120583546</v>
      </c>
      <c r="AB290">
        <v>-1.2741818255873476</v>
      </c>
      <c r="AC290">
        <v>-0.94084055077060635</v>
      </c>
      <c r="AD290">
        <v>-0.8023050110065022</v>
      </c>
      <c r="AE290">
        <v>-0.27850193232336573</v>
      </c>
      <c r="AF290">
        <v>-0.91882751582556321</v>
      </c>
      <c r="AG290">
        <v>-4.4711623397383937E-2</v>
      </c>
      <c r="AH290">
        <v>-0.40594720349620128</v>
      </c>
      <c r="AI290">
        <v>1.1925806408083284</v>
      </c>
    </row>
    <row r="291" spans="1:35" x14ac:dyDescent="0.2">
      <c r="A291">
        <v>25</v>
      </c>
      <c r="B291">
        <v>290</v>
      </c>
      <c r="C291" s="25">
        <v>117.5</v>
      </c>
      <c r="D291" s="25">
        <v>116</v>
      </c>
      <c r="E291" s="25">
        <v>48</v>
      </c>
      <c r="F291">
        <v>-0.92572467048741436</v>
      </c>
      <c r="G291">
        <v>-0.51173515175582951</v>
      </c>
      <c r="H291">
        <v>-0.41398951873158485</v>
      </c>
      <c r="I291" t="s">
        <v>465</v>
      </c>
      <c r="J291" t="s">
        <v>32</v>
      </c>
      <c r="K291" t="s">
        <v>39</v>
      </c>
      <c r="L291" t="s">
        <v>264</v>
      </c>
      <c r="M291" s="26">
        <v>28.3</v>
      </c>
      <c r="N291" s="27">
        <v>11</v>
      </c>
      <c r="O291">
        <v>25.442424242424241</v>
      </c>
      <c r="P291">
        <v>7.9090909090909092</v>
      </c>
      <c r="Q291">
        <v>0.18181818181818182</v>
      </c>
      <c r="R291">
        <v>4.6363636363636367</v>
      </c>
      <c r="S291">
        <v>1.1818181818181819</v>
      </c>
      <c r="T291">
        <v>0.63636363636363635</v>
      </c>
      <c r="U291">
        <v>0.36363636363636365</v>
      </c>
      <c r="V291">
        <v>0.63157894736842102</v>
      </c>
      <c r="W291">
        <v>5.1818181818181817</v>
      </c>
      <c r="X291">
        <v>0.59090909090909094</v>
      </c>
      <c r="Y291">
        <v>2</v>
      </c>
      <c r="Z291">
        <v>1.1818181818181819</v>
      </c>
      <c r="AA291">
        <v>-1.2654519503298913</v>
      </c>
      <c r="AB291">
        <v>-1.3406005796018827</v>
      </c>
      <c r="AC291">
        <v>-0.48776786542789474</v>
      </c>
      <c r="AD291">
        <v>-0.94767624834876829</v>
      </c>
      <c r="AE291">
        <v>-0.79822659507790272</v>
      </c>
      <c r="AF291">
        <v>-0.54922705637333968</v>
      </c>
      <c r="AG291">
        <v>1.1069450379598436</v>
      </c>
      <c r="AH291">
        <v>-1.0911223982522205</v>
      </c>
      <c r="AI291">
        <v>0.76751128964959159</v>
      </c>
    </row>
    <row r="292" spans="1:35" x14ac:dyDescent="0.2">
      <c r="A292">
        <v>25</v>
      </c>
      <c r="B292">
        <v>291</v>
      </c>
      <c r="C292" s="25">
        <v>0</v>
      </c>
      <c r="D292" s="25">
        <v>284</v>
      </c>
      <c r="E292" s="25">
        <v>0</v>
      </c>
      <c r="F292">
        <v>-0.92872977534771406</v>
      </c>
      <c r="G292">
        <v>-0.59313876340677107</v>
      </c>
      <c r="H292">
        <v>-0.33559101194094298</v>
      </c>
      <c r="I292" t="s">
        <v>482</v>
      </c>
      <c r="J292" t="s">
        <v>32</v>
      </c>
      <c r="K292" t="s">
        <v>89</v>
      </c>
      <c r="L292" t="s">
        <v>263</v>
      </c>
      <c r="M292" s="26">
        <v>25.7</v>
      </c>
      <c r="N292" s="27">
        <v>15</v>
      </c>
      <c r="O292">
        <v>17.005555555555556</v>
      </c>
      <c r="P292">
        <v>5.0666666666666664</v>
      </c>
      <c r="Q292">
        <v>1.0666666666666667</v>
      </c>
      <c r="R292">
        <v>1.8666666666666667</v>
      </c>
      <c r="S292">
        <v>2.0666666666666669</v>
      </c>
      <c r="T292">
        <v>0.53333333333333333</v>
      </c>
      <c r="U292">
        <v>6.6666666666666666E-2</v>
      </c>
      <c r="V292">
        <v>0.42592592592592593</v>
      </c>
      <c r="W292">
        <v>3.6</v>
      </c>
      <c r="X292">
        <v>0.73684210526315785</v>
      </c>
      <c r="Y292">
        <v>1.2666666666666666</v>
      </c>
      <c r="Z292">
        <v>0.53333333333333333</v>
      </c>
      <c r="AA292">
        <v>-1.7392631497088233</v>
      </c>
      <c r="AB292">
        <v>-0.47863274972436032</v>
      </c>
      <c r="AC292">
        <v>-1.4826229630933325</v>
      </c>
      <c r="AD292">
        <v>-0.54340575973979954</v>
      </c>
      <c r="AE292">
        <v>-1.0226156558227186</v>
      </c>
      <c r="AF292">
        <v>-1.0091742948027735</v>
      </c>
      <c r="AG292">
        <v>-0.24300149531842491</v>
      </c>
      <c r="AH292">
        <v>-0.22539385454219146</v>
      </c>
      <c r="AI292">
        <v>1.4058610520914838</v>
      </c>
    </row>
    <row r="293" spans="1:35" x14ac:dyDescent="0.2">
      <c r="A293">
        <v>25</v>
      </c>
      <c r="B293">
        <v>292</v>
      </c>
      <c r="C293" s="25">
        <v>152.30000000000001</v>
      </c>
      <c r="D293" s="25">
        <v>195</v>
      </c>
      <c r="E293" s="25">
        <v>1</v>
      </c>
      <c r="F293">
        <v>-0.92890657513395269</v>
      </c>
      <c r="G293">
        <v>-0.68637743719935185</v>
      </c>
      <c r="H293">
        <v>-0.24252913793460085</v>
      </c>
      <c r="I293" t="s">
        <v>472</v>
      </c>
      <c r="J293" t="s">
        <v>32</v>
      </c>
      <c r="K293" t="s">
        <v>70</v>
      </c>
      <c r="L293" t="s">
        <v>263</v>
      </c>
      <c r="M293" s="26">
        <v>27.5</v>
      </c>
      <c r="N293" s="27">
        <v>13</v>
      </c>
      <c r="O293">
        <v>19.161538461538463</v>
      </c>
      <c r="P293">
        <v>6.6923076923076925</v>
      </c>
      <c r="Q293">
        <v>1</v>
      </c>
      <c r="R293">
        <v>1.6153846153846154</v>
      </c>
      <c r="S293">
        <v>2.0769230769230771</v>
      </c>
      <c r="T293">
        <v>0.23076923076923078</v>
      </c>
      <c r="U293">
        <v>0.23076923076923078</v>
      </c>
      <c r="V293">
        <v>0.41558441558441561</v>
      </c>
      <c r="W293">
        <v>5.9230769230769234</v>
      </c>
      <c r="X293">
        <v>0.83333333333333337</v>
      </c>
      <c r="Y293">
        <v>0.92307692307692313</v>
      </c>
      <c r="Z293">
        <v>1.1538461538461537</v>
      </c>
      <c r="AA293">
        <v>-1.4682807563622045</v>
      </c>
      <c r="AB293">
        <v>-0.54357553142746129</v>
      </c>
      <c r="AC293">
        <v>-1.5728816565189627</v>
      </c>
      <c r="AD293">
        <v>-0.53871980044085477</v>
      </c>
      <c r="AE293">
        <v>-1.6815681464262731</v>
      </c>
      <c r="AF293">
        <v>-0.7550119275701821</v>
      </c>
      <c r="AG293">
        <v>-0.47009705526131063</v>
      </c>
      <c r="AH293">
        <v>5.7691792808268784E-2</v>
      </c>
      <c r="AI293">
        <v>0.79504614640481364</v>
      </c>
    </row>
    <row r="294" spans="1:35" x14ac:dyDescent="0.2">
      <c r="A294">
        <v>25</v>
      </c>
      <c r="B294">
        <v>293</v>
      </c>
      <c r="C294" s="25">
        <v>125.4</v>
      </c>
      <c r="D294" s="25">
        <v>124</v>
      </c>
      <c r="E294" s="25">
        <v>28</v>
      </c>
      <c r="F294">
        <v>-0.94150903006915598</v>
      </c>
      <c r="G294">
        <v>-0.6956055173552399</v>
      </c>
      <c r="H294">
        <v>-0.24590351271391608</v>
      </c>
      <c r="I294" t="s">
        <v>451</v>
      </c>
      <c r="J294" t="s">
        <v>32</v>
      </c>
      <c r="K294" t="s">
        <v>52</v>
      </c>
      <c r="L294" t="s">
        <v>45</v>
      </c>
      <c r="M294" s="26">
        <v>26.4</v>
      </c>
      <c r="N294" s="27">
        <v>14</v>
      </c>
      <c r="O294">
        <v>17.515476190476189</v>
      </c>
      <c r="P294">
        <v>5.8571428571428568</v>
      </c>
      <c r="Q294">
        <v>0.2857142857142857</v>
      </c>
      <c r="R294">
        <v>4.7857142857142856</v>
      </c>
      <c r="S294">
        <v>0.8571428571428571</v>
      </c>
      <c r="T294">
        <v>0.21428571428571427</v>
      </c>
      <c r="U294">
        <v>1.0714285714285714</v>
      </c>
      <c r="V294">
        <v>0.39726027397260272</v>
      </c>
      <c r="W294">
        <v>5.2142857142857144</v>
      </c>
      <c r="X294">
        <v>0.625</v>
      </c>
      <c r="Y294">
        <v>2.2857142857142856</v>
      </c>
      <c r="Z294">
        <v>1.0714285714285714</v>
      </c>
      <c r="AA294">
        <v>-1.6074965871035951</v>
      </c>
      <c r="AB294">
        <v>-1.239391049674972</v>
      </c>
      <c r="AC294">
        <v>-0.43412219354690462</v>
      </c>
      <c r="AD294">
        <v>-1.0960142456367949</v>
      </c>
      <c r="AE294">
        <v>-1.7174674951879678</v>
      </c>
      <c r="AF294">
        <v>0.54700287778427581</v>
      </c>
      <c r="AG294">
        <v>-0.54606208077165952</v>
      </c>
      <c r="AH294">
        <v>-1.0430745171181324</v>
      </c>
      <c r="AI294">
        <v>0.87617563505859208</v>
      </c>
    </row>
    <row r="295" spans="1:35" x14ac:dyDescent="0.2">
      <c r="A295">
        <v>25</v>
      </c>
      <c r="B295">
        <v>294</v>
      </c>
      <c r="C295" s="25">
        <v>0</v>
      </c>
      <c r="D295" s="25">
        <v>498</v>
      </c>
      <c r="E295" s="25">
        <v>0</v>
      </c>
      <c r="F295">
        <v>-0.94436261499863972</v>
      </c>
      <c r="G295">
        <v>-0.6728117034185902</v>
      </c>
      <c r="H295">
        <v>-0.27155091158004951</v>
      </c>
      <c r="I295" t="s">
        <v>543</v>
      </c>
      <c r="J295" t="s">
        <v>32</v>
      </c>
      <c r="K295" t="s">
        <v>76</v>
      </c>
      <c r="L295" t="s">
        <v>263</v>
      </c>
      <c r="M295" s="26">
        <v>26.3</v>
      </c>
      <c r="N295" s="27">
        <v>3</v>
      </c>
      <c r="O295">
        <v>14.172222222222224</v>
      </c>
      <c r="P295">
        <v>4.666666666666667</v>
      </c>
      <c r="Q295">
        <v>0.66666666666666663</v>
      </c>
      <c r="R295">
        <v>2</v>
      </c>
      <c r="S295">
        <v>2.3333333333333335</v>
      </c>
      <c r="T295">
        <v>0.33333333333333331</v>
      </c>
      <c r="U295">
        <v>0.33333333333333331</v>
      </c>
      <c r="V295">
        <v>0.375</v>
      </c>
      <c r="W295">
        <v>5.333333333333333</v>
      </c>
      <c r="X295">
        <v>0</v>
      </c>
      <c r="Y295">
        <v>0</v>
      </c>
      <c r="Z295">
        <v>0.66666666666666663</v>
      </c>
      <c r="AA295">
        <v>-1.8059402054849629</v>
      </c>
      <c r="AB295">
        <v>-0.86828943994296637</v>
      </c>
      <c r="AC295">
        <v>-1.4347305951532019</v>
      </c>
      <c r="AD295">
        <v>-0.42157081796723367</v>
      </c>
      <c r="AE295">
        <v>-1.4581944207979498</v>
      </c>
      <c r="AF295">
        <v>-0.5961604480498125</v>
      </c>
      <c r="AG295">
        <v>-0.71937859400176019</v>
      </c>
      <c r="AH295">
        <v>-2.5652377594350319E-2</v>
      </c>
      <c r="AI295">
        <v>1.2746115682249266</v>
      </c>
    </row>
    <row r="296" spans="1:35" x14ac:dyDescent="0.2">
      <c r="A296">
        <v>25</v>
      </c>
      <c r="B296">
        <v>295</v>
      </c>
      <c r="C296" s="25">
        <v>0</v>
      </c>
      <c r="D296" s="25">
        <v>339</v>
      </c>
      <c r="E296" s="25">
        <v>0</v>
      </c>
      <c r="F296">
        <v>-0.95377420987919259</v>
      </c>
      <c r="G296">
        <v>-0.7215071910300952</v>
      </c>
      <c r="H296">
        <v>-0.2322670188490974</v>
      </c>
      <c r="I296" t="s">
        <v>470</v>
      </c>
      <c r="J296" t="s">
        <v>32</v>
      </c>
      <c r="K296" t="s">
        <v>108</v>
      </c>
      <c r="L296" t="s">
        <v>263</v>
      </c>
      <c r="M296" s="26">
        <v>23.8</v>
      </c>
      <c r="N296" s="27">
        <v>8</v>
      </c>
      <c r="O296">
        <v>14.620833333333332</v>
      </c>
      <c r="P296">
        <v>7.125</v>
      </c>
      <c r="Q296">
        <v>1.125</v>
      </c>
      <c r="R296">
        <v>1.5</v>
      </c>
      <c r="S296">
        <v>1.5</v>
      </c>
      <c r="T296">
        <v>0.25</v>
      </c>
      <c r="U296">
        <v>0.375</v>
      </c>
      <c r="V296">
        <v>0.47058823529411764</v>
      </c>
      <c r="W296">
        <v>4.25</v>
      </c>
      <c r="X296">
        <v>0.76190476190476186</v>
      </c>
      <c r="Y296">
        <v>2.625</v>
      </c>
      <c r="Z296">
        <v>1.75</v>
      </c>
      <c r="AA296">
        <v>-1.3961541335274379</v>
      </c>
      <c r="AB296">
        <v>-0.42180781573414688</v>
      </c>
      <c r="AC296">
        <v>-1.614326974928691</v>
      </c>
      <c r="AD296">
        <v>-0.8023050110065022</v>
      </c>
      <c r="AE296">
        <v>-1.6396855728709625</v>
      </c>
      <c r="AF296">
        <v>-0.53162703449466242</v>
      </c>
      <c r="AG296">
        <v>-2.5354761925657682E-2</v>
      </c>
      <c r="AH296">
        <v>-0.27051292659194554</v>
      </c>
      <c r="AI296">
        <v>0.20820951180914865</v>
      </c>
    </row>
    <row r="297" spans="1:35" x14ac:dyDescent="0.2">
      <c r="A297">
        <v>25</v>
      </c>
      <c r="B297">
        <v>296</v>
      </c>
      <c r="C297" s="25">
        <v>0</v>
      </c>
      <c r="D297" s="25">
        <v>246</v>
      </c>
      <c r="E297" s="25">
        <v>1</v>
      </c>
      <c r="F297">
        <v>-0.95499197293301175</v>
      </c>
      <c r="G297">
        <v>-0.48815566379923681</v>
      </c>
      <c r="H297">
        <v>-0.46683630913377494</v>
      </c>
      <c r="I297" t="s">
        <v>474</v>
      </c>
      <c r="J297" t="s">
        <v>475</v>
      </c>
      <c r="K297" t="s">
        <v>54</v>
      </c>
      <c r="L297" t="s">
        <v>264</v>
      </c>
      <c r="M297" s="26">
        <v>22.8</v>
      </c>
      <c r="N297" s="27">
        <v>4</v>
      </c>
      <c r="O297">
        <v>14.362500000000001</v>
      </c>
      <c r="P297">
        <v>7</v>
      </c>
      <c r="Q297">
        <v>0.25</v>
      </c>
      <c r="R297">
        <v>2</v>
      </c>
      <c r="S297">
        <v>0.5</v>
      </c>
      <c r="T297">
        <v>0.75</v>
      </c>
      <c r="U297">
        <v>0</v>
      </c>
      <c r="V297">
        <v>0.6</v>
      </c>
      <c r="W297">
        <v>5</v>
      </c>
      <c r="X297">
        <v>1</v>
      </c>
      <c r="Y297">
        <v>0.75</v>
      </c>
      <c r="Z297">
        <v>0.5</v>
      </c>
      <c r="AA297">
        <v>-1.4169907134574815</v>
      </c>
      <c r="AB297">
        <v>-1.2741818255873476</v>
      </c>
      <c r="AC297">
        <v>-1.4347305951532019</v>
      </c>
      <c r="AD297">
        <v>-1.2591860426536243</v>
      </c>
      <c r="AE297">
        <v>-0.55073866043288511</v>
      </c>
      <c r="AF297">
        <v>-1.1124277564910137</v>
      </c>
      <c r="AG297">
        <v>0.85286941327982735</v>
      </c>
      <c r="AH297">
        <v>0.36331178324447272</v>
      </c>
      <c r="AI297">
        <v>1.4386734230581233</v>
      </c>
    </row>
    <row r="298" spans="1:35" x14ac:dyDescent="0.2">
      <c r="A298">
        <v>25</v>
      </c>
      <c r="B298">
        <v>297</v>
      </c>
      <c r="C298" s="25">
        <v>137.69999999999999</v>
      </c>
      <c r="D298" s="25">
        <v>181</v>
      </c>
      <c r="E298" s="25">
        <v>2</v>
      </c>
      <c r="F298">
        <v>-0.96395559557592458</v>
      </c>
      <c r="G298">
        <v>-0.62005147668320015</v>
      </c>
      <c r="H298">
        <v>-0.34390411889272443</v>
      </c>
      <c r="I298" t="s">
        <v>471</v>
      </c>
      <c r="J298" t="s">
        <v>32</v>
      </c>
      <c r="K298" t="s">
        <v>54</v>
      </c>
      <c r="L298" t="s">
        <v>264</v>
      </c>
      <c r="M298" s="26">
        <v>32.700000000000003</v>
      </c>
      <c r="N298" s="27">
        <v>4</v>
      </c>
      <c r="O298">
        <v>14.354166666666668</v>
      </c>
      <c r="P298">
        <v>5</v>
      </c>
      <c r="Q298">
        <v>0.5</v>
      </c>
      <c r="R298">
        <v>2.5</v>
      </c>
      <c r="S298">
        <v>1</v>
      </c>
      <c r="T298">
        <v>0.75</v>
      </c>
      <c r="U298">
        <v>0.5</v>
      </c>
      <c r="V298">
        <v>0.47058823529411764</v>
      </c>
      <c r="W298">
        <v>4.25</v>
      </c>
      <c r="X298">
        <v>0.5</v>
      </c>
      <c r="Y298">
        <v>1</v>
      </c>
      <c r="Z298">
        <v>0.75</v>
      </c>
      <c r="AA298">
        <v>-1.7503759923381799</v>
      </c>
      <c r="AB298">
        <v>-1.0306463942007189</v>
      </c>
      <c r="AC298">
        <v>-1.2551342153777125</v>
      </c>
      <c r="AD298">
        <v>-1.0307455268300634</v>
      </c>
      <c r="AE298">
        <v>-0.55073866043288511</v>
      </c>
      <c r="AF298">
        <v>-0.33802679382921191</v>
      </c>
      <c r="AG298">
        <v>-2.5354761925657682E-2</v>
      </c>
      <c r="AH298">
        <v>-0.79202158602270012</v>
      </c>
      <c r="AI298">
        <v>1.1925806408083284</v>
      </c>
    </row>
    <row r="299" spans="1:35" x14ac:dyDescent="0.2">
      <c r="A299">
        <v>25</v>
      </c>
      <c r="B299">
        <v>298</v>
      </c>
      <c r="C299" s="25">
        <v>0</v>
      </c>
      <c r="D299" s="25">
        <v>399</v>
      </c>
      <c r="E299" s="25">
        <v>1</v>
      </c>
      <c r="F299">
        <v>-0.96457878626706284</v>
      </c>
      <c r="G299">
        <v>-0.63854843381562421</v>
      </c>
      <c r="H299">
        <v>-0.32603035245143863</v>
      </c>
      <c r="I299" t="s">
        <v>488</v>
      </c>
      <c r="J299" t="s">
        <v>32</v>
      </c>
      <c r="K299" t="s">
        <v>37</v>
      </c>
      <c r="L299" t="s">
        <v>264</v>
      </c>
      <c r="M299" s="26">
        <v>23.7</v>
      </c>
      <c r="N299" s="27">
        <v>15</v>
      </c>
      <c r="O299">
        <v>15.303333333333331</v>
      </c>
      <c r="P299">
        <v>5.2666666666666666</v>
      </c>
      <c r="Q299">
        <v>0</v>
      </c>
      <c r="R299">
        <v>4.4666666666666668</v>
      </c>
      <c r="S299">
        <v>1</v>
      </c>
      <c r="T299">
        <v>0.2</v>
      </c>
      <c r="U299">
        <v>0.93333333333333335</v>
      </c>
      <c r="V299">
        <v>0.532258064516129</v>
      </c>
      <c r="W299">
        <v>4.1333333333333337</v>
      </c>
      <c r="X299">
        <v>0.65</v>
      </c>
      <c r="Y299">
        <v>1.3333333333333333</v>
      </c>
      <c r="Z299">
        <v>1.2666666666666666</v>
      </c>
      <c r="AA299">
        <v>-1.7059246218207533</v>
      </c>
      <c r="AB299">
        <v>-1.5177172569739765</v>
      </c>
      <c r="AC299">
        <v>-0.5487217882607881</v>
      </c>
      <c r="AD299">
        <v>-1.0307455268300634</v>
      </c>
      <c r="AE299">
        <v>-1.7485802641147703</v>
      </c>
      <c r="AF299">
        <v>0.33312070714434966</v>
      </c>
      <c r="AG299">
        <v>0.32112670870340299</v>
      </c>
      <c r="AH299">
        <v>-0.53348275301343773</v>
      </c>
      <c r="AI299">
        <v>0.68398889082541892</v>
      </c>
    </row>
    <row r="300" spans="1:35" x14ac:dyDescent="0.2">
      <c r="A300">
        <v>25</v>
      </c>
      <c r="B300">
        <v>299</v>
      </c>
      <c r="C300" s="25">
        <v>142.9</v>
      </c>
      <c r="D300" s="25">
        <v>159</v>
      </c>
      <c r="E300" s="25">
        <v>8</v>
      </c>
      <c r="F300">
        <v>-0.96559839377449397</v>
      </c>
      <c r="G300">
        <v>-0.68296298051195248</v>
      </c>
      <c r="H300">
        <v>-0.28263541326254149</v>
      </c>
      <c r="I300" t="s">
        <v>479</v>
      </c>
      <c r="J300" t="s">
        <v>1713</v>
      </c>
      <c r="K300" t="s">
        <v>56</v>
      </c>
      <c r="L300" t="s">
        <v>263</v>
      </c>
      <c r="M300" s="26">
        <v>29.6</v>
      </c>
      <c r="N300" s="27">
        <v>2</v>
      </c>
      <c r="O300">
        <v>17.883333333333333</v>
      </c>
      <c r="P300">
        <v>5</v>
      </c>
      <c r="Q300">
        <v>0.5</v>
      </c>
      <c r="R300">
        <v>2.5</v>
      </c>
      <c r="S300">
        <v>4</v>
      </c>
      <c r="T300">
        <v>0</v>
      </c>
      <c r="U300">
        <v>0</v>
      </c>
      <c r="V300">
        <v>0.36363636363636365</v>
      </c>
      <c r="W300">
        <v>5.5</v>
      </c>
      <c r="X300">
        <v>1</v>
      </c>
      <c r="Y300">
        <v>0.5</v>
      </c>
      <c r="Z300">
        <v>0.5</v>
      </c>
      <c r="AA300">
        <v>-1.7503759923381799</v>
      </c>
      <c r="AB300">
        <v>-1.0306463942007189</v>
      </c>
      <c r="AC300">
        <v>-1.2551342153777125</v>
      </c>
      <c r="AD300">
        <v>0.33989756811130328</v>
      </c>
      <c r="AE300">
        <v>-2.1841590290900013</v>
      </c>
      <c r="AF300">
        <v>-1.1124277564910137</v>
      </c>
      <c r="AG300">
        <v>-0.82615149124423748</v>
      </c>
      <c r="AH300">
        <v>0.23365706296486508</v>
      </c>
      <c r="AI300">
        <v>1.4386734230581233</v>
      </c>
    </row>
    <row r="301" spans="1:35" x14ac:dyDescent="0.2">
      <c r="A301">
        <v>25</v>
      </c>
      <c r="B301">
        <v>300</v>
      </c>
      <c r="C301" s="25">
        <v>132.69999999999999</v>
      </c>
      <c r="D301" s="25">
        <v>228</v>
      </c>
      <c r="E301" s="25">
        <v>2</v>
      </c>
      <c r="F301">
        <v>-0.96709263397598788</v>
      </c>
      <c r="G301">
        <v>-0.62286988811921062</v>
      </c>
      <c r="H301">
        <v>-0.34422274585677726</v>
      </c>
      <c r="I301" t="s">
        <v>484</v>
      </c>
      <c r="J301" t="s">
        <v>32</v>
      </c>
      <c r="K301" t="s">
        <v>39</v>
      </c>
      <c r="L301" t="s">
        <v>45</v>
      </c>
      <c r="M301" s="26">
        <v>31.3</v>
      </c>
      <c r="N301" s="27">
        <v>6</v>
      </c>
      <c r="O301">
        <v>13.077777777777778</v>
      </c>
      <c r="P301">
        <v>7.5</v>
      </c>
      <c r="Q301">
        <v>0</v>
      </c>
      <c r="R301">
        <v>5.166666666666667</v>
      </c>
      <c r="S301">
        <v>0.66666666666666663</v>
      </c>
      <c r="T301">
        <v>0.16666666666666666</v>
      </c>
      <c r="U301">
        <v>0.16666666666666666</v>
      </c>
      <c r="V301">
        <v>0.54285714285714282</v>
      </c>
      <c r="W301">
        <v>5.833333333333333</v>
      </c>
      <c r="X301">
        <v>0.875</v>
      </c>
      <c r="Y301">
        <v>1.3333333333333333</v>
      </c>
      <c r="Z301">
        <v>1.3333333333333333</v>
      </c>
      <c r="AA301">
        <v>-1.3336443937373068</v>
      </c>
      <c r="AB301">
        <v>-1.5177172569739765</v>
      </c>
      <c r="AC301">
        <v>-0.29728685657510312</v>
      </c>
      <c r="AD301">
        <v>-1.1830392040457707</v>
      </c>
      <c r="AE301">
        <v>-1.8211767249439754</v>
      </c>
      <c r="AF301">
        <v>-0.85429410227041314</v>
      </c>
      <c r="AG301">
        <v>0.54545529586687935</v>
      </c>
      <c r="AH301">
        <v>0.23751010071463094</v>
      </c>
      <c r="AI301">
        <v>0.61836414889214031</v>
      </c>
    </row>
    <row r="302" spans="1:35" x14ac:dyDescent="0.2">
      <c r="A302">
        <v>26</v>
      </c>
      <c r="B302">
        <v>301</v>
      </c>
      <c r="C302" s="25">
        <v>0</v>
      </c>
      <c r="D302" s="25">
        <v>301</v>
      </c>
      <c r="E302" s="25">
        <v>0</v>
      </c>
      <c r="F302">
        <v>-0.96748809059458452</v>
      </c>
      <c r="G302">
        <v>-0.57137361213363191</v>
      </c>
      <c r="H302">
        <v>-0.3961144784609526</v>
      </c>
      <c r="I302" t="s">
        <v>485</v>
      </c>
      <c r="J302" t="s">
        <v>32</v>
      </c>
      <c r="K302" t="s">
        <v>58</v>
      </c>
      <c r="L302" t="s">
        <v>264</v>
      </c>
      <c r="M302" s="26">
        <v>29.4</v>
      </c>
      <c r="N302" s="27">
        <v>14</v>
      </c>
      <c r="O302">
        <v>15.963095238095239</v>
      </c>
      <c r="P302">
        <v>6.8571428571428568</v>
      </c>
      <c r="Q302">
        <v>0.6428571428571429</v>
      </c>
      <c r="R302">
        <v>3.7857142857142856</v>
      </c>
      <c r="S302">
        <v>0.6428571428571429</v>
      </c>
      <c r="T302">
        <v>0.42857142857142855</v>
      </c>
      <c r="U302">
        <v>0.21428571428571427</v>
      </c>
      <c r="V302">
        <v>0.53846153846153844</v>
      </c>
      <c r="W302">
        <v>4.6428571428571432</v>
      </c>
      <c r="X302">
        <v>0.70833333333333337</v>
      </c>
      <c r="Y302">
        <v>1.7142857142857142</v>
      </c>
      <c r="Z302">
        <v>0.7142857142857143</v>
      </c>
      <c r="AA302">
        <v>-1.4408039476632459</v>
      </c>
      <c r="AB302">
        <v>-0.89148329055121667</v>
      </c>
      <c r="AC302">
        <v>-0.79331495309788314</v>
      </c>
      <c r="AD302">
        <v>-1.1939173238468928</v>
      </c>
      <c r="AE302">
        <v>-1.2507759612859348</v>
      </c>
      <c r="AF302">
        <v>-0.78054162963595575</v>
      </c>
      <c r="AG302">
        <v>0.40231737240110504</v>
      </c>
      <c r="AH302">
        <v>-0.42157952808096372</v>
      </c>
      <c r="AI302">
        <v>1.2277367525582992</v>
      </c>
    </row>
    <row r="303" spans="1:35" x14ac:dyDescent="0.2">
      <c r="A303">
        <v>26</v>
      </c>
      <c r="B303">
        <v>302</v>
      </c>
      <c r="C303" s="25">
        <v>145.80000000000001</v>
      </c>
      <c r="D303" s="25">
        <v>234</v>
      </c>
      <c r="E303" s="25">
        <v>2</v>
      </c>
      <c r="F303">
        <v>-0.97379887999149184</v>
      </c>
      <c r="G303">
        <v>-0.56225501589018334</v>
      </c>
      <c r="H303">
        <v>-0.4115438641013085</v>
      </c>
      <c r="I303" t="s">
        <v>481</v>
      </c>
      <c r="J303" t="s">
        <v>32</v>
      </c>
      <c r="K303" t="s">
        <v>108</v>
      </c>
      <c r="L303" t="s">
        <v>264</v>
      </c>
      <c r="M303" s="26">
        <v>34.4</v>
      </c>
      <c r="N303" s="27">
        <v>13</v>
      </c>
      <c r="O303">
        <v>15.956410256410253</v>
      </c>
      <c r="P303">
        <v>6.1538461538461542</v>
      </c>
      <c r="Q303">
        <v>7.6923076923076927E-2</v>
      </c>
      <c r="R303">
        <v>4.384615384615385</v>
      </c>
      <c r="S303">
        <v>1.2307692307692308</v>
      </c>
      <c r="T303">
        <v>0.46153846153846156</v>
      </c>
      <c r="U303">
        <v>7.6923076923076927E-2</v>
      </c>
      <c r="V303">
        <v>0.56451612903225812</v>
      </c>
      <c r="W303">
        <v>4.7692307692307692</v>
      </c>
      <c r="X303">
        <v>0.75</v>
      </c>
      <c r="Y303">
        <v>0.92307692307692313</v>
      </c>
      <c r="Z303">
        <v>0.76923076923076927</v>
      </c>
      <c r="AA303">
        <v>-1.5580383314454691</v>
      </c>
      <c r="AB303">
        <v>-1.442783278085783</v>
      </c>
      <c r="AC303">
        <v>-0.5781940146854837</v>
      </c>
      <c r="AD303">
        <v>-0.92531144260380427</v>
      </c>
      <c r="AE303">
        <v>-1.1789772637625451</v>
      </c>
      <c r="AF303">
        <v>-0.99328914685073644</v>
      </c>
      <c r="AG303">
        <v>0.58264659013967857</v>
      </c>
      <c r="AH303">
        <v>-0.1399986825066209</v>
      </c>
      <c r="AI303">
        <v>1.1736504267891132</v>
      </c>
    </row>
    <row r="304" spans="1:35" x14ac:dyDescent="0.2">
      <c r="A304">
        <v>26</v>
      </c>
      <c r="B304">
        <v>303</v>
      </c>
      <c r="C304" s="25">
        <v>0</v>
      </c>
      <c r="D304" s="25">
        <v>347</v>
      </c>
      <c r="E304" s="25">
        <v>0</v>
      </c>
      <c r="F304">
        <v>-0.97839812714694396</v>
      </c>
      <c r="G304">
        <v>-0.61552905802665825</v>
      </c>
      <c r="H304">
        <v>-0.36286906912028571</v>
      </c>
      <c r="I304" t="s">
        <v>452</v>
      </c>
      <c r="J304" t="s">
        <v>32</v>
      </c>
      <c r="K304" t="s">
        <v>155</v>
      </c>
      <c r="L304" t="s">
        <v>264</v>
      </c>
      <c r="M304" s="26">
        <v>24.2</v>
      </c>
      <c r="N304" s="27">
        <v>9</v>
      </c>
      <c r="O304">
        <v>9.4351851851851851</v>
      </c>
      <c r="P304">
        <v>3.4444444444444446</v>
      </c>
      <c r="Q304">
        <v>0.33333333333333331</v>
      </c>
      <c r="R304">
        <v>2</v>
      </c>
      <c r="S304">
        <v>0.55555555555555558</v>
      </c>
      <c r="T304">
        <v>0.44444444444444442</v>
      </c>
      <c r="U304">
        <v>0.88888888888888884</v>
      </c>
      <c r="V304">
        <v>0.4375</v>
      </c>
      <c r="W304">
        <v>3.5555555555555554</v>
      </c>
      <c r="X304">
        <v>0</v>
      </c>
      <c r="Y304">
        <v>0</v>
      </c>
      <c r="Z304">
        <v>0.44444444444444442</v>
      </c>
      <c r="AA304">
        <v>-2.0096756536898339</v>
      </c>
      <c r="AB304">
        <v>-1.1930033484584714</v>
      </c>
      <c r="AC304">
        <v>-1.4347305951532019</v>
      </c>
      <c r="AD304">
        <v>-1.233803763117673</v>
      </c>
      <c r="AE304">
        <v>-1.2162062180339324</v>
      </c>
      <c r="AF304">
        <v>0.26428506601885604</v>
      </c>
      <c r="AG304">
        <v>-0.18433534021383882</v>
      </c>
      <c r="AH304">
        <v>-2.5652377594350319E-2</v>
      </c>
      <c r="AI304">
        <v>1.4933607080025222</v>
      </c>
    </row>
    <row r="305" spans="1:35" x14ac:dyDescent="0.2">
      <c r="A305">
        <v>26</v>
      </c>
      <c r="B305">
        <v>304</v>
      </c>
      <c r="C305" s="25">
        <v>137.30000000000001</v>
      </c>
      <c r="D305" s="25">
        <v>203</v>
      </c>
      <c r="E305" s="25">
        <v>6</v>
      </c>
      <c r="F305">
        <v>-0.97865982978426747</v>
      </c>
      <c r="G305">
        <v>-0.76050831159759846</v>
      </c>
      <c r="H305">
        <v>-0.218151518186669</v>
      </c>
      <c r="I305" t="s">
        <v>478</v>
      </c>
      <c r="J305" t="s">
        <v>32</v>
      </c>
      <c r="K305" t="s">
        <v>79</v>
      </c>
      <c r="L305" t="s">
        <v>45</v>
      </c>
      <c r="M305" s="26">
        <v>21.5</v>
      </c>
      <c r="N305" s="27">
        <v>12</v>
      </c>
      <c r="O305">
        <v>13.443055555555555</v>
      </c>
      <c r="P305">
        <v>3.75</v>
      </c>
      <c r="Q305">
        <v>0.41666666666666669</v>
      </c>
      <c r="R305">
        <v>4.166666666666667</v>
      </c>
      <c r="S305">
        <v>0.41666666666666669</v>
      </c>
      <c r="T305">
        <v>0.25</v>
      </c>
      <c r="U305">
        <v>1</v>
      </c>
      <c r="V305">
        <v>0.3392857142857143</v>
      </c>
      <c r="W305">
        <v>4.666666666666667</v>
      </c>
      <c r="X305">
        <v>0.33333333333333331</v>
      </c>
      <c r="Y305">
        <v>0.5</v>
      </c>
      <c r="Z305">
        <v>1.0833333333333333</v>
      </c>
      <c r="AA305">
        <v>-1.9587417916386163</v>
      </c>
      <c r="AB305">
        <v>-1.1118248713295951</v>
      </c>
      <c r="AC305">
        <v>-0.65647961612608163</v>
      </c>
      <c r="AD305">
        <v>-1.2972594619575513</v>
      </c>
      <c r="AE305">
        <v>-1.6396855728709625</v>
      </c>
      <c r="AF305">
        <v>0.43637416883258989</v>
      </c>
      <c r="AG305">
        <v>-0.85841292703044836</v>
      </c>
      <c r="AH305">
        <v>-0.62300166339965535</v>
      </c>
      <c r="AI305">
        <v>0.86445693114193523</v>
      </c>
    </row>
    <row r="306" spans="1:35" x14ac:dyDescent="0.2">
      <c r="A306">
        <v>26</v>
      </c>
      <c r="B306">
        <v>305</v>
      </c>
      <c r="C306" s="25">
        <v>130.6</v>
      </c>
      <c r="D306" s="25">
        <v>268</v>
      </c>
      <c r="E306" s="25">
        <v>2</v>
      </c>
      <c r="F306">
        <v>-0.97984794204609738</v>
      </c>
      <c r="G306">
        <v>-0.69941117275050124</v>
      </c>
      <c r="H306">
        <v>-0.28043676929559613</v>
      </c>
      <c r="I306" t="s">
        <v>473</v>
      </c>
      <c r="J306" t="s">
        <v>32</v>
      </c>
      <c r="K306" t="s">
        <v>72</v>
      </c>
      <c r="L306" t="s">
        <v>263</v>
      </c>
      <c r="M306" s="26">
        <v>38.700000000000003</v>
      </c>
      <c r="N306" s="27">
        <v>12</v>
      </c>
      <c r="O306">
        <v>15.320833333333335</v>
      </c>
      <c r="P306">
        <v>6.583333333333333</v>
      </c>
      <c r="Q306">
        <v>1.75</v>
      </c>
      <c r="R306">
        <v>1.5833333333333333</v>
      </c>
      <c r="S306">
        <v>8.3333333333333329E-2</v>
      </c>
      <c r="T306">
        <v>0.16666666666666666</v>
      </c>
      <c r="U306">
        <v>0.33333333333333331</v>
      </c>
      <c r="V306">
        <v>0.4</v>
      </c>
      <c r="W306">
        <v>5.416666666666667</v>
      </c>
      <c r="X306">
        <v>0.75</v>
      </c>
      <c r="Y306">
        <v>0.66666666666666663</v>
      </c>
      <c r="Z306">
        <v>0.83333333333333337</v>
      </c>
      <c r="AA306">
        <v>-1.4864459798909602</v>
      </c>
      <c r="AB306">
        <v>0.18703076273242514</v>
      </c>
      <c r="AC306">
        <v>-1.5843942449661097</v>
      </c>
      <c r="AD306">
        <v>-1.4495531391732586</v>
      </c>
      <c r="AE306">
        <v>-1.8211767249439754</v>
      </c>
      <c r="AF306">
        <v>-0.5961604480498125</v>
      </c>
      <c r="AG306">
        <v>-0.54631467382356025</v>
      </c>
      <c r="AH306">
        <v>-0.10823582003098998</v>
      </c>
      <c r="AI306">
        <v>1.1105497133917301</v>
      </c>
    </row>
    <row r="307" spans="1:35" x14ac:dyDescent="0.2">
      <c r="A307">
        <v>26</v>
      </c>
      <c r="B307">
        <v>306</v>
      </c>
      <c r="C307" s="25">
        <v>0</v>
      </c>
      <c r="D307" s="25">
        <v>533</v>
      </c>
      <c r="E307" s="25">
        <v>2</v>
      </c>
      <c r="F307">
        <v>-0.99018574061272446</v>
      </c>
      <c r="G307">
        <v>-0.68798968822984952</v>
      </c>
      <c r="H307">
        <v>-0.30219605238287495</v>
      </c>
      <c r="I307" t="s">
        <v>514</v>
      </c>
      <c r="J307" t="s">
        <v>32</v>
      </c>
      <c r="K307" t="s">
        <v>37</v>
      </c>
      <c r="L307" t="s">
        <v>264</v>
      </c>
      <c r="M307" s="26">
        <v>19.8</v>
      </c>
      <c r="N307" s="27">
        <v>8</v>
      </c>
      <c r="O307">
        <v>17.439583333333335</v>
      </c>
      <c r="P307">
        <v>5.375</v>
      </c>
      <c r="Q307">
        <v>0.5</v>
      </c>
      <c r="R307">
        <v>4.5</v>
      </c>
      <c r="S307">
        <v>0.5</v>
      </c>
      <c r="T307">
        <v>0.5</v>
      </c>
      <c r="U307">
        <v>0.5</v>
      </c>
      <c r="V307">
        <v>0.39534883720930231</v>
      </c>
      <c r="W307">
        <v>5.375</v>
      </c>
      <c r="X307">
        <v>0.5</v>
      </c>
      <c r="Y307">
        <v>1.25</v>
      </c>
      <c r="Z307">
        <v>0.625</v>
      </c>
      <c r="AA307">
        <v>-1.687866252548049</v>
      </c>
      <c r="AB307">
        <v>-1.0306463942007189</v>
      </c>
      <c r="AC307">
        <v>-0.53674869627575561</v>
      </c>
      <c r="AD307">
        <v>-1.2591860426536243</v>
      </c>
      <c r="AE307">
        <v>-1.0952121166519238</v>
      </c>
      <c r="AF307">
        <v>-0.33802679382921191</v>
      </c>
      <c r="AG307">
        <v>-0.57623404171280057</v>
      </c>
      <c r="AH307">
        <v>-0.98361388812978767</v>
      </c>
      <c r="AI307">
        <v>1.3156270319332259</v>
      </c>
    </row>
    <row r="308" spans="1:35" x14ac:dyDescent="0.2">
      <c r="A308">
        <v>26</v>
      </c>
      <c r="B308">
        <v>307</v>
      </c>
      <c r="C308" s="25">
        <v>0</v>
      </c>
      <c r="D308" s="25">
        <v>236</v>
      </c>
      <c r="E308" s="25">
        <v>1</v>
      </c>
      <c r="F308">
        <v>-0.99376073224111239</v>
      </c>
      <c r="G308">
        <v>-0.73282790599300585</v>
      </c>
      <c r="H308">
        <v>-0.26093282624810654</v>
      </c>
      <c r="I308" t="s">
        <v>477</v>
      </c>
      <c r="J308" t="s">
        <v>32</v>
      </c>
      <c r="K308" t="s">
        <v>50</v>
      </c>
      <c r="L308" t="s">
        <v>264</v>
      </c>
      <c r="M308" s="26">
        <v>21</v>
      </c>
      <c r="N308" s="27">
        <v>13</v>
      </c>
      <c r="O308">
        <v>15.896153846153847</v>
      </c>
      <c r="P308">
        <v>2.7692307692307692</v>
      </c>
      <c r="Q308">
        <v>0</v>
      </c>
      <c r="R308">
        <v>2.6153846153846154</v>
      </c>
      <c r="S308">
        <v>1</v>
      </c>
      <c r="T308">
        <v>0.53846153846153844</v>
      </c>
      <c r="U308">
        <v>0.69230769230769229</v>
      </c>
      <c r="V308">
        <v>0.3</v>
      </c>
      <c r="W308">
        <v>3.0769230769230771</v>
      </c>
      <c r="X308">
        <v>0.8</v>
      </c>
      <c r="Y308">
        <v>1.1538461538461537</v>
      </c>
      <c r="Z308">
        <v>0.84615384615384615</v>
      </c>
      <c r="AA308">
        <v>-2.1222288033974204</v>
      </c>
      <c r="AB308">
        <v>-1.5177172569739765</v>
      </c>
      <c r="AC308">
        <v>-1.2136888969679842</v>
      </c>
      <c r="AD308">
        <v>-1.0307455268300634</v>
      </c>
      <c r="AE308">
        <v>-1.0114469695413024</v>
      </c>
      <c r="AF308">
        <v>-4.0180269728518951E-2</v>
      </c>
      <c r="AG308">
        <v>-0.7370555989615184</v>
      </c>
      <c r="AH308">
        <v>-2.0317402248520754E-2</v>
      </c>
      <c r="AI308">
        <v>1.0979295707122536</v>
      </c>
    </row>
    <row r="309" spans="1:35" x14ac:dyDescent="0.2">
      <c r="A309">
        <v>26</v>
      </c>
      <c r="B309">
        <v>308</v>
      </c>
      <c r="C309" s="25">
        <v>0</v>
      </c>
      <c r="D309" s="25">
        <v>753</v>
      </c>
      <c r="E309" s="25">
        <v>0</v>
      </c>
      <c r="F309">
        <v>-0.99565610948193584</v>
      </c>
      <c r="G309">
        <v>-0.81221801717745479</v>
      </c>
      <c r="H309">
        <v>-0.18343809230448105</v>
      </c>
      <c r="I309" t="s">
        <v>494</v>
      </c>
      <c r="J309" t="s">
        <v>32</v>
      </c>
      <c r="K309" t="s">
        <v>48</v>
      </c>
      <c r="L309" t="s">
        <v>263</v>
      </c>
      <c r="M309" s="26">
        <v>20.5</v>
      </c>
      <c r="N309" s="27">
        <v>9</v>
      </c>
      <c r="O309">
        <v>14.535185185185185</v>
      </c>
      <c r="P309">
        <v>5</v>
      </c>
      <c r="Q309">
        <v>0.44444444444444442</v>
      </c>
      <c r="R309">
        <v>2.7777777777777777</v>
      </c>
      <c r="S309">
        <v>1</v>
      </c>
      <c r="T309">
        <v>0.44444444444444442</v>
      </c>
      <c r="U309">
        <v>0</v>
      </c>
      <c r="V309">
        <v>0.33333333333333331</v>
      </c>
      <c r="W309">
        <v>5</v>
      </c>
      <c r="X309">
        <v>0.91666666666666663</v>
      </c>
      <c r="Y309">
        <v>1.3333333333333333</v>
      </c>
      <c r="Z309">
        <v>1.3333333333333333</v>
      </c>
      <c r="AA309">
        <v>-1.7503759923381799</v>
      </c>
      <c r="AB309">
        <v>-1.0847653789533032</v>
      </c>
      <c r="AC309">
        <v>-1.1553584488357742</v>
      </c>
      <c r="AD309">
        <v>-1.0307455268300634</v>
      </c>
      <c r="AE309">
        <v>-1.2162062180339324</v>
      </c>
      <c r="AF309">
        <v>-1.1124277564910137</v>
      </c>
      <c r="AG309">
        <v>-0.95873353711568299</v>
      </c>
      <c r="AH309">
        <v>0.38028655510871745</v>
      </c>
      <c r="AI309">
        <v>0.61836414889214031</v>
      </c>
    </row>
    <row r="310" spans="1:35" x14ac:dyDescent="0.2">
      <c r="A310">
        <v>26</v>
      </c>
      <c r="B310">
        <v>309</v>
      </c>
      <c r="C310" s="25">
        <v>0</v>
      </c>
      <c r="D310" s="25">
        <v>302</v>
      </c>
      <c r="E310" s="25">
        <v>0</v>
      </c>
      <c r="F310">
        <v>-0.99652400083918036</v>
      </c>
      <c r="G310">
        <v>-0.67541175279000076</v>
      </c>
      <c r="H310">
        <v>-0.32111224804917959</v>
      </c>
      <c r="I310" t="s">
        <v>490</v>
      </c>
      <c r="J310" t="s">
        <v>32</v>
      </c>
      <c r="K310" t="s">
        <v>87</v>
      </c>
      <c r="L310" t="s">
        <v>264</v>
      </c>
      <c r="M310" s="26">
        <v>28.9</v>
      </c>
      <c r="N310" s="27">
        <v>12</v>
      </c>
      <c r="O310">
        <v>15.490277777777779</v>
      </c>
      <c r="P310">
        <v>3</v>
      </c>
      <c r="Q310">
        <v>0.33333333333333331</v>
      </c>
      <c r="R310">
        <v>2.9166666666666665</v>
      </c>
      <c r="S310">
        <v>1.25</v>
      </c>
      <c r="T310">
        <v>0.41666666666666669</v>
      </c>
      <c r="U310">
        <v>0.91666666666666663</v>
      </c>
      <c r="V310">
        <v>0.34146341463414637</v>
      </c>
      <c r="W310">
        <v>3.4166666666666665</v>
      </c>
      <c r="X310">
        <v>0.44444444444444442</v>
      </c>
      <c r="Y310">
        <v>0.75</v>
      </c>
      <c r="Z310">
        <v>0.41666666666666669</v>
      </c>
      <c r="AA310">
        <v>-2.0837612712188784</v>
      </c>
      <c r="AB310">
        <v>-1.1930033484584714</v>
      </c>
      <c r="AC310">
        <v>-1.1054705655648049</v>
      </c>
      <c r="AD310">
        <v>-0.91652526891828279</v>
      </c>
      <c r="AE310">
        <v>-1.2767032687249364</v>
      </c>
      <c r="AF310">
        <v>0.30730734172228952</v>
      </c>
      <c r="AG310">
        <v>-0.62374211971046523</v>
      </c>
      <c r="AH310">
        <v>-0.7075116247111779</v>
      </c>
      <c r="AI310">
        <v>1.5207043504747215</v>
      </c>
    </row>
    <row r="311" spans="1:35" x14ac:dyDescent="0.2">
      <c r="A311">
        <v>26</v>
      </c>
      <c r="B311">
        <v>310</v>
      </c>
      <c r="C311" s="25">
        <v>0</v>
      </c>
      <c r="D311" s="25">
        <v>263</v>
      </c>
      <c r="E311" s="25">
        <v>0</v>
      </c>
      <c r="F311">
        <v>-1.0081395654961423</v>
      </c>
      <c r="G311">
        <v>-0.71078949384594781</v>
      </c>
      <c r="H311">
        <v>-0.29735007165019445</v>
      </c>
      <c r="I311" t="s">
        <v>468</v>
      </c>
      <c r="J311" t="s">
        <v>32</v>
      </c>
      <c r="K311" t="s">
        <v>155</v>
      </c>
      <c r="L311" t="s">
        <v>263</v>
      </c>
      <c r="M311" s="26">
        <v>21.5</v>
      </c>
      <c r="N311" s="27">
        <v>6</v>
      </c>
      <c r="O311">
        <v>8.4833333333333325</v>
      </c>
      <c r="P311">
        <v>3.5</v>
      </c>
      <c r="Q311">
        <v>0.5</v>
      </c>
      <c r="R311">
        <v>1.3333333333333333</v>
      </c>
      <c r="S311">
        <v>1.1666666666666667</v>
      </c>
      <c r="T311">
        <v>1</v>
      </c>
      <c r="U311">
        <v>0.16666666666666666</v>
      </c>
      <c r="V311">
        <v>0.38095238095238093</v>
      </c>
      <c r="W311">
        <v>3.5</v>
      </c>
      <c r="X311">
        <v>0.5</v>
      </c>
      <c r="Y311">
        <v>0.66666666666666663</v>
      </c>
      <c r="Z311">
        <v>0.83333333333333337</v>
      </c>
      <c r="AA311">
        <v>-2.0004149514987035</v>
      </c>
      <c r="AB311">
        <v>-1.0306463942007189</v>
      </c>
      <c r="AC311">
        <v>-1.6741924348538542</v>
      </c>
      <c r="AD311">
        <v>-0.95459868822220972</v>
      </c>
      <c r="AE311">
        <v>-6.2652042138463893E-3</v>
      </c>
      <c r="AF311">
        <v>-0.85429410227041314</v>
      </c>
      <c r="AG311">
        <v>-0.45067819953226523</v>
      </c>
      <c r="AH311">
        <v>-0.5365651832132502</v>
      </c>
      <c r="AI311">
        <v>1.1105497133917301</v>
      </c>
    </row>
    <row r="312" spans="1:35" x14ac:dyDescent="0.2">
      <c r="A312">
        <v>26</v>
      </c>
      <c r="B312">
        <v>311</v>
      </c>
      <c r="C312" s="25">
        <v>122.8</v>
      </c>
      <c r="D312" s="25">
        <v>290</v>
      </c>
      <c r="E312" s="25">
        <v>1</v>
      </c>
      <c r="F312">
        <v>-1.0119298371261023</v>
      </c>
      <c r="G312">
        <v>-0.69028174063977787</v>
      </c>
      <c r="H312">
        <v>-0.32164809648632442</v>
      </c>
      <c r="I312" t="s">
        <v>507</v>
      </c>
      <c r="J312" t="s">
        <v>32</v>
      </c>
      <c r="K312" t="s">
        <v>52</v>
      </c>
      <c r="L312" t="s">
        <v>263</v>
      </c>
      <c r="M312" s="26">
        <v>42.8</v>
      </c>
      <c r="N312" s="27">
        <v>9</v>
      </c>
      <c r="O312">
        <v>15.568518518518516</v>
      </c>
      <c r="P312">
        <v>6</v>
      </c>
      <c r="Q312">
        <v>0.77777777777777779</v>
      </c>
      <c r="R312">
        <v>2</v>
      </c>
      <c r="S312">
        <v>0.66666666666666663</v>
      </c>
      <c r="T312">
        <v>0.44444444444444442</v>
      </c>
      <c r="U312">
        <v>0.1111111111111111</v>
      </c>
      <c r="V312">
        <v>0.39622641509433965</v>
      </c>
      <c r="W312">
        <v>5.8888888888888893</v>
      </c>
      <c r="X312">
        <v>0.83333333333333337</v>
      </c>
      <c r="Y312">
        <v>0.66666666666666663</v>
      </c>
      <c r="Z312">
        <v>0.44444444444444442</v>
      </c>
      <c r="AA312">
        <v>-1.5836833528978307</v>
      </c>
      <c r="AB312">
        <v>-0.76005147043779797</v>
      </c>
      <c r="AC312">
        <v>-1.4347305951532019</v>
      </c>
      <c r="AD312">
        <v>-1.1830392040457707</v>
      </c>
      <c r="AE312">
        <v>-1.2162062180339324</v>
      </c>
      <c r="AF312">
        <v>-0.94033865367728009</v>
      </c>
      <c r="AG312">
        <v>-0.62238751387780666</v>
      </c>
      <c r="AH312">
        <v>3.4540634363096803E-2</v>
      </c>
      <c r="AI312">
        <v>1.4933607080025222</v>
      </c>
    </row>
    <row r="313" spans="1:35" x14ac:dyDescent="0.2">
      <c r="A313">
        <v>26</v>
      </c>
      <c r="B313">
        <v>312</v>
      </c>
      <c r="C313" s="25">
        <v>0</v>
      </c>
      <c r="D313" s="25">
        <v>692</v>
      </c>
      <c r="E313" s="25">
        <v>0</v>
      </c>
      <c r="F313">
        <v>-1.013985554310936</v>
      </c>
      <c r="G313">
        <v>-0.67003831343913933</v>
      </c>
      <c r="H313">
        <v>-0.34394724087179662</v>
      </c>
      <c r="I313" t="s">
        <v>489</v>
      </c>
      <c r="J313" t="s">
        <v>32</v>
      </c>
      <c r="K313" t="s">
        <v>97</v>
      </c>
      <c r="L313" t="s">
        <v>263</v>
      </c>
      <c r="M313" s="26">
        <v>24.1</v>
      </c>
      <c r="N313" s="27">
        <v>13</v>
      </c>
      <c r="O313">
        <v>13.312820512820512</v>
      </c>
      <c r="P313">
        <v>3.2307692307692308</v>
      </c>
      <c r="Q313">
        <v>7.6923076923076927E-2</v>
      </c>
      <c r="R313">
        <v>2.6153846153846154</v>
      </c>
      <c r="S313">
        <v>1.3846153846153846</v>
      </c>
      <c r="T313">
        <v>0.92307692307692313</v>
      </c>
      <c r="U313">
        <v>7.6923076923076927E-2</v>
      </c>
      <c r="V313">
        <v>0.35135135135135137</v>
      </c>
      <c r="W313">
        <v>2.8461538461538463</v>
      </c>
      <c r="X313">
        <v>0.7142857142857143</v>
      </c>
      <c r="Y313">
        <v>1.6153846153846154</v>
      </c>
      <c r="Z313">
        <v>0.38461538461538464</v>
      </c>
      <c r="AA313">
        <v>-2.0452937390403361</v>
      </c>
      <c r="AB313">
        <v>-1.442783278085783</v>
      </c>
      <c r="AC313">
        <v>-1.2136888969679842</v>
      </c>
      <c r="AD313">
        <v>-0.85502205311963175</v>
      </c>
      <c r="AE313">
        <v>-0.17379549843508896</v>
      </c>
      <c r="AF313">
        <v>-0.99328914685073644</v>
      </c>
      <c r="AG313">
        <v>-0.48470064794911666</v>
      </c>
      <c r="AH313">
        <v>-0.37402626767699076</v>
      </c>
      <c r="AI313">
        <v>1.5522547071734134</v>
      </c>
    </row>
    <row r="314" spans="1:35" x14ac:dyDescent="0.2">
      <c r="A314">
        <v>27</v>
      </c>
      <c r="B314">
        <v>313</v>
      </c>
      <c r="C314" s="25">
        <v>0</v>
      </c>
      <c r="D314" s="25">
        <v>382</v>
      </c>
      <c r="E314" s="25">
        <v>0</v>
      </c>
      <c r="F314">
        <v>-1.0195942930227382</v>
      </c>
      <c r="G314">
        <v>-0.67084199177710424</v>
      </c>
      <c r="H314">
        <v>-0.34875230124563394</v>
      </c>
      <c r="I314" t="s">
        <v>493</v>
      </c>
      <c r="J314" t="s">
        <v>32</v>
      </c>
      <c r="K314" t="s">
        <v>58</v>
      </c>
      <c r="L314" t="s">
        <v>263</v>
      </c>
      <c r="M314" s="26">
        <v>27.5</v>
      </c>
      <c r="N314" s="27">
        <v>12</v>
      </c>
      <c r="O314">
        <v>12.979166666666666</v>
      </c>
      <c r="P314">
        <v>4.5</v>
      </c>
      <c r="Q314">
        <v>0.5</v>
      </c>
      <c r="R314">
        <v>1.1666666666666667</v>
      </c>
      <c r="S314">
        <v>1.8333333333333333</v>
      </c>
      <c r="T314">
        <v>0.5</v>
      </c>
      <c r="U314">
        <v>0.16666666666666666</v>
      </c>
      <c r="V314">
        <v>0.52272727272727271</v>
      </c>
      <c r="W314">
        <v>3.6666666666666665</v>
      </c>
      <c r="X314">
        <v>1</v>
      </c>
      <c r="Y314">
        <v>0.16666666666666666</v>
      </c>
      <c r="Z314">
        <v>1.0833333333333333</v>
      </c>
      <c r="AA314">
        <v>-1.8337223120583546</v>
      </c>
      <c r="AB314">
        <v>-1.0306463942007189</v>
      </c>
      <c r="AC314">
        <v>-1.7340578947790171</v>
      </c>
      <c r="AD314">
        <v>-0.6500113337907949</v>
      </c>
      <c r="AE314">
        <v>-1.0952121166519238</v>
      </c>
      <c r="AF314">
        <v>-0.85429410227041314</v>
      </c>
      <c r="AG314">
        <v>0.23512519402329396</v>
      </c>
      <c r="AH314">
        <v>6.0784102592054814E-2</v>
      </c>
      <c r="AI314">
        <v>0.86445693114193523</v>
      </c>
    </row>
    <row r="315" spans="1:35" x14ac:dyDescent="0.2">
      <c r="A315">
        <v>27</v>
      </c>
      <c r="B315">
        <v>314</v>
      </c>
      <c r="C315" s="25">
        <v>0</v>
      </c>
      <c r="D315" s="25">
        <v>469</v>
      </c>
      <c r="E315" s="25">
        <v>0</v>
      </c>
      <c r="F315">
        <v>-1.0243990023633156</v>
      </c>
      <c r="G315">
        <v>-0.6540170991458566</v>
      </c>
      <c r="H315">
        <v>-0.37038190321745901</v>
      </c>
      <c r="I315" t="s">
        <v>501</v>
      </c>
      <c r="J315" t="s">
        <v>1714</v>
      </c>
      <c r="K315" t="s">
        <v>60</v>
      </c>
      <c r="L315" t="s">
        <v>263</v>
      </c>
      <c r="M315" s="26">
        <v>22.4</v>
      </c>
      <c r="N315" s="27">
        <v>3</v>
      </c>
      <c r="O315">
        <v>14.4</v>
      </c>
      <c r="P315">
        <v>6</v>
      </c>
      <c r="Q315">
        <v>1.3333333333333333</v>
      </c>
      <c r="R315">
        <v>1.6666666666666667</v>
      </c>
      <c r="S315">
        <v>0.66666666666666663</v>
      </c>
      <c r="T315">
        <v>0</v>
      </c>
      <c r="U315">
        <v>0</v>
      </c>
      <c r="V315">
        <v>0.41666666666666669</v>
      </c>
      <c r="W315">
        <v>4</v>
      </c>
      <c r="X315">
        <v>1</v>
      </c>
      <c r="Y315">
        <v>1.3333333333333333</v>
      </c>
      <c r="Z315">
        <v>0.33333333333333331</v>
      </c>
      <c r="AA315">
        <v>-1.5836833528978307</v>
      </c>
      <c r="AB315">
        <v>-0.21886162291195629</v>
      </c>
      <c r="AC315">
        <v>-1.5544615150035279</v>
      </c>
      <c r="AD315">
        <v>-1.1830392040457707</v>
      </c>
      <c r="AE315">
        <v>-2.1841590290900013</v>
      </c>
      <c r="AF315">
        <v>-1.1124277564910137</v>
      </c>
      <c r="AG315">
        <v>-0.31809615366081928</v>
      </c>
      <c r="AH315">
        <v>0.66583946389689075</v>
      </c>
      <c r="AI315">
        <v>1.60273527789132</v>
      </c>
    </row>
    <row r="316" spans="1:35" x14ac:dyDescent="0.2">
      <c r="A316">
        <v>27</v>
      </c>
      <c r="B316">
        <v>315</v>
      </c>
      <c r="C316" s="25">
        <v>0</v>
      </c>
      <c r="D316" s="25">
        <v>349</v>
      </c>
      <c r="E316" s="25">
        <v>1</v>
      </c>
      <c r="F316">
        <v>-1.0262123109340939</v>
      </c>
      <c r="G316">
        <v>-0.7107284192230513</v>
      </c>
      <c r="H316">
        <v>-0.31548389171104263</v>
      </c>
      <c r="I316" t="s">
        <v>500</v>
      </c>
      <c r="J316" t="s">
        <v>32</v>
      </c>
      <c r="K316" t="s">
        <v>35</v>
      </c>
      <c r="L316" t="s">
        <v>264</v>
      </c>
      <c r="M316" s="26">
        <v>30.7</v>
      </c>
      <c r="N316" s="27">
        <v>14</v>
      </c>
      <c r="O316">
        <v>16.453571428571429</v>
      </c>
      <c r="P316">
        <v>4.5714285714285712</v>
      </c>
      <c r="Q316">
        <v>1.2857142857142858</v>
      </c>
      <c r="R316">
        <v>3.1428571428571428</v>
      </c>
      <c r="S316">
        <v>0.9285714285714286</v>
      </c>
      <c r="T316">
        <v>0.14285714285714285</v>
      </c>
      <c r="U316">
        <v>0.14285714285714285</v>
      </c>
      <c r="V316">
        <v>0.35483870967741937</v>
      </c>
      <c r="W316">
        <v>4.4285714285714288</v>
      </c>
      <c r="X316">
        <v>0.5</v>
      </c>
      <c r="Y316">
        <v>0.2857142857142857</v>
      </c>
      <c r="Z316">
        <v>0.42857142857142855</v>
      </c>
      <c r="AA316">
        <v>-1.8218156949554725</v>
      </c>
      <c r="AB316">
        <v>-0.26524932412845686</v>
      </c>
      <c r="AC316">
        <v>-1.0242245842377979</v>
      </c>
      <c r="AD316">
        <v>-1.0633798862334292</v>
      </c>
      <c r="AE316">
        <v>-1.8730313398219791</v>
      </c>
      <c r="AF316">
        <v>-0.89117033858764172</v>
      </c>
      <c r="AG316">
        <v>-0.7220552430268693</v>
      </c>
      <c r="AH316">
        <v>-0.24461500857387883</v>
      </c>
      <c r="AI316">
        <v>1.5089856465580647</v>
      </c>
    </row>
    <row r="317" spans="1:35" x14ac:dyDescent="0.2">
      <c r="A317">
        <v>27</v>
      </c>
      <c r="B317">
        <v>316</v>
      </c>
      <c r="C317" s="25">
        <v>0</v>
      </c>
      <c r="D317" s="25">
        <v>209</v>
      </c>
      <c r="E317" s="25">
        <v>1</v>
      </c>
      <c r="F317">
        <v>-1.0264604783042288</v>
      </c>
      <c r="G317">
        <v>-0.66535832641497605</v>
      </c>
      <c r="H317">
        <v>-0.36110215188925276</v>
      </c>
      <c r="I317" t="s">
        <v>497</v>
      </c>
      <c r="J317" t="s">
        <v>32</v>
      </c>
      <c r="K317" t="s">
        <v>44</v>
      </c>
      <c r="L317" t="s">
        <v>264</v>
      </c>
      <c r="M317" s="26">
        <v>24.3</v>
      </c>
      <c r="N317" s="27">
        <v>13</v>
      </c>
      <c r="O317">
        <v>13.034615384615384</v>
      </c>
      <c r="P317">
        <v>4.384615384615385</v>
      </c>
      <c r="Q317">
        <v>7.6923076923076927E-2</v>
      </c>
      <c r="R317">
        <v>3.7692307692307692</v>
      </c>
      <c r="S317">
        <v>1.1538461538461537</v>
      </c>
      <c r="T317">
        <v>0.30769230769230771</v>
      </c>
      <c r="U317">
        <v>0.23076923076923078</v>
      </c>
      <c r="V317">
        <v>0.5</v>
      </c>
      <c r="W317">
        <v>3.0769230769230771</v>
      </c>
      <c r="X317">
        <v>0.84210526315789469</v>
      </c>
      <c r="Y317">
        <v>1.4615384615384615</v>
      </c>
      <c r="Z317">
        <v>0.84615384615384615</v>
      </c>
      <c r="AA317">
        <v>-1.8529560781476255</v>
      </c>
      <c r="AB317">
        <v>-1.442783278085783</v>
      </c>
      <c r="AC317">
        <v>-0.79923571287070139</v>
      </c>
      <c r="AD317">
        <v>-0.96045613734589075</v>
      </c>
      <c r="AE317">
        <v>-1.5140378522050304</v>
      </c>
      <c r="AF317">
        <v>-0.7550119275701821</v>
      </c>
      <c r="AG317">
        <v>9.9068839682563553E-2</v>
      </c>
      <c r="AH317">
        <v>0.13925763809561159</v>
      </c>
      <c r="AI317">
        <v>1.0979295707122536</v>
      </c>
    </row>
    <row r="318" spans="1:35" x14ac:dyDescent="0.2">
      <c r="A318">
        <v>27</v>
      </c>
      <c r="B318">
        <v>317</v>
      </c>
      <c r="C318" s="25">
        <v>0</v>
      </c>
      <c r="D318" s="25">
        <v>370</v>
      </c>
      <c r="E318" s="25">
        <v>0</v>
      </c>
      <c r="F318">
        <v>-1.0277416852047081</v>
      </c>
      <c r="G318">
        <v>-0.6583658418537035</v>
      </c>
      <c r="H318">
        <v>-0.3693758433510046</v>
      </c>
      <c r="I318" t="s">
        <v>487</v>
      </c>
      <c r="J318" t="s">
        <v>32</v>
      </c>
      <c r="K318" t="s">
        <v>76</v>
      </c>
      <c r="L318" t="s">
        <v>264</v>
      </c>
      <c r="M318" s="26">
        <v>22.6</v>
      </c>
      <c r="N318" s="27">
        <v>12</v>
      </c>
      <c r="O318">
        <v>12.162500000000001</v>
      </c>
      <c r="P318">
        <v>4.333333333333333</v>
      </c>
      <c r="Q318">
        <v>0.25</v>
      </c>
      <c r="R318">
        <v>4.166666666666667</v>
      </c>
      <c r="S318">
        <v>0.5</v>
      </c>
      <c r="T318">
        <v>0.5</v>
      </c>
      <c r="U318">
        <v>0.25</v>
      </c>
      <c r="V318">
        <v>0.43137254901960786</v>
      </c>
      <c r="W318">
        <v>4.25</v>
      </c>
      <c r="X318">
        <v>0.625</v>
      </c>
      <c r="Y318">
        <v>0.66666666666666663</v>
      </c>
      <c r="Z318">
        <v>0.41666666666666669</v>
      </c>
      <c r="AA318">
        <v>-1.861504418631746</v>
      </c>
      <c r="AB318">
        <v>-1.2741818255873476</v>
      </c>
      <c r="AC318">
        <v>-0.65647961612608163</v>
      </c>
      <c r="AD318">
        <v>-1.2591860426536243</v>
      </c>
      <c r="AE318">
        <v>-1.0952121166519238</v>
      </c>
      <c r="AF318">
        <v>-0.72522727516011276</v>
      </c>
      <c r="AG318">
        <v>-0.25180513072509669</v>
      </c>
      <c r="AH318">
        <v>-0.32240050162211992</v>
      </c>
      <c r="AI318">
        <v>1.5207043504747215</v>
      </c>
    </row>
    <row r="319" spans="1:35" x14ac:dyDescent="0.2">
      <c r="A319">
        <v>27</v>
      </c>
      <c r="B319">
        <v>318</v>
      </c>
      <c r="C319" s="25">
        <v>0</v>
      </c>
      <c r="D319" s="25">
        <v>335</v>
      </c>
      <c r="E319" s="25">
        <v>0</v>
      </c>
      <c r="F319">
        <v>-1.0332521017170626</v>
      </c>
      <c r="G319">
        <v>-0.73678280651328398</v>
      </c>
      <c r="H319">
        <v>-0.29646929520377863</v>
      </c>
      <c r="I319" t="s">
        <v>502</v>
      </c>
      <c r="J319" t="s">
        <v>32</v>
      </c>
      <c r="K319" t="s">
        <v>42</v>
      </c>
      <c r="L319" t="s">
        <v>263</v>
      </c>
      <c r="M319" s="26">
        <v>28.4</v>
      </c>
      <c r="N319" s="27">
        <v>10</v>
      </c>
      <c r="O319">
        <v>15.385000000000002</v>
      </c>
      <c r="P319">
        <v>5.0999999999999996</v>
      </c>
      <c r="Q319">
        <v>1.2</v>
      </c>
      <c r="R319">
        <v>1.6</v>
      </c>
      <c r="S319">
        <v>0.6</v>
      </c>
      <c r="T319">
        <v>0.3</v>
      </c>
      <c r="U319">
        <v>0.1</v>
      </c>
      <c r="V319">
        <v>0.33333333333333331</v>
      </c>
      <c r="W319">
        <v>5.4</v>
      </c>
      <c r="X319">
        <v>1</v>
      </c>
      <c r="Y319">
        <v>0.3</v>
      </c>
      <c r="Z319">
        <v>0.3</v>
      </c>
      <c r="AA319">
        <v>-1.733706728394145</v>
      </c>
      <c r="AB319">
        <v>-0.34874718631815826</v>
      </c>
      <c r="AC319">
        <v>-1.5784076989735931</v>
      </c>
      <c r="AD319">
        <v>-1.213497939488912</v>
      </c>
      <c r="AE319">
        <v>-1.5307908816271547</v>
      </c>
      <c r="AF319">
        <v>-0.95754756395865337</v>
      </c>
      <c r="AG319">
        <v>-1.0338281954580779</v>
      </c>
      <c r="AH319">
        <v>0.1299332867411789</v>
      </c>
      <c r="AI319">
        <v>1.6355476488579592</v>
      </c>
    </row>
    <row r="320" spans="1:35" x14ac:dyDescent="0.2">
      <c r="A320">
        <v>27</v>
      </c>
      <c r="B320">
        <v>319</v>
      </c>
      <c r="C320" s="25">
        <v>101.1</v>
      </c>
      <c r="D320" s="25">
        <v>111</v>
      </c>
      <c r="E320" s="25">
        <v>53</v>
      </c>
      <c r="F320">
        <v>-1.0364704796710387</v>
      </c>
      <c r="G320">
        <v>-0.5985042874497033</v>
      </c>
      <c r="H320">
        <v>-0.43796619222133537</v>
      </c>
      <c r="I320" t="s">
        <v>512</v>
      </c>
      <c r="J320" t="s">
        <v>32</v>
      </c>
      <c r="K320" t="s">
        <v>50</v>
      </c>
      <c r="L320" t="s">
        <v>45</v>
      </c>
      <c r="M320" s="26">
        <v>27.5</v>
      </c>
      <c r="N320" s="27">
        <v>7</v>
      </c>
      <c r="O320">
        <v>15.35</v>
      </c>
      <c r="P320">
        <v>7.2857142857142856</v>
      </c>
      <c r="Q320">
        <v>0</v>
      </c>
      <c r="R320">
        <v>5.7142857142857144</v>
      </c>
      <c r="S320">
        <v>0.7142857142857143</v>
      </c>
      <c r="T320">
        <v>0.42857142857142855</v>
      </c>
      <c r="U320">
        <v>0.42857142857142855</v>
      </c>
      <c r="V320">
        <v>0.6333333333333333</v>
      </c>
      <c r="W320">
        <v>4.2857142857142856</v>
      </c>
      <c r="X320">
        <v>0.61904761904761907</v>
      </c>
      <c r="Y320">
        <v>3</v>
      </c>
      <c r="Z320">
        <v>1</v>
      </c>
      <c r="AA320">
        <v>-1.3693642450459531</v>
      </c>
      <c r="AB320">
        <v>-1.5177172569739765</v>
      </c>
      <c r="AC320">
        <v>-0.10058605967813877</v>
      </c>
      <c r="AD320">
        <v>-1.1612829644435267</v>
      </c>
      <c r="AE320">
        <v>-1.2507759612859348</v>
      </c>
      <c r="AF320">
        <v>-0.44865550278089794</v>
      </c>
      <c r="AG320">
        <v>0.92226691209140699</v>
      </c>
      <c r="AH320">
        <v>-1.406911367488842</v>
      </c>
      <c r="AI320">
        <v>0.94648785855853346</v>
      </c>
    </row>
    <row r="321" spans="1:35" x14ac:dyDescent="0.2">
      <c r="A321">
        <v>27</v>
      </c>
      <c r="B321">
        <v>320</v>
      </c>
      <c r="C321" s="25">
        <v>0</v>
      </c>
      <c r="D321" s="25">
        <v>415</v>
      </c>
      <c r="E321" s="25">
        <v>0</v>
      </c>
      <c r="F321">
        <v>-1.0422543698085762</v>
      </c>
      <c r="G321">
        <v>-0.70929439526357341</v>
      </c>
      <c r="H321">
        <v>-0.33295997454500281</v>
      </c>
      <c r="I321" t="s">
        <v>503</v>
      </c>
      <c r="J321" t="s">
        <v>32</v>
      </c>
      <c r="K321" t="s">
        <v>65</v>
      </c>
      <c r="L321" t="s">
        <v>263</v>
      </c>
      <c r="M321" s="26">
        <v>28.6</v>
      </c>
      <c r="N321" s="27">
        <v>6</v>
      </c>
      <c r="O321">
        <v>12.899999999999999</v>
      </c>
      <c r="P321">
        <v>4.666666666666667</v>
      </c>
      <c r="Q321">
        <v>0.33333333333333331</v>
      </c>
      <c r="R321">
        <v>2.5</v>
      </c>
      <c r="S321">
        <v>2.1666666666666665</v>
      </c>
      <c r="T321">
        <v>0</v>
      </c>
      <c r="U321">
        <v>0.5</v>
      </c>
      <c r="V321">
        <v>0.44</v>
      </c>
      <c r="W321">
        <v>4.166666666666667</v>
      </c>
      <c r="X321">
        <v>0.8</v>
      </c>
      <c r="Y321">
        <v>0.83333333333333337</v>
      </c>
      <c r="Z321">
        <v>0.83333333333333337</v>
      </c>
      <c r="AA321">
        <v>-1.8059402054849629</v>
      </c>
      <c r="AB321">
        <v>-1.1930033484584714</v>
      </c>
      <c r="AC321">
        <v>-1.2551342153777125</v>
      </c>
      <c r="AD321">
        <v>-0.49771765657508749</v>
      </c>
      <c r="AE321">
        <v>-2.1841590290900013</v>
      </c>
      <c r="AF321">
        <v>-0.33802679382921191</v>
      </c>
      <c r="AG321">
        <v>-0.19841868210385813</v>
      </c>
      <c r="AH321">
        <v>-2.1799339844584997E-2</v>
      </c>
      <c r="AI321">
        <v>1.1105497133917301</v>
      </c>
    </row>
    <row r="322" spans="1:35" x14ac:dyDescent="0.2">
      <c r="A322">
        <v>27</v>
      </c>
      <c r="B322">
        <v>321</v>
      </c>
      <c r="C322" s="25">
        <v>137.9</v>
      </c>
      <c r="D322" s="25">
        <v>573</v>
      </c>
      <c r="E322" s="25">
        <v>3</v>
      </c>
      <c r="F322">
        <v>-1.0437503076100441</v>
      </c>
      <c r="G322">
        <v>-0.72910331137882645</v>
      </c>
      <c r="H322">
        <v>-0.31464699623121761</v>
      </c>
      <c r="I322" t="s">
        <v>506</v>
      </c>
      <c r="J322" t="s">
        <v>32</v>
      </c>
      <c r="K322" t="s">
        <v>50</v>
      </c>
      <c r="L322" t="s">
        <v>263</v>
      </c>
      <c r="M322" s="26">
        <v>21.7</v>
      </c>
      <c r="N322" s="27">
        <v>12</v>
      </c>
      <c r="O322">
        <v>12.06527777777778</v>
      </c>
      <c r="P322">
        <v>4.75</v>
      </c>
      <c r="Q322">
        <v>0.83333333333333337</v>
      </c>
      <c r="R322">
        <v>1.75</v>
      </c>
      <c r="S322">
        <v>1.0833333333333333</v>
      </c>
      <c r="T322">
        <v>0.33333333333333331</v>
      </c>
      <c r="U322">
        <v>0.16666666666666666</v>
      </c>
      <c r="V322">
        <v>0.3392857142857143</v>
      </c>
      <c r="W322">
        <v>4.666666666666667</v>
      </c>
      <c r="X322">
        <v>0.81818181818181823</v>
      </c>
      <c r="Y322">
        <v>0.91666666666666663</v>
      </c>
      <c r="Z322">
        <v>0.33333333333333331</v>
      </c>
      <c r="AA322">
        <v>-1.7920491521982671</v>
      </c>
      <c r="AB322">
        <v>-0.70593248568521383</v>
      </c>
      <c r="AC322">
        <v>-1.5245287850409464</v>
      </c>
      <c r="AD322">
        <v>-0.99267210752613644</v>
      </c>
      <c r="AE322">
        <v>-1.4581944207979498</v>
      </c>
      <c r="AF322">
        <v>-0.85429410227041314</v>
      </c>
      <c r="AG322">
        <v>-0.85841292703044836</v>
      </c>
      <c r="AH322">
        <v>2.1418900248617822E-2</v>
      </c>
      <c r="AI322">
        <v>1.60273527789132</v>
      </c>
    </row>
    <row r="323" spans="1:35" x14ac:dyDescent="0.2">
      <c r="A323">
        <v>27</v>
      </c>
      <c r="B323">
        <v>322</v>
      </c>
      <c r="C323" s="25">
        <v>0</v>
      </c>
      <c r="D323" s="25">
        <v>316</v>
      </c>
      <c r="E323" s="25">
        <v>1</v>
      </c>
      <c r="F323">
        <v>-1.0456954790091888</v>
      </c>
      <c r="G323">
        <v>-0.73399169054129509</v>
      </c>
      <c r="H323">
        <v>-0.31170378846789371</v>
      </c>
      <c r="I323" t="s">
        <v>499</v>
      </c>
      <c r="J323" t="s">
        <v>32</v>
      </c>
      <c r="K323" t="s">
        <v>42</v>
      </c>
      <c r="L323" t="s">
        <v>263</v>
      </c>
      <c r="M323" s="26">
        <v>26.7</v>
      </c>
      <c r="N323" s="27">
        <v>14</v>
      </c>
      <c r="O323">
        <v>14.566666666666668</v>
      </c>
      <c r="P323">
        <v>5.2142857142857144</v>
      </c>
      <c r="Q323">
        <v>0.6428571428571429</v>
      </c>
      <c r="R323">
        <v>1.2857142857142858</v>
      </c>
      <c r="S323">
        <v>1.7857142857142858</v>
      </c>
      <c r="T323">
        <v>0.42857142857142855</v>
      </c>
      <c r="U323">
        <v>7.1428571428571425E-2</v>
      </c>
      <c r="V323">
        <v>0.41333333333333333</v>
      </c>
      <c r="W323">
        <v>5.3571428571428568</v>
      </c>
      <c r="X323">
        <v>0.66666666666666663</v>
      </c>
      <c r="Y323">
        <v>0.21428571428571427</v>
      </c>
      <c r="Z323">
        <v>0.7857142857142857</v>
      </c>
      <c r="AA323">
        <v>-1.7146561410295338</v>
      </c>
      <c r="AB323">
        <v>-0.89148329055121667</v>
      </c>
      <c r="AC323">
        <v>-1.6912968519753293</v>
      </c>
      <c r="AD323">
        <v>-0.67176757339303872</v>
      </c>
      <c r="AE323">
        <v>-1.2507759612859348</v>
      </c>
      <c r="AF323">
        <v>-1.0017990475393277</v>
      </c>
      <c r="AG323">
        <v>-0.44348139086569233</v>
      </c>
      <c r="AH323">
        <v>-9.8089487289940963E-2</v>
      </c>
      <c r="AI323">
        <v>1.1574245290583576</v>
      </c>
    </row>
    <row r="324" spans="1:35" x14ac:dyDescent="0.2">
      <c r="A324">
        <v>27</v>
      </c>
      <c r="B324">
        <v>323</v>
      </c>
      <c r="C324" s="25">
        <v>0</v>
      </c>
      <c r="D324" s="25">
        <v>312</v>
      </c>
      <c r="E324" s="25">
        <v>0</v>
      </c>
      <c r="F324">
        <v>-1.045909375472508</v>
      </c>
      <c r="G324">
        <v>-0.80060309386761885</v>
      </c>
      <c r="H324">
        <v>-0.2453062816048891</v>
      </c>
      <c r="I324" t="s">
        <v>491</v>
      </c>
      <c r="J324" t="s">
        <v>32</v>
      </c>
      <c r="K324" t="s">
        <v>37</v>
      </c>
      <c r="L324" t="s">
        <v>264</v>
      </c>
      <c r="M324" s="26">
        <v>34.5</v>
      </c>
      <c r="N324" s="27">
        <v>12</v>
      </c>
      <c r="O324">
        <v>16.416666666666664</v>
      </c>
      <c r="P324">
        <v>3.0833333333333335</v>
      </c>
      <c r="Q324">
        <v>0.66666666666666663</v>
      </c>
      <c r="R324">
        <v>3.25</v>
      </c>
      <c r="S324">
        <v>0.66666666666666663</v>
      </c>
      <c r="T324">
        <v>0.25</v>
      </c>
      <c r="U324">
        <v>0.33333333333333331</v>
      </c>
      <c r="V324">
        <v>0.24390243902439024</v>
      </c>
      <c r="W324">
        <v>3.4166666666666665</v>
      </c>
      <c r="X324">
        <v>0.81818181818181823</v>
      </c>
      <c r="Y324">
        <v>0.91666666666666663</v>
      </c>
      <c r="Z324">
        <v>0.75</v>
      </c>
      <c r="AA324">
        <v>-2.0698702179321824</v>
      </c>
      <c r="AB324">
        <v>-0.86828943994296637</v>
      </c>
      <c r="AC324">
        <v>-0.9857396457144787</v>
      </c>
      <c r="AD324">
        <v>-1.1830392040457707</v>
      </c>
      <c r="AE324">
        <v>-1.6396855728709625</v>
      </c>
      <c r="AF324">
        <v>-0.5961604480498125</v>
      </c>
      <c r="AG324">
        <v>-1.0766428573093429</v>
      </c>
      <c r="AH324">
        <v>2.1418900248617822E-2</v>
      </c>
      <c r="AI324">
        <v>1.1925806408083284</v>
      </c>
    </row>
    <row r="325" spans="1:35" x14ac:dyDescent="0.2">
      <c r="A325">
        <v>27</v>
      </c>
      <c r="B325">
        <v>324</v>
      </c>
      <c r="C325" s="25">
        <v>0</v>
      </c>
      <c r="D325" s="25">
        <v>546</v>
      </c>
      <c r="E325" s="25">
        <v>0</v>
      </c>
      <c r="F325">
        <v>-1.0498693886263566</v>
      </c>
      <c r="G325">
        <v>-0.67249376026229535</v>
      </c>
      <c r="H325">
        <v>-0.37737562836406124</v>
      </c>
      <c r="I325" t="s">
        <v>498</v>
      </c>
      <c r="J325" t="s">
        <v>32</v>
      </c>
      <c r="K325" t="s">
        <v>33</v>
      </c>
      <c r="L325" t="s">
        <v>263</v>
      </c>
      <c r="M325" s="26">
        <v>22.3</v>
      </c>
      <c r="N325" s="27">
        <v>9</v>
      </c>
      <c r="O325">
        <v>10.407407407407408</v>
      </c>
      <c r="P325">
        <v>5.666666666666667</v>
      </c>
      <c r="Q325">
        <v>1.5555555555555556</v>
      </c>
      <c r="R325">
        <v>0.77777777777777779</v>
      </c>
      <c r="S325">
        <v>0.44444444444444442</v>
      </c>
      <c r="T325">
        <v>0.22222222222222221</v>
      </c>
      <c r="U325">
        <v>0.22222222222222221</v>
      </c>
      <c r="V325">
        <v>0.45945945945945948</v>
      </c>
      <c r="W325">
        <v>4.1111111111111107</v>
      </c>
      <c r="X325">
        <v>0.75</v>
      </c>
      <c r="Y325">
        <v>0.44444444444444442</v>
      </c>
      <c r="Z325">
        <v>0.55555555555555558</v>
      </c>
      <c r="AA325">
        <v>-1.6392475660446137</v>
      </c>
      <c r="AB325">
        <v>-2.3856839016194774E-3</v>
      </c>
      <c r="AC325">
        <v>-1.8737439679377312</v>
      </c>
      <c r="AD325">
        <v>-1.2845683221895758</v>
      </c>
      <c r="AE325">
        <v>-1.7001826235619668</v>
      </c>
      <c r="AF325">
        <v>-0.76824955086354629</v>
      </c>
      <c r="AG325">
        <v>-8.7344260089885634E-2</v>
      </c>
      <c r="AH325">
        <v>-8.070800588544344E-2</v>
      </c>
      <c r="AI325">
        <v>1.3839861381137244</v>
      </c>
    </row>
    <row r="326" spans="1:35" x14ac:dyDescent="0.2">
      <c r="A326">
        <v>28</v>
      </c>
      <c r="B326">
        <v>325</v>
      </c>
      <c r="C326" s="25">
        <v>0</v>
      </c>
      <c r="D326" s="25">
        <v>393</v>
      </c>
      <c r="E326" s="25">
        <v>0</v>
      </c>
      <c r="F326">
        <v>-1.0511047455048368</v>
      </c>
      <c r="G326">
        <v>-0.75807097028965309</v>
      </c>
      <c r="H326">
        <v>-0.2930337752151837</v>
      </c>
      <c r="I326" t="s">
        <v>504</v>
      </c>
      <c r="J326" t="s">
        <v>32</v>
      </c>
      <c r="K326" t="s">
        <v>1715</v>
      </c>
      <c r="L326" t="s">
        <v>264</v>
      </c>
      <c r="M326" s="26">
        <v>31.5</v>
      </c>
      <c r="N326" s="27">
        <v>2</v>
      </c>
      <c r="O326">
        <v>6.9833333333333343</v>
      </c>
      <c r="P326">
        <v>2.5</v>
      </c>
      <c r="Q326">
        <v>0.5</v>
      </c>
      <c r="R326">
        <v>3.5</v>
      </c>
      <c r="S326">
        <v>1</v>
      </c>
      <c r="T326">
        <v>0.5</v>
      </c>
      <c r="U326">
        <v>0</v>
      </c>
      <c r="V326">
        <v>0.2857142857142857</v>
      </c>
      <c r="W326">
        <v>3.5</v>
      </c>
      <c r="X326">
        <v>0</v>
      </c>
      <c r="Y326">
        <v>0</v>
      </c>
      <c r="Z326">
        <v>0.5</v>
      </c>
      <c r="AA326">
        <v>-2.1671075909390529</v>
      </c>
      <c r="AB326">
        <v>-1.0306463942007189</v>
      </c>
      <c r="AC326">
        <v>-0.89594145582673412</v>
      </c>
      <c r="AD326">
        <v>-1.0307455268300634</v>
      </c>
      <c r="AE326">
        <v>-1.0952121166519238</v>
      </c>
      <c r="AF326">
        <v>-1.1124277564910137</v>
      </c>
      <c r="AG326">
        <v>-0.9035789371311429</v>
      </c>
      <c r="AH326">
        <v>-2.5652377594350319E-2</v>
      </c>
      <c r="AI326">
        <v>1.4386734230581233</v>
      </c>
    </row>
    <row r="327" spans="1:35" x14ac:dyDescent="0.2">
      <c r="A327">
        <v>28</v>
      </c>
      <c r="B327">
        <v>326</v>
      </c>
      <c r="C327" s="25">
        <v>0</v>
      </c>
      <c r="D327" s="25">
        <v>333</v>
      </c>
      <c r="E327" s="25">
        <v>0</v>
      </c>
      <c r="F327">
        <v>-1.056067145709658</v>
      </c>
      <c r="G327">
        <v>-0.72877372021918674</v>
      </c>
      <c r="H327">
        <v>-0.32729342549047125</v>
      </c>
      <c r="I327" t="s">
        <v>495</v>
      </c>
      <c r="J327" t="s">
        <v>32</v>
      </c>
      <c r="K327" t="s">
        <v>33</v>
      </c>
      <c r="L327" t="s">
        <v>264</v>
      </c>
      <c r="M327" s="26">
        <v>35.6</v>
      </c>
      <c r="N327" s="27">
        <v>12</v>
      </c>
      <c r="O327">
        <v>11.695833333333335</v>
      </c>
      <c r="P327">
        <v>1.75</v>
      </c>
      <c r="Q327">
        <v>0.41666666666666669</v>
      </c>
      <c r="R327">
        <v>2.8333333333333335</v>
      </c>
      <c r="S327">
        <v>1.1666666666666667</v>
      </c>
      <c r="T327">
        <v>0.41666666666666669</v>
      </c>
      <c r="U327">
        <v>0.33333333333333331</v>
      </c>
      <c r="V327">
        <v>0.25806451612903225</v>
      </c>
      <c r="W327">
        <v>2.5833333333333335</v>
      </c>
      <c r="X327">
        <v>0</v>
      </c>
      <c r="Y327">
        <v>0</v>
      </c>
      <c r="Z327">
        <v>0.33333333333333331</v>
      </c>
      <c r="AA327">
        <v>-2.2921270705193146</v>
      </c>
      <c r="AB327">
        <v>-1.1118248713295951</v>
      </c>
      <c r="AC327">
        <v>-1.1354032955273863</v>
      </c>
      <c r="AD327">
        <v>-0.95459868822220972</v>
      </c>
      <c r="AE327">
        <v>-1.2767032687249364</v>
      </c>
      <c r="AF327">
        <v>-0.5961604480498125</v>
      </c>
      <c r="AG327">
        <v>-0.7692287398963954</v>
      </c>
      <c r="AH327">
        <v>-2.5652377594350319E-2</v>
      </c>
      <c r="AI327">
        <v>1.60273527789132</v>
      </c>
    </row>
    <row r="328" spans="1:35" x14ac:dyDescent="0.2">
      <c r="A328">
        <v>28</v>
      </c>
      <c r="B328">
        <v>327</v>
      </c>
      <c r="C328" s="25">
        <v>0</v>
      </c>
      <c r="D328" s="25">
        <v>319</v>
      </c>
      <c r="E328" s="25">
        <v>0</v>
      </c>
      <c r="F328">
        <v>-1.0561202612826388</v>
      </c>
      <c r="G328">
        <v>-0.72155910195747008</v>
      </c>
      <c r="H328">
        <v>-0.33456115932516872</v>
      </c>
      <c r="I328" t="s">
        <v>509</v>
      </c>
      <c r="J328" t="s">
        <v>1716</v>
      </c>
      <c r="K328" t="s">
        <v>89</v>
      </c>
      <c r="L328" t="s">
        <v>264</v>
      </c>
      <c r="M328" s="26">
        <v>24.4</v>
      </c>
      <c r="N328" s="27">
        <v>10</v>
      </c>
      <c r="O328">
        <v>11.584999999999999</v>
      </c>
      <c r="P328">
        <v>4</v>
      </c>
      <c r="Q328">
        <v>0.5</v>
      </c>
      <c r="R328">
        <v>1.9</v>
      </c>
      <c r="S328">
        <v>0.6</v>
      </c>
      <c r="T328">
        <v>0.1</v>
      </c>
      <c r="U328">
        <v>0.7</v>
      </c>
      <c r="V328">
        <v>0.34883720930232559</v>
      </c>
      <c r="W328">
        <v>4.3</v>
      </c>
      <c r="X328">
        <v>1</v>
      </c>
      <c r="Y328">
        <v>0.5</v>
      </c>
      <c r="Z328">
        <v>0.3</v>
      </c>
      <c r="AA328">
        <v>-1.917068631778529</v>
      </c>
      <c r="AB328">
        <v>-1.0306463942007189</v>
      </c>
      <c r="AC328">
        <v>-1.4706498711082998</v>
      </c>
      <c r="AD328">
        <v>-1.213497939488912</v>
      </c>
      <c r="AE328">
        <v>-1.9663696466023857</v>
      </c>
      <c r="AF328">
        <v>-2.8266408764491272E-2</v>
      </c>
      <c r="AG328">
        <v>-0.73673773749671723</v>
      </c>
      <c r="AH328">
        <v>0.23365706296486508</v>
      </c>
      <c r="AI328">
        <v>1.6355476488579592</v>
      </c>
    </row>
    <row r="329" spans="1:35" x14ac:dyDescent="0.2">
      <c r="A329">
        <v>28</v>
      </c>
      <c r="B329">
        <v>328</v>
      </c>
      <c r="C329" s="25">
        <v>101.5</v>
      </c>
      <c r="D329" s="25">
        <v>238</v>
      </c>
      <c r="E329" s="25">
        <v>0</v>
      </c>
      <c r="F329">
        <v>-1.0577565811192553</v>
      </c>
      <c r="G329">
        <v>-0.70077744616754267</v>
      </c>
      <c r="H329">
        <v>-0.35697913495171263</v>
      </c>
      <c r="I329" t="s">
        <v>505</v>
      </c>
      <c r="J329" t="s">
        <v>32</v>
      </c>
      <c r="K329" t="s">
        <v>58</v>
      </c>
      <c r="L329" t="s">
        <v>45</v>
      </c>
      <c r="M329" s="26">
        <v>29.7</v>
      </c>
      <c r="N329" s="27">
        <v>11</v>
      </c>
      <c r="O329">
        <v>9.6742424242424239</v>
      </c>
      <c r="P329">
        <v>3.5454545454545454</v>
      </c>
      <c r="Q329">
        <v>0.45454545454545453</v>
      </c>
      <c r="R329">
        <v>3.5454545454545454</v>
      </c>
      <c r="S329">
        <v>1.3636363636363635</v>
      </c>
      <c r="T329">
        <v>0.18181818181818182</v>
      </c>
      <c r="U329">
        <v>0.63636363636363635</v>
      </c>
      <c r="V329">
        <v>0.5161290322580645</v>
      </c>
      <c r="W329">
        <v>2.8181818181818183</v>
      </c>
      <c r="X329">
        <v>0.33333333333333331</v>
      </c>
      <c r="Y329">
        <v>0.54545454545454541</v>
      </c>
      <c r="Z329">
        <v>1</v>
      </c>
      <c r="AA329">
        <v>-1.9928380133423242</v>
      </c>
      <c r="AB329">
        <v>-1.0749255635437422</v>
      </c>
      <c r="AC329">
        <v>-0.87961451221078057</v>
      </c>
      <c r="AD329">
        <v>-0.86460696986747343</v>
      </c>
      <c r="AE329">
        <v>-1.7881783336579729</v>
      </c>
      <c r="AF329">
        <v>-0.12682653128508417</v>
      </c>
      <c r="AG329">
        <v>0.15081119376837024</v>
      </c>
      <c r="AH329">
        <v>-0.67730614392741018</v>
      </c>
      <c r="AI329">
        <v>0.94648785855853346</v>
      </c>
    </row>
    <row r="330" spans="1:35" x14ac:dyDescent="0.2">
      <c r="A330">
        <v>28</v>
      </c>
      <c r="B330">
        <v>329</v>
      </c>
      <c r="C330" s="25">
        <v>0</v>
      </c>
      <c r="D330" s="25">
        <v>713</v>
      </c>
      <c r="E330" s="25">
        <v>1</v>
      </c>
      <c r="F330">
        <v>-1.0658678525046112</v>
      </c>
      <c r="G330">
        <v>-0.74988458652403756</v>
      </c>
      <c r="H330">
        <v>-0.31598326598057369</v>
      </c>
      <c r="I330" t="s">
        <v>496</v>
      </c>
      <c r="J330" t="s">
        <v>32</v>
      </c>
      <c r="K330" t="s">
        <v>95</v>
      </c>
      <c r="L330" t="s">
        <v>264</v>
      </c>
      <c r="M330" s="26">
        <v>19.399999999999999</v>
      </c>
      <c r="N330" s="27">
        <v>14</v>
      </c>
      <c r="O330">
        <v>17.586904761904762</v>
      </c>
      <c r="P330">
        <v>4.5714285714285712</v>
      </c>
      <c r="Q330">
        <v>0.7857142857142857</v>
      </c>
      <c r="R330">
        <v>3.7142857142857144</v>
      </c>
      <c r="S330">
        <v>0.5714285714285714</v>
      </c>
      <c r="T330">
        <v>0.2857142857142857</v>
      </c>
      <c r="U330">
        <v>0.21428571428571427</v>
      </c>
      <c r="V330">
        <v>0.41818181818181815</v>
      </c>
      <c r="W330">
        <v>3.9285714285714284</v>
      </c>
      <c r="X330">
        <v>0.58333333333333337</v>
      </c>
      <c r="Y330">
        <v>0.8571428571428571</v>
      </c>
      <c r="Z330">
        <v>0.9285714285714286</v>
      </c>
      <c r="AA330">
        <v>-1.8218156949554725</v>
      </c>
      <c r="AB330">
        <v>-0.75232018690171454</v>
      </c>
      <c r="AC330">
        <v>-0.81897157878009574</v>
      </c>
      <c r="AD330">
        <v>-1.2265516832502585</v>
      </c>
      <c r="AE330">
        <v>-1.561903650553957</v>
      </c>
      <c r="AF330">
        <v>-0.78054162963595575</v>
      </c>
      <c r="AG330">
        <v>-0.30468639324253444</v>
      </c>
      <c r="AH330">
        <v>-0.49897054345482428</v>
      </c>
      <c r="AI330">
        <v>1.0168000820584748</v>
      </c>
    </row>
    <row r="331" spans="1:35" x14ac:dyDescent="0.2">
      <c r="A331">
        <v>28</v>
      </c>
      <c r="B331">
        <v>330</v>
      </c>
      <c r="C331" s="25">
        <v>0</v>
      </c>
      <c r="D331" s="25">
        <v>588</v>
      </c>
      <c r="E331" s="25">
        <v>0</v>
      </c>
      <c r="F331">
        <v>-1.0700760053671887</v>
      </c>
      <c r="G331">
        <v>-0.71021926065774232</v>
      </c>
      <c r="H331">
        <v>-0.3598567447094464</v>
      </c>
      <c r="I331" t="s">
        <v>480</v>
      </c>
      <c r="J331" t="s">
        <v>32</v>
      </c>
      <c r="K331" t="s">
        <v>54</v>
      </c>
      <c r="L331" t="s">
        <v>264</v>
      </c>
      <c r="M331" s="26">
        <v>23.2</v>
      </c>
      <c r="N331" s="27">
        <v>13</v>
      </c>
      <c r="O331">
        <v>8.6397435897435919</v>
      </c>
      <c r="P331">
        <v>3.6153846153846154</v>
      </c>
      <c r="Q331">
        <v>0</v>
      </c>
      <c r="R331">
        <v>3.8461538461538463</v>
      </c>
      <c r="S331">
        <v>0.53846153846153844</v>
      </c>
      <c r="T331">
        <v>0.23076923076923078</v>
      </c>
      <c r="U331">
        <v>0.76923076923076927</v>
      </c>
      <c r="V331">
        <v>0.66666666666666663</v>
      </c>
      <c r="W331">
        <v>2.0769230769230771</v>
      </c>
      <c r="X331">
        <v>0.6875</v>
      </c>
      <c r="Y331">
        <v>1.2307692307692308</v>
      </c>
      <c r="Z331">
        <v>1.3846153846153846</v>
      </c>
      <c r="AA331">
        <v>-1.9811811854094326</v>
      </c>
      <c r="AB331">
        <v>-1.5177172569739765</v>
      </c>
      <c r="AC331">
        <v>-0.77160550059754918</v>
      </c>
      <c r="AD331">
        <v>-1.2416136952825814</v>
      </c>
      <c r="AE331">
        <v>-1.6815681464262731</v>
      </c>
      <c r="AF331">
        <v>7.8958339911758338E-2</v>
      </c>
      <c r="AG331">
        <v>0.53067511347640683</v>
      </c>
      <c r="AH331">
        <v>-0.3758045927922668</v>
      </c>
      <c r="AI331">
        <v>0.56788357817423363</v>
      </c>
    </row>
    <row r="332" spans="1:35" x14ac:dyDescent="0.2">
      <c r="A332">
        <v>28</v>
      </c>
      <c r="B332">
        <v>331</v>
      </c>
      <c r="C332" s="25">
        <v>0</v>
      </c>
      <c r="D332" s="25">
        <v>423</v>
      </c>
      <c r="E332" s="25">
        <v>0</v>
      </c>
      <c r="F332">
        <v>-1.0775721716537847</v>
      </c>
      <c r="G332">
        <v>-0.63718490491373747</v>
      </c>
      <c r="H332">
        <v>-0.44038726674004725</v>
      </c>
      <c r="I332" t="s">
        <v>510</v>
      </c>
      <c r="J332" t="s">
        <v>32</v>
      </c>
      <c r="K332" t="s">
        <v>76</v>
      </c>
      <c r="L332" t="s">
        <v>264</v>
      </c>
      <c r="M332" s="26">
        <v>26.7</v>
      </c>
      <c r="N332" s="27">
        <v>9</v>
      </c>
      <c r="O332">
        <v>18.470370370370372</v>
      </c>
      <c r="P332">
        <v>5.5555555555555554</v>
      </c>
      <c r="Q332">
        <v>0.22222222222222221</v>
      </c>
      <c r="R332">
        <v>2.6666666666666665</v>
      </c>
      <c r="S332">
        <v>0.44444444444444442</v>
      </c>
      <c r="T332">
        <v>0.55555555555555558</v>
      </c>
      <c r="U332">
        <v>0.66666666666666663</v>
      </c>
      <c r="V332">
        <v>0.56097560975609762</v>
      </c>
      <c r="W332">
        <v>4.5555555555555554</v>
      </c>
      <c r="X332">
        <v>0.2857142857142857</v>
      </c>
      <c r="Y332">
        <v>0.77777777777777779</v>
      </c>
      <c r="Z332">
        <v>0.66666666666666663</v>
      </c>
      <c r="AA332">
        <v>-1.6577689704268748</v>
      </c>
      <c r="AB332">
        <v>-1.30124131796364</v>
      </c>
      <c r="AC332">
        <v>-1.1952687554525496</v>
      </c>
      <c r="AD332">
        <v>-1.2845683221895758</v>
      </c>
      <c r="AE332">
        <v>-0.97421801526991514</v>
      </c>
      <c r="AF332">
        <v>-7.9893139608611385E-2</v>
      </c>
      <c r="AG332">
        <v>0.53372948912792972</v>
      </c>
      <c r="AH332">
        <v>-1.050046680665327</v>
      </c>
      <c r="AI332">
        <v>1.2746115682249266</v>
      </c>
    </row>
    <row r="333" spans="1:35" x14ac:dyDescent="0.2">
      <c r="A333">
        <v>28</v>
      </c>
      <c r="B333">
        <v>332</v>
      </c>
      <c r="C333" s="25">
        <v>0</v>
      </c>
      <c r="D333" s="25">
        <v>410</v>
      </c>
      <c r="E333" s="25">
        <v>0</v>
      </c>
      <c r="F333">
        <v>-1.0842052069247747</v>
      </c>
      <c r="G333">
        <v>-0.60849147721467478</v>
      </c>
      <c r="H333">
        <v>-0.47571372971009995</v>
      </c>
      <c r="I333" t="s">
        <v>580</v>
      </c>
      <c r="J333" t="s">
        <v>32</v>
      </c>
      <c r="K333" t="s">
        <v>39</v>
      </c>
      <c r="L333" t="s">
        <v>263</v>
      </c>
      <c r="M333" s="26">
        <v>29.2</v>
      </c>
      <c r="N333" s="27">
        <v>3</v>
      </c>
      <c r="O333">
        <v>5.488888888888888</v>
      </c>
      <c r="P333">
        <v>4</v>
      </c>
      <c r="Q333">
        <v>1.3333333333333333</v>
      </c>
      <c r="R333">
        <v>1.3333333333333333</v>
      </c>
      <c r="S333">
        <v>0.66666666666666663</v>
      </c>
      <c r="T333">
        <v>0.33333333333333331</v>
      </c>
      <c r="U333">
        <v>0</v>
      </c>
      <c r="V333">
        <v>0.66666666666666663</v>
      </c>
      <c r="W333">
        <v>2</v>
      </c>
      <c r="X333">
        <v>0</v>
      </c>
      <c r="Y333">
        <v>0</v>
      </c>
      <c r="Z333">
        <v>0.33333333333333331</v>
      </c>
      <c r="AA333">
        <v>-1.917068631778529</v>
      </c>
      <c r="AB333">
        <v>-0.21886162291195629</v>
      </c>
      <c r="AC333">
        <v>-1.6741924348538542</v>
      </c>
      <c r="AD333">
        <v>-1.1830392040457707</v>
      </c>
      <c r="AE333">
        <v>-1.4581944207979498</v>
      </c>
      <c r="AF333">
        <v>-1.1124277564910137</v>
      </c>
      <c r="AG333">
        <v>0.51027787565003058</v>
      </c>
      <c r="AH333">
        <v>-2.5652377594350319E-2</v>
      </c>
      <c r="AI333">
        <v>1.60273527789132</v>
      </c>
    </row>
    <row r="334" spans="1:35" x14ac:dyDescent="0.2">
      <c r="A334">
        <v>28</v>
      </c>
      <c r="B334">
        <v>333</v>
      </c>
      <c r="C334" s="25">
        <v>0</v>
      </c>
      <c r="D334" s="25">
        <v>367</v>
      </c>
      <c r="E334" s="25">
        <v>0</v>
      </c>
      <c r="F334">
        <v>-1.0858103945332727</v>
      </c>
      <c r="G334">
        <v>-0.8527657259638578</v>
      </c>
      <c r="H334">
        <v>-0.23304466856941486</v>
      </c>
      <c r="I334" t="s">
        <v>513</v>
      </c>
      <c r="J334" t="s">
        <v>32</v>
      </c>
      <c r="K334" t="s">
        <v>67</v>
      </c>
      <c r="L334" t="s">
        <v>263</v>
      </c>
      <c r="M334" s="26">
        <v>29.2</v>
      </c>
      <c r="N334" s="27">
        <v>12</v>
      </c>
      <c r="O334">
        <v>14.736111111111109</v>
      </c>
      <c r="P334">
        <v>2.75</v>
      </c>
      <c r="Q334">
        <v>0.16666666666666666</v>
      </c>
      <c r="R334">
        <v>1.6666666666666667</v>
      </c>
      <c r="S334">
        <v>2.1666666666666665</v>
      </c>
      <c r="T334">
        <v>0.41666666666666669</v>
      </c>
      <c r="U334">
        <v>8.3333333333333329E-2</v>
      </c>
      <c r="V334">
        <v>0.28205128205128205</v>
      </c>
      <c r="W334">
        <v>3.25</v>
      </c>
      <c r="X334">
        <v>0.9</v>
      </c>
      <c r="Y334">
        <v>0.83333333333333337</v>
      </c>
      <c r="Z334">
        <v>1.1666666666666667</v>
      </c>
      <c r="AA334">
        <v>-2.1254344310789657</v>
      </c>
      <c r="AB334">
        <v>-1.355360302716224</v>
      </c>
      <c r="AC334">
        <v>-1.5544615150035279</v>
      </c>
      <c r="AD334">
        <v>-0.49771765657508749</v>
      </c>
      <c r="AE334">
        <v>-1.2767032687249364</v>
      </c>
      <c r="AF334">
        <v>-0.9833609293807134</v>
      </c>
      <c r="AG334">
        <v>-0.85664477566714625</v>
      </c>
      <c r="AH334">
        <v>0.19236534174654507</v>
      </c>
      <c r="AI334">
        <v>0.78242600372533677</v>
      </c>
    </row>
    <row r="335" spans="1:35" x14ac:dyDescent="0.2">
      <c r="A335">
        <v>28</v>
      </c>
      <c r="B335">
        <v>334</v>
      </c>
      <c r="C335" s="25">
        <v>139.4</v>
      </c>
      <c r="D335" s="25">
        <v>205</v>
      </c>
      <c r="E335" s="25">
        <v>7</v>
      </c>
      <c r="F335">
        <v>-1.0893398547697586</v>
      </c>
      <c r="G335">
        <v>-0.89377995178314285</v>
      </c>
      <c r="H335">
        <v>-0.19555990298661574</v>
      </c>
      <c r="I335" t="s">
        <v>521</v>
      </c>
      <c r="J335" t="s">
        <v>32</v>
      </c>
      <c r="K335" t="s">
        <v>108</v>
      </c>
      <c r="L335" t="s">
        <v>263</v>
      </c>
      <c r="M335" s="26">
        <v>22</v>
      </c>
      <c r="N335" s="27">
        <v>8</v>
      </c>
      <c r="O335">
        <v>14.366666666666665</v>
      </c>
      <c r="P335">
        <v>4.875</v>
      </c>
      <c r="Q335">
        <v>0.5</v>
      </c>
      <c r="R335">
        <v>1.125</v>
      </c>
      <c r="S335">
        <v>2</v>
      </c>
      <c r="T335">
        <v>0.375</v>
      </c>
      <c r="U335">
        <v>0.125</v>
      </c>
      <c r="V335">
        <v>0.34090909090909088</v>
      </c>
      <c r="W335">
        <v>5.5</v>
      </c>
      <c r="X335">
        <v>0.7142857142857143</v>
      </c>
      <c r="Y335">
        <v>0.875</v>
      </c>
      <c r="Z335">
        <v>1.375</v>
      </c>
      <c r="AA335">
        <v>-1.7712125722682235</v>
      </c>
      <c r="AB335">
        <v>-1.0306463942007189</v>
      </c>
      <c r="AC335">
        <v>-1.7490242597603081</v>
      </c>
      <c r="AD335">
        <v>-0.57386449518294114</v>
      </c>
      <c r="AE335">
        <v>-1.367448844761443</v>
      </c>
      <c r="AF335">
        <v>-0.91882751582556321</v>
      </c>
      <c r="AG335">
        <v>-0.99598926784381692</v>
      </c>
      <c r="AH335">
        <v>-0.21435490138911364</v>
      </c>
      <c r="AI335">
        <v>0.57734868518384108</v>
      </c>
    </row>
    <row r="336" spans="1:35" x14ac:dyDescent="0.2">
      <c r="A336">
        <v>28</v>
      </c>
      <c r="B336">
        <v>335</v>
      </c>
      <c r="C336" s="25">
        <v>0</v>
      </c>
      <c r="D336" s="25">
        <v>478</v>
      </c>
      <c r="E336" s="25">
        <v>0</v>
      </c>
      <c r="F336">
        <v>-1.1053121982095226</v>
      </c>
      <c r="G336">
        <v>-0.67436310595391391</v>
      </c>
      <c r="H336">
        <v>-0.43094909225560873</v>
      </c>
      <c r="I336" t="s">
        <v>508</v>
      </c>
      <c r="J336" t="s">
        <v>32</v>
      </c>
      <c r="K336" t="s">
        <v>79</v>
      </c>
      <c r="L336" t="s">
        <v>263</v>
      </c>
      <c r="M336" s="26">
        <v>30</v>
      </c>
      <c r="N336" s="27">
        <v>2</v>
      </c>
      <c r="O336">
        <v>3.833333333333333</v>
      </c>
      <c r="P336">
        <v>2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0.4</v>
      </c>
      <c r="W336">
        <v>2.5</v>
      </c>
      <c r="X336">
        <v>0</v>
      </c>
      <c r="Y336">
        <v>0</v>
      </c>
      <c r="Z336">
        <v>0</v>
      </c>
      <c r="AA336">
        <v>-2.2504539106592274</v>
      </c>
      <c r="AB336">
        <v>-1.5177172569739765</v>
      </c>
      <c r="AC336">
        <v>-1.7939233547041804</v>
      </c>
      <c r="AD336">
        <v>-1.0307455268300634</v>
      </c>
      <c r="AE336">
        <v>-6.2652042138463893E-3</v>
      </c>
      <c r="AF336">
        <v>-1.1124277564910137</v>
      </c>
      <c r="AG336">
        <v>-0.26294155367627886</v>
      </c>
      <c r="AH336">
        <v>-2.5652377594350319E-2</v>
      </c>
      <c r="AI336">
        <v>1.9308589875577131</v>
      </c>
    </row>
    <row r="337" spans="1:35" x14ac:dyDescent="0.2">
      <c r="A337">
        <v>28</v>
      </c>
      <c r="B337">
        <v>336</v>
      </c>
      <c r="C337" s="25">
        <v>0</v>
      </c>
      <c r="D337" s="25">
        <v>653</v>
      </c>
      <c r="E337" s="25">
        <v>0</v>
      </c>
      <c r="F337">
        <v>-1.1084592562769018</v>
      </c>
      <c r="G337">
        <v>-0.74066612230972795</v>
      </c>
      <c r="H337">
        <v>-0.36779313396717384</v>
      </c>
      <c r="I337" t="s">
        <v>584</v>
      </c>
      <c r="J337" t="s">
        <v>32</v>
      </c>
      <c r="K337" t="s">
        <v>44</v>
      </c>
      <c r="L337" t="s">
        <v>264</v>
      </c>
      <c r="M337" s="26">
        <v>24.3</v>
      </c>
      <c r="N337" s="27">
        <v>5</v>
      </c>
      <c r="O337">
        <v>16.70333333333333</v>
      </c>
      <c r="P337">
        <v>6.4</v>
      </c>
      <c r="Q337">
        <v>0.8</v>
      </c>
      <c r="R337">
        <v>3.2</v>
      </c>
      <c r="S337">
        <v>0</v>
      </c>
      <c r="T337">
        <v>0</v>
      </c>
      <c r="U337">
        <v>0.2</v>
      </c>
      <c r="V337">
        <v>0.42424242424242425</v>
      </c>
      <c r="W337">
        <v>6.6</v>
      </c>
      <c r="X337">
        <v>0</v>
      </c>
      <c r="Y337">
        <v>0</v>
      </c>
      <c r="Z337">
        <v>0.4</v>
      </c>
      <c r="AA337">
        <v>-1.5170062971216909</v>
      </c>
      <c r="AB337">
        <v>-0.73840387653676431</v>
      </c>
      <c r="AC337">
        <v>-1.0036992836920275</v>
      </c>
      <c r="AD337">
        <v>-1.4876265584771855</v>
      </c>
      <c r="AE337">
        <v>-2.1841590290900013</v>
      </c>
      <c r="AF337">
        <v>-0.80266737142629285</v>
      </c>
      <c r="AG337">
        <v>-0.44389084280728119</v>
      </c>
      <c r="AH337">
        <v>-2.5652377594350319E-2</v>
      </c>
      <c r="AI337">
        <v>1.5371105359580413</v>
      </c>
    </row>
    <row r="338" spans="1:35" x14ac:dyDescent="0.2">
      <c r="A338">
        <v>29</v>
      </c>
      <c r="B338">
        <v>337</v>
      </c>
      <c r="C338" s="25">
        <v>0</v>
      </c>
      <c r="D338" s="25">
        <v>291</v>
      </c>
      <c r="E338" s="25">
        <v>0</v>
      </c>
      <c r="F338">
        <v>-1.1131132971900093</v>
      </c>
      <c r="G338">
        <v>-0.74528324724653472</v>
      </c>
      <c r="H338">
        <v>-0.36783004994347457</v>
      </c>
      <c r="I338" t="s">
        <v>516</v>
      </c>
      <c r="J338" t="s">
        <v>32</v>
      </c>
      <c r="K338" t="s">
        <v>108</v>
      </c>
      <c r="L338" t="s">
        <v>263</v>
      </c>
      <c r="M338" s="26">
        <v>25.5</v>
      </c>
      <c r="N338" s="27">
        <v>11</v>
      </c>
      <c r="O338">
        <v>13.530303030303029</v>
      </c>
      <c r="P338">
        <v>4.4545454545454541</v>
      </c>
      <c r="Q338">
        <v>0.63636363636363635</v>
      </c>
      <c r="R338">
        <v>1.5454545454545454</v>
      </c>
      <c r="S338">
        <v>0.81818181818181823</v>
      </c>
      <c r="T338">
        <v>0.36363636363636365</v>
      </c>
      <c r="U338">
        <v>0.18181818181818182</v>
      </c>
      <c r="V338">
        <v>0.38461538461538464</v>
      </c>
      <c r="W338">
        <v>4.7272727272727275</v>
      </c>
      <c r="X338">
        <v>0.66666666666666663</v>
      </c>
      <c r="Y338">
        <v>0.27272727272727271</v>
      </c>
      <c r="Z338">
        <v>0.27272727272727271</v>
      </c>
      <c r="AA338">
        <v>-1.8412992502147338</v>
      </c>
      <c r="AB338">
        <v>-0.89780888617164867</v>
      </c>
      <c r="AC338">
        <v>-1.5980000313127374</v>
      </c>
      <c r="AD338">
        <v>-1.1138148053113581</v>
      </c>
      <c r="AE338">
        <v>-1.3921976382259449</v>
      </c>
      <c r="AF338">
        <v>-0.83082740643217678</v>
      </c>
      <c r="AG338">
        <v>-0.57815027908304895</v>
      </c>
      <c r="AH338">
        <v>-0.1178450626614656</v>
      </c>
      <c r="AI338">
        <v>1.6623941341943005</v>
      </c>
    </row>
    <row r="339" spans="1:35" x14ac:dyDescent="0.2">
      <c r="A339">
        <v>29</v>
      </c>
      <c r="B339">
        <v>338</v>
      </c>
      <c r="C339" s="25">
        <v>0</v>
      </c>
      <c r="D339" s="25">
        <v>293</v>
      </c>
      <c r="E339" s="25">
        <v>0</v>
      </c>
      <c r="F339">
        <v>-1.1138487778200612</v>
      </c>
      <c r="G339">
        <v>-0.69104095307882818</v>
      </c>
      <c r="H339">
        <v>-0.42280782474123302</v>
      </c>
      <c r="I339" t="s">
        <v>524</v>
      </c>
      <c r="J339" t="s">
        <v>32</v>
      </c>
      <c r="K339" t="s">
        <v>39</v>
      </c>
      <c r="L339" t="s">
        <v>264</v>
      </c>
      <c r="M339" s="26">
        <v>24.6</v>
      </c>
      <c r="N339" s="27">
        <v>13</v>
      </c>
      <c r="O339">
        <v>13.328205128205129</v>
      </c>
      <c r="P339">
        <v>5.8461538461538458</v>
      </c>
      <c r="Q339">
        <v>0.92307692307692313</v>
      </c>
      <c r="R339">
        <v>2.1538461538461537</v>
      </c>
      <c r="S339">
        <v>0.46153846153846156</v>
      </c>
      <c r="T339">
        <v>7.6923076923076927E-2</v>
      </c>
      <c r="U339">
        <v>0.15384615384615385</v>
      </c>
      <c r="V339">
        <v>0.46666666666666667</v>
      </c>
      <c r="W339">
        <v>4.615384615384615</v>
      </c>
      <c r="X339">
        <v>0.8</v>
      </c>
      <c r="Y339">
        <v>0.76923076923076927</v>
      </c>
      <c r="Z339">
        <v>0.30769230769230771</v>
      </c>
      <c r="AA339">
        <v>-1.6093283743501923</v>
      </c>
      <c r="AB339">
        <v>-0.61850951031565471</v>
      </c>
      <c r="AC339">
        <v>-1.3794701706068975</v>
      </c>
      <c r="AD339">
        <v>-1.2767583900246675</v>
      </c>
      <c r="AE339">
        <v>-2.0166287348687586</v>
      </c>
      <c r="AF339">
        <v>-0.87415053721045932</v>
      </c>
      <c r="AG339">
        <v>-5.0402696219298923E-2</v>
      </c>
      <c r="AH339">
        <v>-2.2095727363797495E-2</v>
      </c>
      <c r="AI339">
        <v>1.6279755632502733</v>
      </c>
    </row>
    <row r="340" spans="1:35" x14ac:dyDescent="0.2">
      <c r="A340">
        <v>29</v>
      </c>
      <c r="B340">
        <v>339</v>
      </c>
      <c r="C340" s="25">
        <v>0</v>
      </c>
      <c r="D340" s="25">
        <v>260</v>
      </c>
      <c r="E340" s="25">
        <v>1</v>
      </c>
      <c r="F340">
        <v>-1.1142498157558747</v>
      </c>
      <c r="G340">
        <v>-0.81838994305195079</v>
      </c>
      <c r="H340">
        <v>-0.29585987270392389</v>
      </c>
      <c r="I340" t="s">
        <v>518</v>
      </c>
      <c r="J340" t="s">
        <v>32</v>
      </c>
      <c r="K340" t="s">
        <v>95</v>
      </c>
      <c r="L340" t="s">
        <v>264</v>
      </c>
      <c r="M340" s="26">
        <v>28.4</v>
      </c>
      <c r="N340" s="27">
        <v>11</v>
      </c>
      <c r="O340">
        <v>11.31969696969697</v>
      </c>
      <c r="P340">
        <v>3.1818181818181817</v>
      </c>
      <c r="Q340">
        <v>0.72727272727272729</v>
      </c>
      <c r="R340">
        <v>2.2727272727272729</v>
      </c>
      <c r="S340">
        <v>1.1818181818181819</v>
      </c>
      <c r="T340">
        <v>9.0909090909090912E-2</v>
      </c>
      <c r="U340">
        <v>0.27272727272727271</v>
      </c>
      <c r="V340">
        <v>0.26829268292682928</v>
      </c>
      <c r="W340">
        <v>3.7272727272727271</v>
      </c>
      <c r="X340">
        <v>0.83333333333333337</v>
      </c>
      <c r="Y340">
        <v>0.54545454545454541</v>
      </c>
      <c r="Z340">
        <v>0.45454545454545453</v>
      </c>
      <c r="AA340">
        <v>-2.0534535185933604</v>
      </c>
      <c r="AB340">
        <v>-0.80925054748560177</v>
      </c>
      <c r="AC340">
        <v>-1.3367689334574804</v>
      </c>
      <c r="AD340">
        <v>-0.94767624834876829</v>
      </c>
      <c r="AE340">
        <v>-1.9861686813739869</v>
      </c>
      <c r="AF340">
        <v>-0.69002723140275823</v>
      </c>
      <c r="AG340">
        <v>-1.0491783424617935</v>
      </c>
      <c r="AH340">
        <v>2.3596450370833688E-2</v>
      </c>
      <c r="AI340">
        <v>1.4834175652853587</v>
      </c>
    </row>
    <row r="341" spans="1:35" x14ac:dyDescent="0.2">
      <c r="A341">
        <v>29</v>
      </c>
      <c r="B341">
        <v>340</v>
      </c>
      <c r="C341" s="25">
        <v>0</v>
      </c>
      <c r="D341" s="25">
        <v>376</v>
      </c>
      <c r="E341" s="25">
        <v>0</v>
      </c>
      <c r="F341">
        <v>-1.1194589715153664</v>
      </c>
      <c r="G341">
        <v>-0.86812100762442723</v>
      </c>
      <c r="H341">
        <v>-0.25133796389093921</v>
      </c>
      <c r="I341" t="s">
        <v>541</v>
      </c>
      <c r="J341" t="s">
        <v>32</v>
      </c>
      <c r="K341" t="s">
        <v>95</v>
      </c>
      <c r="L341" t="s">
        <v>264</v>
      </c>
      <c r="M341" s="26">
        <v>26.2</v>
      </c>
      <c r="N341" s="27">
        <v>8</v>
      </c>
      <c r="O341">
        <v>12.86875</v>
      </c>
      <c r="P341">
        <v>4.25</v>
      </c>
      <c r="Q341">
        <v>0.625</v>
      </c>
      <c r="R341">
        <v>1.875</v>
      </c>
      <c r="S341">
        <v>0.375</v>
      </c>
      <c r="T341">
        <v>0.25</v>
      </c>
      <c r="U341">
        <v>0.375</v>
      </c>
      <c r="V341">
        <v>0.36666666666666664</v>
      </c>
      <c r="W341">
        <v>3.75</v>
      </c>
      <c r="X341">
        <v>0.77777777777777779</v>
      </c>
      <c r="Y341">
        <v>1.125</v>
      </c>
      <c r="Z341">
        <v>1.375</v>
      </c>
      <c r="AA341">
        <v>-1.8753954719184418</v>
      </c>
      <c r="AB341">
        <v>-0.90887867850740445</v>
      </c>
      <c r="AC341">
        <v>-1.4796296900970742</v>
      </c>
      <c r="AD341">
        <v>-1.3162961716095147</v>
      </c>
      <c r="AE341">
        <v>-1.6396855728709625</v>
      </c>
      <c r="AF341">
        <v>-0.53162703449466242</v>
      </c>
      <c r="AG341">
        <v>-0.55422495319612153</v>
      </c>
      <c r="AH341">
        <v>-8.4700181109505931E-2</v>
      </c>
      <c r="AI341">
        <v>0.57734868518384108</v>
      </c>
    </row>
    <row r="342" spans="1:35" x14ac:dyDescent="0.2">
      <c r="A342">
        <v>29</v>
      </c>
      <c r="B342">
        <v>341</v>
      </c>
      <c r="C342" s="25">
        <v>0</v>
      </c>
      <c r="D342" s="25">
        <v>718</v>
      </c>
      <c r="E342" s="25">
        <v>0</v>
      </c>
      <c r="F342">
        <v>-1.121767217912051</v>
      </c>
      <c r="G342">
        <v>-0.65920195770315582</v>
      </c>
      <c r="H342">
        <v>-0.46256526020889521</v>
      </c>
      <c r="I342" t="s">
        <v>517</v>
      </c>
      <c r="J342" t="s">
        <v>32</v>
      </c>
      <c r="K342" t="s">
        <v>63</v>
      </c>
      <c r="L342" t="s">
        <v>263</v>
      </c>
      <c r="M342" s="26">
        <v>25.3</v>
      </c>
      <c r="N342" s="27">
        <v>11</v>
      </c>
      <c r="O342">
        <v>11.403030303030302</v>
      </c>
      <c r="P342">
        <v>4.8181818181818183</v>
      </c>
      <c r="Q342">
        <v>1.1818181818181819</v>
      </c>
      <c r="R342">
        <v>1.0909090909090908</v>
      </c>
      <c r="S342">
        <v>0.36363636363636365</v>
      </c>
      <c r="T342">
        <v>0.36363636363636365</v>
      </c>
      <c r="U342">
        <v>0</v>
      </c>
      <c r="V342">
        <v>0.55882352941176472</v>
      </c>
      <c r="W342">
        <v>3.0909090909090908</v>
      </c>
      <c r="X342">
        <v>0.66666666666666663</v>
      </c>
      <c r="Y342">
        <v>0.27272727272727271</v>
      </c>
      <c r="Z342">
        <v>0.36363636363636365</v>
      </c>
      <c r="AA342">
        <v>-1.7806837449636979</v>
      </c>
      <c r="AB342">
        <v>-0.36645885405536754</v>
      </c>
      <c r="AC342">
        <v>-1.7612694674722733</v>
      </c>
      <c r="AD342">
        <v>-1.3214880015145956</v>
      </c>
      <c r="AE342">
        <v>-1.3921976382259449</v>
      </c>
      <c r="AF342">
        <v>-1.1124277564910137</v>
      </c>
      <c r="AG342">
        <v>0.34664705631612558</v>
      </c>
      <c r="AH342">
        <v>-0.1178450626614656</v>
      </c>
      <c r="AI342">
        <v>1.5729058497398298</v>
      </c>
    </row>
    <row r="343" spans="1:35" x14ac:dyDescent="0.2">
      <c r="A343">
        <v>29</v>
      </c>
      <c r="B343">
        <v>342</v>
      </c>
      <c r="C343" s="25">
        <v>0</v>
      </c>
      <c r="D343" s="25">
        <v>295</v>
      </c>
      <c r="E343" s="25">
        <v>0</v>
      </c>
      <c r="F343">
        <v>-1.1221715700588981</v>
      </c>
      <c r="G343">
        <v>-0.75165830693346658</v>
      </c>
      <c r="H343">
        <v>-0.37051326312543154</v>
      </c>
      <c r="I343" t="s">
        <v>525</v>
      </c>
      <c r="J343" t="s">
        <v>32</v>
      </c>
      <c r="K343" t="s">
        <v>121</v>
      </c>
      <c r="L343" t="s">
        <v>263</v>
      </c>
      <c r="M343" s="26">
        <v>26.5</v>
      </c>
      <c r="N343" s="27">
        <v>9</v>
      </c>
      <c r="O343">
        <v>11.705555555555556</v>
      </c>
      <c r="P343">
        <v>5.1111111111111107</v>
      </c>
      <c r="Q343">
        <v>0.55555555555555558</v>
      </c>
      <c r="R343">
        <v>1</v>
      </c>
      <c r="S343">
        <v>1.1111111111111112</v>
      </c>
      <c r="T343">
        <v>0.22222222222222221</v>
      </c>
      <c r="U343">
        <v>0.1111111111111111</v>
      </c>
      <c r="V343">
        <v>0.4375</v>
      </c>
      <c r="W343">
        <v>3.5555555555555554</v>
      </c>
      <c r="X343">
        <v>0.8666666666666667</v>
      </c>
      <c r="Y343">
        <v>1.6666666666666667</v>
      </c>
      <c r="Z343">
        <v>0.66666666666666663</v>
      </c>
      <c r="AA343">
        <v>-1.7318545879559188</v>
      </c>
      <c r="AB343">
        <v>-0.97652740944813465</v>
      </c>
      <c r="AC343">
        <v>-1.7939233547041804</v>
      </c>
      <c r="AD343">
        <v>-0.97998096775816079</v>
      </c>
      <c r="AE343">
        <v>-1.7001826235619668</v>
      </c>
      <c r="AF343">
        <v>-0.94033865367728009</v>
      </c>
      <c r="AG343">
        <v>-0.18433534021383882</v>
      </c>
      <c r="AH343">
        <v>0.26760660669335373</v>
      </c>
      <c r="AI343">
        <v>1.2746115682249266</v>
      </c>
    </row>
    <row r="344" spans="1:35" x14ac:dyDescent="0.2">
      <c r="A344">
        <v>29</v>
      </c>
      <c r="B344">
        <v>343</v>
      </c>
      <c r="C344" s="25">
        <v>0</v>
      </c>
      <c r="D344" s="25">
        <v>404</v>
      </c>
      <c r="E344" s="25">
        <v>0</v>
      </c>
      <c r="F344">
        <v>-1.1246335631630378</v>
      </c>
      <c r="G344">
        <v>-0.71063791583374591</v>
      </c>
      <c r="H344">
        <v>-0.41399564732929184</v>
      </c>
      <c r="I344" t="s">
        <v>459</v>
      </c>
      <c r="J344" t="s">
        <v>32</v>
      </c>
      <c r="K344" t="s">
        <v>44</v>
      </c>
      <c r="L344" t="s">
        <v>264</v>
      </c>
      <c r="M344" s="26">
        <v>23.8</v>
      </c>
      <c r="N344" s="27">
        <v>4</v>
      </c>
      <c r="O344">
        <v>9.5125000000000011</v>
      </c>
      <c r="P344">
        <v>2.75</v>
      </c>
      <c r="Q344">
        <v>0.5</v>
      </c>
      <c r="R344">
        <v>1.5</v>
      </c>
      <c r="S344">
        <v>0</v>
      </c>
      <c r="T344">
        <v>0.25</v>
      </c>
      <c r="U344">
        <v>0.5</v>
      </c>
      <c r="V344">
        <v>0.5</v>
      </c>
      <c r="W344">
        <v>1.5</v>
      </c>
      <c r="X344">
        <v>1</v>
      </c>
      <c r="Y344">
        <v>0.75</v>
      </c>
      <c r="Z344">
        <v>0.5</v>
      </c>
      <c r="AA344">
        <v>-2.1254344310789657</v>
      </c>
      <c r="AB344">
        <v>-1.0306463942007189</v>
      </c>
      <c r="AC344">
        <v>-1.614326974928691</v>
      </c>
      <c r="AD344">
        <v>-1.4876265584771855</v>
      </c>
      <c r="AE344">
        <v>-1.6396855728709625</v>
      </c>
      <c r="AF344">
        <v>-0.33802679382921191</v>
      </c>
      <c r="AG344">
        <v>3.8020276579426644E-2</v>
      </c>
      <c r="AH344">
        <v>0.36331178324447272</v>
      </c>
      <c r="AI344">
        <v>1.4386734230581233</v>
      </c>
    </row>
    <row r="345" spans="1:35" x14ac:dyDescent="0.2">
      <c r="A345">
        <v>29</v>
      </c>
      <c r="B345">
        <v>344</v>
      </c>
      <c r="C345" s="25">
        <v>0</v>
      </c>
      <c r="D345" s="25">
        <v>438</v>
      </c>
      <c r="E345" s="25">
        <v>0</v>
      </c>
      <c r="F345">
        <v>-1.1327034023316267</v>
      </c>
      <c r="G345">
        <v>-0.79778146205888212</v>
      </c>
      <c r="H345">
        <v>-0.33492194027274458</v>
      </c>
      <c r="I345" t="s">
        <v>492</v>
      </c>
      <c r="J345" t="s">
        <v>32</v>
      </c>
      <c r="K345" t="s">
        <v>35</v>
      </c>
      <c r="L345" t="s">
        <v>263</v>
      </c>
      <c r="M345" s="26">
        <v>22.7</v>
      </c>
      <c r="N345" s="27">
        <v>10</v>
      </c>
      <c r="O345">
        <v>10.208333333333334</v>
      </c>
      <c r="P345">
        <v>3.5</v>
      </c>
      <c r="Q345">
        <v>0.7</v>
      </c>
      <c r="R345">
        <v>0.9</v>
      </c>
      <c r="S345">
        <v>0.6</v>
      </c>
      <c r="T345">
        <v>0.3</v>
      </c>
      <c r="U345">
        <v>0.4</v>
      </c>
      <c r="V345">
        <v>0.41176470588235292</v>
      </c>
      <c r="W345">
        <v>3.4</v>
      </c>
      <c r="X345">
        <v>0</v>
      </c>
      <c r="Y345">
        <v>0</v>
      </c>
      <c r="Z345">
        <v>0.9</v>
      </c>
      <c r="AA345">
        <v>-2.0004149514987035</v>
      </c>
      <c r="AB345">
        <v>-0.83581804909141588</v>
      </c>
      <c r="AC345">
        <v>-1.8298426306592781</v>
      </c>
      <c r="AD345">
        <v>-1.213497939488912</v>
      </c>
      <c r="AE345">
        <v>-1.5307908816271547</v>
      </c>
      <c r="AF345">
        <v>-0.49290698636157226</v>
      </c>
      <c r="AG345">
        <v>-0.29603431366700328</v>
      </c>
      <c r="AH345">
        <v>-2.5652377594350319E-2</v>
      </c>
      <c r="AI345">
        <v>1.0449249714584512</v>
      </c>
    </row>
    <row r="346" spans="1:35" x14ac:dyDescent="0.2">
      <c r="A346">
        <v>29</v>
      </c>
      <c r="B346">
        <v>345</v>
      </c>
      <c r="C346" s="25">
        <v>0</v>
      </c>
      <c r="D346" s="25">
        <v>745</v>
      </c>
      <c r="E346" s="25">
        <v>0</v>
      </c>
      <c r="F346">
        <v>-1.1401824352568501</v>
      </c>
      <c r="G346">
        <v>-0.67449648523066563</v>
      </c>
      <c r="H346">
        <v>-0.46568595002618451</v>
      </c>
      <c r="I346" t="s">
        <v>520</v>
      </c>
      <c r="J346" t="s">
        <v>232</v>
      </c>
      <c r="K346" t="s">
        <v>82</v>
      </c>
      <c r="L346" t="s">
        <v>264</v>
      </c>
      <c r="M346" s="26">
        <v>23.5</v>
      </c>
      <c r="N346" s="27">
        <v>1</v>
      </c>
      <c r="O346">
        <v>4.6500000000000004</v>
      </c>
      <c r="P346">
        <v>0</v>
      </c>
      <c r="Q346">
        <v>0</v>
      </c>
      <c r="R346">
        <v>3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-2.5838391895399258</v>
      </c>
      <c r="AB346">
        <v>-1.5177172569739765</v>
      </c>
      <c r="AC346">
        <v>-1.0755378356022234</v>
      </c>
      <c r="AD346">
        <v>-1.0307455268300634</v>
      </c>
      <c r="AE346">
        <v>-2.1841590290900013</v>
      </c>
      <c r="AF346">
        <v>0.43637416883258989</v>
      </c>
      <c r="AG346">
        <v>-2.005030783575236E-2</v>
      </c>
      <c r="AH346">
        <v>-2.5652377594350319E-2</v>
      </c>
      <c r="AI346">
        <v>1.9308589875577131</v>
      </c>
    </row>
    <row r="347" spans="1:35" x14ac:dyDescent="0.2">
      <c r="A347">
        <v>29</v>
      </c>
      <c r="B347">
        <v>346</v>
      </c>
      <c r="C347" s="25">
        <v>0</v>
      </c>
      <c r="D347" s="25">
        <v>218</v>
      </c>
      <c r="E347" s="25">
        <v>1</v>
      </c>
      <c r="F347">
        <v>-1.1406103263382312</v>
      </c>
      <c r="G347">
        <v>-0.74868213030997544</v>
      </c>
      <c r="H347">
        <v>-0.39192819602825579</v>
      </c>
      <c r="I347" t="s">
        <v>556</v>
      </c>
      <c r="J347" t="s">
        <v>32</v>
      </c>
      <c r="K347" t="s">
        <v>67</v>
      </c>
      <c r="L347" t="s">
        <v>264</v>
      </c>
      <c r="M347" s="26">
        <v>27.2</v>
      </c>
      <c r="N347" s="27">
        <v>8</v>
      </c>
      <c r="O347">
        <v>10.389583333333333</v>
      </c>
      <c r="P347">
        <v>3</v>
      </c>
      <c r="Q347">
        <v>0.625</v>
      </c>
      <c r="R347">
        <v>2.125</v>
      </c>
      <c r="S347">
        <v>0.25</v>
      </c>
      <c r="T347">
        <v>0.5</v>
      </c>
      <c r="U347">
        <v>0.125</v>
      </c>
      <c r="V347">
        <v>0.41176470588235292</v>
      </c>
      <c r="W347">
        <v>2.125</v>
      </c>
      <c r="X347">
        <v>0.7142857142857143</v>
      </c>
      <c r="Y347">
        <v>0.875</v>
      </c>
      <c r="Z347">
        <v>0.5</v>
      </c>
      <c r="AA347">
        <v>-2.0837612712188784</v>
      </c>
      <c r="AB347">
        <v>-0.90887867850740445</v>
      </c>
      <c r="AC347">
        <v>-1.3898315002093296</v>
      </c>
      <c r="AD347">
        <v>-1.3734063005654049</v>
      </c>
      <c r="AE347">
        <v>-1.0952121166519238</v>
      </c>
      <c r="AF347">
        <v>-0.91882751582556321</v>
      </c>
      <c r="AG347">
        <v>-0.19254031148028419</v>
      </c>
      <c r="AH347">
        <v>-0.21435490138911364</v>
      </c>
      <c r="AI347">
        <v>1.4386734230581233</v>
      </c>
    </row>
    <row r="348" spans="1:35" x14ac:dyDescent="0.2">
      <c r="A348">
        <v>29</v>
      </c>
      <c r="B348">
        <v>347</v>
      </c>
      <c r="C348" s="25">
        <v>0</v>
      </c>
      <c r="D348" s="25">
        <v>657</v>
      </c>
      <c r="E348" s="25">
        <v>0</v>
      </c>
      <c r="F348">
        <v>-1.1452094004696161</v>
      </c>
      <c r="G348">
        <v>-0.90374624752484856</v>
      </c>
      <c r="H348">
        <v>-0.2414631529447675</v>
      </c>
      <c r="I348" t="s">
        <v>527</v>
      </c>
      <c r="J348" t="s">
        <v>232</v>
      </c>
      <c r="K348" t="s">
        <v>44</v>
      </c>
      <c r="L348" t="s">
        <v>263</v>
      </c>
      <c r="M348" s="26">
        <v>23.6</v>
      </c>
      <c r="N348" s="27">
        <v>4</v>
      </c>
      <c r="O348">
        <v>14.308333333333334</v>
      </c>
      <c r="P348">
        <v>2.75</v>
      </c>
      <c r="Q348">
        <v>0.25</v>
      </c>
      <c r="R348">
        <v>1.75</v>
      </c>
      <c r="S348">
        <v>2</v>
      </c>
      <c r="T348">
        <v>0.25</v>
      </c>
      <c r="U348">
        <v>0</v>
      </c>
      <c r="V348">
        <v>0.26666666666666666</v>
      </c>
      <c r="W348">
        <v>3.75</v>
      </c>
      <c r="X348">
        <v>1</v>
      </c>
      <c r="Y348">
        <v>0.5</v>
      </c>
      <c r="Z348">
        <v>1</v>
      </c>
      <c r="AA348">
        <v>-2.1254344310789657</v>
      </c>
      <c r="AB348">
        <v>-1.2741818255873476</v>
      </c>
      <c r="AC348">
        <v>-1.5245287850409464</v>
      </c>
      <c r="AD348">
        <v>-0.57386449518294114</v>
      </c>
      <c r="AE348">
        <v>-1.6396855728709625</v>
      </c>
      <c r="AF348">
        <v>-1.1124277564910137</v>
      </c>
      <c r="AG348">
        <v>-1.0637382829948587</v>
      </c>
      <c r="AH348">
        <v>0.23365706296486508</v>
      </c>
      <c r="AI348">
        <v>0.94648785855853346</v>
      </c>
    </row>
    <row r="349" spans="1:35" x14ac:dyDescent="0.2">
      <c r="A349">
        <v>29</v>
      </c>
      <c r="B349">
        <v>348</v>
      </c>
      <c r="C349" s="25">
        <v>0</v>
      </c>
      <c r="D349" s="25">
        <v>348</v>
      </c>
      <c r="E349" s="25">
        <v>1</v>
      </c>
      <c r="F349">
        <v>-1.1520655908821265</v>
      </c>
      <c r="G349">
        <v>-0.67178441761491237</v>
      </c>
      <c r="H349">
        <v>-0.48028117326721409</v>
      </c>
      <c r="I349" t="s">
        <v>526</v>
      </c>
      <c r="J349" t="s">
        <v>32</v>
      </c>
      <c r="K349" t="s">
        <v>33</v>
      </c>
      <c r="L349" t="s">
        <v>45</v>
      </c>
      <c r="M349" s="26">
        <v>37.1</v>
      </c>
      <c r="N349" s="27">
        <v>13</v>
      </c>
      <c r="O349">
        <v>9.8487179487179493</v>
      </c>
      <c r="P349">
        <v>1.9230769230769231</v>
      </c>
      <c r="Q349">
        <v>0</v>
      </c>
      <c r="R349">
        <v>3.2307692307692308</v>
      </c>
      <c r="S349">
        <v>0.46153846153846156</v>
      </c>
      <c r="T349">
        <v>0.30769230769230771</v>
      </c>
      <c r="U349">
        <v>0.53846153846153844</v>
      </c>
      <c r="V349">
        <v>0.73333333333333328</v>
      </c>
      <c r="W349">
        <v>1.1538461538461537</v>
      </c>
      <c r="X349">
        <v>0.6</v>
      </c>
      <c r="Y349">
        <v>0.38461538461538464</v>
      </c>
      <c r="Z349">
        <v>0.30769230769230771</v>
      </c>
      <c r="AA349">
        <v>-2.2632764213854082</v>
      </c>
      <c r="AB349">
        <v>-1.5177172569739765</v>
      </c>
      <c r="AC349">
        <v>-0.99264719878276675</v>
      </c>
      <c r="AD349">
        <v>-1.2767583900246675</v>
      </c>
      <c r="AE349">
        <v>-1.5140378522050304</v>
      </c>
      <c r="AF349">
        <v>-0.27845748900907336</v>
      </c>
      <c r="AG349">
        <v>0.39042381439040191</v>
      </c>
      <c r="AH349">
        <v>-0.2215645277939633</v>
      </c>
      <c r="AI349">
        <v>1.6279755632502733</v>
      </c>
    </row>
    <row r="350" spans="1:35" x14ac:dyDescent="0.2">
      <c r="A350">
        <v>30</v>
      </c>
      <c r="B350">
        <v>349</v>
      </c>
      <c r="C350" s="25">
        <v>0</v>
      </c>
      <c r="D350" s="25">
        <v>286</v>
      </c>
      <c r="E350" s="25">
        <v>0</v>
      </c>
      <c r="F350">
        <v>-1.1551648190817319</v>
      </c>
      <c r="G350">
        <v>-0.85750051587191378</v>
      </c>
      <c r="H350">
        <v>-0.29766430320981807</v>
      </c>
      <c r="I350" t="s">
        <v>523</v>
      </c>
      <c r="J350" t="s">
        <v>32</v>
      </c>
      <c r="K350" t="s">
        <v>108</v>
      </c>
      <c r="L350" t="s">
        <v>263</v>
      </c>
      <c r="M350" s="26">
        <v>32</v>
      </c>
      <c r="N350" s="27">
        <v>11</v>
      </c>
      <c r="O350">
        <v>13.325757575757576</v>
      </c>
      <c r="P350">
        <v>3.8181818181818183</v>
      </c>
      <c r="Q350">
        <v>1.0909090909090908</v>
      </c>
      <c r="R350">
        <v>1.5454545454545454</v>
      </c>
      <c r="S350">
        <v>0.81818181818181823</v>
      </c>
      <c r="T350">
        <v>0.18181818181818182</v>
      </c>
      <c r="U350">
        <v>9.0909090909090912E-2</v>
      </c>
      <c r="V350">
        <v>0.32608695652173914</v>
      </c>
      <c r="W350">
        <v>4.1818181818181817</v>
      </c>
      <c r="X350">
        <v>0</v>
      </c>
      <c r="Y350">
        <v>9.0909090909090912E-2</v>
      </c>
      <c r="Z350">
        <v>0.72727272727272729</v>
      </c>
      <c r="AA350">
        <v>-1.947376384404047</v>
      </c>
      <c r="AB350">
        <v>-0.45501719274141456</v>
      </c>
      <c r="AC350">
        <v>-1.5980000313127374</v>
      </c>
      <c r="AD350">
        <v>-1.1138148053113581</v>
      </c>
      <c r="AE350">
        <v>-1.7881783336579729</v>
      </c>
      <c r="AF350">
        <v>-0.97162758146159511</v>
      </c>
      <c r="AG350">
        <v>-0.84630362119704705</v>
      </c>
      <c r="AH350">
        <v>-0.21213940468299852</v>
      </c>
      <c r="AI350">
        <v>1.2149527119219461</v>
      </c>
    </row>
    <row r="351" spans="1:35" x14ac:dyDescent="0.2">
      <c r="A351">
        <v>30</v>
      </c>
      <c r="B351">
        <v>350</v>
      </c>
      <c r="C351" s="25">
        <v>0</v>
      </c>
      <c r="D351" s="25">
        <v>280</v>
      </c>
      <c r="E351" s="25">
        <v>1</v>
      </c>
      <c r="F351">
        <v>-1.1613345323220707</v>
      </c>
      <c r="G351">
        <v>-0.93587796207360563</v>
      </c>
      <c r="H351">
        <v>-0.2254565702484651</v>
      </c>
      <c r="I351" t="s">
        <v>538</v>
      </c>
      <c r="J351" t="s">
        <v>32</v>
      </c>
      <c r="K351" t="s">
        <v>115</v>
      </c>
      <c r="L351" t="s">
        <v>263</v>
      </c>
      <c r="M351" s="26">
        <v>33.700000000000003</v>
      </c>
      <c r="N351" s="27">
        <v>15</v>
      </c>
      <c r="O351">
        <v>16.693333333333332</v>
      </c>
      <c r="P351">
        <v>4.8666666666666663</v>
      </c>
      <c r="Q351">
        <v>0.8666666666666667</v>
      </c>
      <c r="R351">
        <v>1.5333333333333334</v>
      </c>
      <c r="S351">
        <v>1.5333333333333334</v>
      </c>
      <c r="T351">
        <v>0.2</v>
      </c>
      <c r="U351">
        <v>0</v>
      </c>
      <c r="V351">
        <v>0.27083333333333331</v>
      </c>
      <c r="W351">
        <v>6.4</v>
      </c>
      <c r="X351">
        <v>0.61538461538461542</v>
      </c>
      <c r="Y351">
        <v>0.8666666666666667</v>
      </c>
      <c r="Z351">
        <v>0.46666666666666667</v>
      </c>
      <c r="AA351">
        <v>-1.7726016775968934</v>
      </c>
      <c r="AB351">
        <v>-0.67346109483366334</v>
      </c>
      <c r="AC351">
        <v>-1.6023538829436585</v>
      </c>
      <c r="AD351">
        <v>-0.7870756432849314</v>
      </c>
      <c r="AE351">
        <v>-1.7485802641147703</v>
      </c>
      <c r="AF351">
        <v>-1.1124277564910137</v>
      </c>
      <c r="AG351">
        <v>-1.7650457264327173</v>
      </c>
      <c r="AH351">
        <v>-0.43284140698956425</v>
      </c>
      <c r="AI351">
        <v>1.4714857940247628</v>
      </c>
    </row>
    <row r="352" spans="1:35" x14ac:dyDescent="0.2">
      <c r="A352">
        <v>30</v>
      </c>
      <c r="B352">
        <v>351</v>
      </c>
      <c r="C352" s="25">
        <v>0</v>
      </c>
      <c r="D352" s="25">
        <v>229</v>
      </c>
      <c r="E352" s="25">
        <v>1</v>
      </c>
      <c r="F352">
        <v>-1.1670579294303152</v>
      </c>
      <c r="G352">
        <v>-0.95502967725194665</v>
      </c>
      <c r="H352">
        <v>-0.21202825217836851</v>
      </c>
      <c r="I352" t="s">
        <v>519</v>
      </c>
      <c r="J352" t="s">
        <v>32</v>
      </c>
      <c r="K352" t="s">
        <v>97</v>
      </c>
      <c r="L352" t="s">
        <v>264</v>
      </c>
      <c r="M352" s="26">
        <v>26</v>
      </c>
      <c r="N352" s="27">
        <v>2</v>
      </c>
      <c r="O352">
        <v>9.2166666666666668</v>
      </c>
      <c r="P352">
        <v>3.5</v>
      </c>
      <c r="Q352">
        <v>0.5</v>
      </c>
      <c r="R352">
        <v>3</v>
      </c>
      <c r="S352">
        <v>0.5</v>
      </c>
      <c r="T352">
        <v>0</v>
      </c>
      <c r="U352">
        <v>0</v>
      </c>
      <c r="V352">
        <v>0.2</v>
      </c>
      <c r="W352">
        <v>5</v>
      </c>
      <c r="X352">
        <v>1</v>
      </c>
      <c r="Y352">
        <v>1</v>
      </c>
      <c r="Z352">
        <v>0.5</v>
      </c>
      <c r="AA352">
        <v>-2.0004149514987035</v>
      </c>
      <c r="AB352">
        <v>-1.0306463942007189</v>
      </c>
      <c r="AC352">
        <v>-1.0755378356022234</v>
      </c>
      <c r="AD352">
        <v>-1.2591860426536243</v>
      </c>
      <c r="AE352">
        <v>-2.1841590290900013</v>
      </c>
      <c r="AF352">
        <v>-1.1124277564910137</v>
      </c>
      <c r="AG352">
        <v>-1.8645350123134383</v>
      </c>
      <c r="AH352">
        <v>0.49296650352408045</v>
      </c>
      <c r="AI352">
        <v>1.4386734230581233</v>
      </c>
    </row>
    <row r="353" spans="1:35" x14ac:dyDescent="0.2">
      <c r="A353">
        <v>30</v>
      </c>
      <c r="B353">
        <v>352</v>
      </c>
      <c r="C353" s="25">
        <v>0</v>
      </c>
      <c r="D353" s="25">
        <v>315</v>
      </c>
      <c r="E353" s="25">
        <v>0</v>
      </c>
      <c r="F353">
        <v>-1.1685977396001921</v>
      </c>
      <c r="G353">
        <v>-0.74987947863810489</v>
      </c>
      <c r="H353">
        <v>-0.4187182609620872</v>
      </c>
      <c r="I353" t="s">
        <v>522</v>
      </c>
      <c r="J353" t="s">
        <v>32</v>
      </c>
      <c r="K353" t="s">
        <v>56</v>
      </c>
      <c r="L353" t="s">
        <v>45</v>
      </c>
      <c r="M353" s="26">
        <v>22.7</v>
      </c>
      <c r="N353" s="27">
        <v>14</v>
      </c>
      <c r="O353">
        <v>13.102380952380951</v>
      </c>
      <c r="P353">
        <v>3.2857142857142856</v>
      </c>
      <c r="Q353">
        <v>0.2857142857142857</v>
      </c>
      <c r="R353">
        <v>2</v>
      </c>
      <c r="S353">
        <v>0.5</v>
      </c>
      <c r="T353">
        <v>0.2857142857142857</v>
      </c>
      <c r="U353">
        <v>0.7857142857142857</v>
      </c>
      <c r="V353">
        <v>0.5</v>
      </c>
      <c r="W353">
        <v>2.1428571428571428</v>
      </c>
      <c r="X353">
        <v>0.6</v>
      </c>
      <c r="Y353">
        <v>1.4285714285714286</v>
      </c>
      <c r="Z353">
        <v>0.5714285714285714</v>
      </c>
      <c r="AA353">
        <v>-2.0361348028073496</v>
      </c>
      <c r="AB353">
        <v>-1.239391049674972</v>
      </c>
      <c r="AC353">
        <v>-1.4347305951532019</v>
      </c>
      <c r="AD353">
        <v>-1.2591860426536243</v>
      </c>
      <c r="AE353">
        <v>-1.561903650553957</v>
      </c>
      <c r="AF353">
        <v>0.10448804197753193</v>
      </c>
      <c r="AG353">
        <v>6.2907669900217636E-2</v>
      </c>
      <c r="AH353">
        <v>-0.75332607833577003</v>
      </c>
      <c r="AI353">
        <v>1.3683611995581819</v>
      </c>
    </row>
    <row r="354" spans="1:35" x14ac:dyDescent="0.2">
      <c r="A354">
        <v>30</v>
      </c>
      <c r="B354">
        <v>353</v>
      </c>
      <c r="C354" s="25">
        <v>0</v>
      </c>
      <c r="D354" s="25">
        <v>249</v>
      </c>
      <c r="E354" s="25">
        <v>1</v>
      </c>
      <c r="F354">
        <v>-1.1701021317222982</v>
      </c>
      <c r="G354">
        <v>-0.8220430477299181</v>
      </c>
      <c r="H354">
        <v>-0.34805908399238006</v>
      </c>
      <c r="I354" t="s">
        <v>536</v>
      </c>
      <c r="J354" t="s">
        <v>32</v>
      </c>
      <c r="K354" t="s">
        <v>72</v>
      </c>
      <c r="L354" t="s">
        <v>45</v>
      </c>
      <c r="M354" s="26">
        <v>31.6</v>
      </c>
      <c r="N354" s="27">
        <v>14</v>
      </c>
      <c r="O354">
        <v>14.220238095238098</v>
      </c>
      <c r="P354">
        <v>4.5</v>
      </c>
      <c r="Q354">
        <v>0.42857142857142855</v>
      </c>
      <c r="R354">
        <v>2.5</v>
      </c>
      <c r="S354">
        <v>0.5714285714285714</v>
      </c>
      <c r="T354">
        <v>0.21428571428571427</v>
      </c>
      <c r="U354">
        <v>0.5</v>
      </c>
      <c r="V354">
        <v>0.47272727272727272</v>
      </c>
      <c r="W354">
        <v>3.9285714285714284</v>
      </c>
      <c r="X354">
        <v>0.45454545454545453</v>
      </c>
      <c r="Y354">
        <v>0.7857142857142857</v>
      </c>
      <c r="Z354">
        <v>1.1428571428571428</v>
      </c>
      <c r="AA354">
        <v>-1.8337223120583546</v>
      </c>
      <c r="AB354">
        <v>-1.10022794602547</v>
      </c>
      <c r="AC354">
        <v>-1.2551342153777125</v>
      </c>
      <c r="AD354">
        <v>-1.2265516832502585</v>
      </c>
      <c r="AE354">
        <v>-1.7174674951879678</v>
      </c>
      <c r="AF354">
        <v>-0.33802679382921191</v>
      </c>
      <c r="AG354">
        <v>-1.3535919071827308E-2</v>
      </c>
      <c r="AH354">
        <v>-0.71958447632710953</v>
      </c>
      <c r="AI354">
        <v>0.80586341155865071</v>
      </c>
    </row>
    <row r="355" spans="1:35" x14ac:dyDescent="0.2">
      <c r="A355">
        <v>30</v>
      </c>
      <c r="B355">
        <v>354</v>
      </c>
      <c r="C355" s="25">
        <v>138.19999999999999</v>
      </c>
      <c r="D355" s="25">
        <v>285</v>
      </c>
      <c r="E355" s="25">
        <v>1</v>
      </c>
      <c r="F355">
        <v>-1.1754672370301229</v>
      </c>
      <c r="G355">
        <v>-0.81107763898687779</v>
      </c>
      <c r="H355">
        <v>-0.36438959804324511</v>
      </c>
      <c r="I355" t="s">
        <v>530</v>
      </c>
      <c r="J355" t="s">
        <v>1717</v>
      </c>
      <c r="K355" t="s">
        <v>82</v>
      </c>
      <c r="L355" t="s">
        <v>45</v>
      </c>
      <c r="M355" s="26">
        <v>30.5</v>
      </c>
      <c r="N355" s="27">
        <v>6</v>
      </c>
      <c r="O355">
        <v>12.116666666666667</v>
      </c>
      <c r="P355">
        <v>1.6666666666666667</v>
      </c>
      <c r="Q355">
        <v>0</v>
      </c>
      <c r="R355">
        <v>5.166666666666667</v>
      </c>
      <c r="S355">
        <v>0.16666666666666666</v>
      </c>
      <c r="T355">
        <v>0.16666666666666666</v>
      </c>
      <c r="U355">
        <v>0.5</v>
      </c>
      <c r="V355">
        <v>0.4</v>
      </c>
      <c r="W355">
        <v>1.6666666666666667</v>
      </c>
      <c r="X355">
        <v>0.5</v>
      </c>
      <c r="Y355">
        <v>0.66666666666666663</v>
      </c>
      <c r="Z355">
        <v>0.83333333333333337</v>
      </c>
      <c r="AA355">
        <v>-2.3060181238060107</v>
      </c>
      <c r="AB355">
        <v>-1.5177172569739765</v>
      </c>
      <c r="AC355">
        <v>-0.29728685657510312</v>
      </c>
      <c r="AD355">
        <v>-1.4114797198693319</v>
      </c>
      <c r="AE355">
        <v>-1.8211767249439754</v>
      </c>
      <c r="AF355">
        <v>-0.33802679382921191</v>
      </c>
      <c r="AG355">
        <v>-0.1819778050627702</v>
      </c>
      <c r="AH355">
        <v>-0.5365651832132502</v>
      </c>
      <c r="AI355">
        <v>1.1105497133917301</v>
      </c>
    </row>
    <row r="356" spans="1:35" x14ac:dyDescent="0.2">
      <c r="A356">
        <v>30</v>
      </c>
      <c r="B356">
        <v>355</v>
      </c>
      <c r="C356" s="25">
        <v>0</v>
      </c>
      <c r="D356" s="25">
        <v>446</v>
      </c>
      <c r="E356" s="25">
        <v>0</v>
      </c>
      <c r="F356">
        <v>-1.1784313291589541</v>
      </c>
      <c r="G356">
        <v>-0.83474177048855025</v>
      </c>
      <c r="H356">
        <v>-0.34368955867040385</v>
      </c>
      <c r="I356" t="s">
        <v>529</v>
      </c>
      <c r="J356" t="s">
        <v>32</v>
      </c>
      <c r="K356" t="s">
        <v>56</v>
      </c>
      <c r="L356" t="s">
        <v>264</v>
      </c>
      <c r="M356" s="26">
        <v>22.4</v>
      </c>
      <c r="N356" s="27">
        <v>9</v>
      </c>
      <c r="O356">
        <v>13.305555555555555</v>
      </c>
      <c r="P356">
        <v>3.7777777777777777</v>
      </c>
      <c r="Q356">
        <v>1.1111111111111112</v>
      </c>
      <c r="R356">
        <v>1</v>
      </c>
      <c r="S356">
        <v>1</v>
      </c>
      <c r="T356">
        <v>0</v>
      </c>
      <c r="U356">
        <v>0.1111111111111111</v>
      </c>
      <c r="V356">
        <v>0.42307692307692307</v>
      </c>
      <c r="W356">
        <v>2.8888888888888888</v>
      </c>
      <c r="X356">
        <v>1</v>
      </c>
      <c r="Y356">
        <v>0.22222222222222221</v>
      </c>
      <c r="Z356">
        <v>1</v>
      </c>
      <c r="AA356">
        <v>-1.9541114405430513</v>
      </c>
      <c r="AB356">
        <v>-0.43533756192229289</v>
      </c>
      <c r="AC356">
        <v>-1.7939233547041804</v>
      </c>
      <c r="AD356">
        <v>-1.0307455268300634</v>
      </c>
      <c r="AE356">
        <v>-2.1841590290900013</v>
      </c>
      <c r="AF356">
        <v>-0.94033865367728009</v>
      </c>
      <c r="AG356">
        <v>-0.21014448884280734</v>
      </c>
      <c r="AH356">
        <v>8.9596262654189851E-2</v>
      </c>
      <c r="AI356">
        <v>0.94648785855853346</v>
      </c>
    </row>
    <row r="357" spans="1:35" x14ac:dyDescent="0.2">
      <c r="A357">
        <v>30</v>
      </c>
      <c r="B357">
        <v>356</v>
      </c>
      <c r="C357" s="25">
        <v>0</v>
      </c>
      <c r="D357" s="25">
        <v>225</v>
      </c>
      <c r="E357" s="25">
        <v>1</v>
      </c>
      <c r="F357">
        <v>-1.1807333944177405</v>
      </c>
      <c r="G357">
        <v>-0.90001703034752745</v>
      </c>
      <c r="H357">
        <v>-0.28071636407021305</v>
      </c>
      <c r="I357" t="s">
        <v>533</v>
      </c>
      <c r="J357" t="s">
        <v>32</v>
      </c>
      <c r="K357" t="s">
        <v>44</v>
      </c>
      <c r="L357" t="s">
        <v>264</v>
      </c>
      <c r="M357" s="26">
        <v>24.9</v>
      </c>
      <c r="N357" s="27">
        <v>6</v>
      </c>
      <c r="O357">
        <v>8.3527777777777779</v>
      </c>
      <c r="P357">
        <v>4</v>
      </c>
      <c r="Q357">
        <v>0</v>
      </c>
      <c r="R357">
        <v>3.6666666666666665</v>
      </c>
      <c r="S357">
        <v>0.83333333333333337</v>
      </c>
      <c r="T357">
        <v>0</v>
      </c>
      <c r="U357">
        <v>0.16666666666666666</v>
      </c>
      <c r="V357">
        <v>0.52941176470588236</v>
      </c>
      <c r="W357">
        <v>2.8333333333333335</v>
      </c>
      <c r="X357">
        <v>0.8571428571428571</v>
      </c>
      <c r="Y357">
        <v>1.1666666666666667</v>
      </c>
      <c r="Z357">
        <v>2</v>
      </c>
      <c r="AA357">
        <v>-1.917068631778529</v>
      </c>
      <c r="AB357">
        <v>-1.5177172569739765</v>
      </c>
      <c r="AC357">
        <v>-0.836075995901571</v>
      </c>
      <c r="AD357">
        <v>-1.106892365437917</v>
      </c>
      <c r="AE357">
        <v>-2.1841590290900013</v>
      </c>
      <c r="AF357">
        <v>-0.85429410227041314</v>
      </c>
      <c r="AG357">
        <v>0.20286375823708303</v>
      </c>
      <c r="AH357">
        <v>0.15107362052822529</v>
      </c>
      <c r="AI357">
        <v>-3.7883270440646287E-2</v>
      </c>
    </row>
    <row r="358" spans="1:35" x14ac:dyDescent="0.2">
      <c r="A358">
        <v>30</v>
      </c>
      <c r="B358">
        <v>357</v>
      </c>
      <c r="C358" s="25">
        <v>0</v>
      </c>
      <c r="D358" s="25">
        <v>191</v>
      </c>
      <c r="E358" s="25">
        <v>1</v>
      </c>
      <c r="F358">
        <v>-1.1809234607366632</v>
      </c>
      <c r="G358">
        <v>-0.76573233616550906</v>
      </c>
      <c r="H358">
        <v>-0.41519112457115415</v>
      </c>
      <c r="I358" t="s">
        <v>535</v>
      </c>
      <c r="J358" t="s">
        <v>32</v>
      </c>
      <c r="K358" t="s">
        <v>52</v>
      </c>
      <c r="L358" t="s">
        <v>45</v>
      </c>
      <c r="M358" s="26">
        <v>21.3</v>
      </c>
      <c r="N358" s="27">
        <v>14</v>
      </c>
      <c r="O358">
        <v>12.192857142857141</v>
      </c>
      <c r="P358">
        <v>4.5</v>
      </c>
      <c r="Q358">
        <v>0.14285714285714285</v>
      </c>
      <c r="R358">
        <v>2.9285714285714284</v>
      </c>
      <c r="S358">
        <v>1</v>
      </c>
      <c r="T358">
        <v>0.21428571428571427</v>
      </c>
      <c r="U358">
        <v>0.35714285714285715</v>
      </c>
      <c r="V358">
        <v>0.55102040816326525</v>
      </c>
      <c r="W358">
        <v>3.5</v>
      </c>
      <c r="X358">
        <v>0.53846153846153844</v>
      </c>
      <c r="Y358">
        <v>0.9285714285714286</v>
      </c>
      <c r="Z358">
        <v>0.9285714285714286</v>
      </c>
      <c r="AA358">
        <v>-1.8337223120583546</v>
      </c>
      <c r="AB358">
        <v>-1.3785541533244745</v>
      </c>
      <c r="AC358">
        <v>-1.1011944612844362</v>
      </c>
      <c r="AD358">
        <v>-1.0307455268300634</v>
      </c>
      <c r="AE358">
        <v>-1.7174674951879678</v>
      </c>
      <c r="AF358">
        <v>-0.5592842117325838</v>
      </c>
      <c r="AG358">
        <v>0.35807311760858812</v>
      </c>
      <c r="AH358">
        <v>-0.64549606473876231</v>
      </c>
      <c r="AI358">
        <v>1.0168000820584748</v>
      </c>
    </row>
    <row r="359" spans="1:35" x14ac:dyDescent="0.2">
      <c r="A359">
        <v>30</v>
      </c>
      <c r="B359">
        <v>358</v>
      </c>
      <c r="C359" s="25">
        <v>0</v>
      </c>
      <c r="D359" s="25">
        <v>314</v>
      </c>
      <c r="E359" s="25">
        <v>0</v>
      </c>
      <c r="F359">
        <v>-1.1809814742727625</v>
      </c>
      <c r="G359">
        <v>-0.74021250043904507</v>
      </c>
      <c r="H359">
        <v>-0.44076897383371738</v>
      </c>
      <c r="I359" t="s">
        <v>532</v>
      </c>
      <c r="J359" t="s">
        <v>32</v>
      </c>
      <c r="K359" t="s">
        <v>87</v>
      </c>
      <c r="L359" t="s">
        <v>264</v>
      </c>
      <c r="M359" s="26">
        <v>24.1</v>
      </c>
      <c r="N359" s="27">
        <v>6</v>
      </c>
      <c r="O359">
        <v>13.908333333333337</v>
      </c>
      <c r="P359">
        <v>4.666666666666667</v>
      </c>
      <c r="Q359">
        <v>1</v>
      </c>
      <c r="R359">
        <v>3</v>
      </c>
      <c r="S359">
        <v>0.66666666666666663</v>
      </c>
      <c r="T359">
        <v>0</v>
      </c>
      <c r="U359">
        <v>0.33333333333333331</v>
      </c>
      <c r="V359">
        <v>0.47619047619047616</v>
      </c>
      <c r="W359">
        <v>3.5</v>
      </c>
      <c r="X359">
        <v>0.4</v>
      </c>
      <c r="Y359">
        <v>0.83333333333333337</v>
      </c>
      <c r="Z359">
        <v>0.33333333333333331</v>
      </c>
      <c r="AA359">
        <v>-1.8059402054849629</v>
      </c>
      <c r="AB359">
        <v>-0.54357553142746129</v>
      </c>
      <c r="AC359">
        <v>-1.0755378356022234</v>
      </c>
      <c r="AD359">
        <v>-1.1830392040457707</v>
      </c>
      <c r="AE359">
        <v>-2.1841590290900013</v>
      </c>
      <c r="AF359">
        <v>-0.5961604480498125</v>
      </c>
      <c r="AG359">
        <v>2.2225380666127011E-3</v>
      </c>
      <c r="AH359">
        <v>-0.87845806620910538</v>
      </c>
      <c r="AI359">
        <v>1.60273527789132</v>
      </c>
    </row>
    <row r="360" spans="1:35" x14ac:dyDescent="0.2">
      <c r="A360">
        <v>30</v>
      </c>
      <c r="B360">
        <v>359</v>
      </c>
      <c r="C360" s="25">
        <v>0</v>
      </c>
      <c r="D360" s="25">
        <v>338</v>
      </c>
      <c r="E360" s="25">
        <v>0</v>
      </c>
      <c r="F360">
        <v>-1.1826448498874318</v>
      </c>
      <c r="G360">
        <v>-0.65472574288764684</v>
      </c>
      <c r="H360">
        <v>-0.52791910699978495</v>
      </c>
      <c r="I360" t="s">
        <v>594</v>
      </c>
      <c r="J360" t="s">
        <v>32</v>
      </c>
      <c r="K360" t="s">
        <v>39</v>
      </c>
      <c r="L360" t="s">
        <v>263</v>
      </c>
      <c r="M360" s="26">
        <v>34.1</v>
      </c>
      <c r="N360" s="27">
        <v>4</v>
      </c>
      <c r="O360">
        <v>9.6041666666666679</v>
      </c>
      <c r="P360">
        <v>5</v>
      </c>
      <c r="Q360">
        <v>1</v>
      </c>
      <c r="R360">
        <v>0.25</v>
      </c>
      <c r="S360">
        <v>0.25</v>
      </c>
      <c r="T360">
        <v>0</v>
      </c>
      <c r="U360">
        <v>0.5</v>
      </c>
      <c r="V360">
        <v>0.5714285714285714</v>
      </c>
      <c r="W360">
        <v>3.5</v>
      </c>
      <c r="X360">
        <v>0</v>
      </c>
      <c r="Y360">
        <v>0</v>
      </c>
      <c r="Z360">
        <v>0</v>
      </c>
      <c r="AA360">
        <v>-1.7503759923381799</v>
      </c>
      <c r="AB360">
        <v>-0.54357553142746129</v>
      </c>
      <c r="AC360">
        <v>-2.0633179243674142</v>
      </c>
      <c r="AD360">
        <v>-1.3734063005654049</v>
      </c>
      <c r="AE360">
        <v>-2.1841590290900013</v>
      </c>
      <c r="AF360">
        <v>-0.33802679382921191</v>
      </c>
      <c r="AG360">
        <v>0.45512327566549005</v>
      </c>
      <c r="AH360">
        <v>-2.5652377594350319E-2</v>
      </c>
      <c r="AI360">
        <v>1.9308589875577131</v>
      </c>
    </row>
    <row r="361" spans="1:35" x14ac:dyDescent="0.2">
      <c r="A361">
        <v>30</v>
      </c>
      <c r="B361">
        <v>360</v>
      </c>
      <c r="C361" s="25">
        <v>0</v>
      </c>
      <c r="D361" s="25">
        <v>254</v>
      </c>
      <c r="E361" s="25">
        <v>0</v>
      </c>
      <c r="F361">
        <v>-1.1857414210760289</v>
      </c>
      <c r="G361">
        <v>-0.76844576000454745</v>
      </c>
      <c r="H361">
        <v>-0.41729566107148142</v>
      </c>
      <c r="I361" t="s">
        <v>534</v>
      </c>
      <c r="J361" t="s">
        <v>32</v>
      </c>
      <c r="K361" t="s">
        <v>115</v>
      </c>
      <c r="L361" t="s">
        <v>264</v>
      </c>
      <c r="M361" s="26">
        <v>33.299999999999997</v>
      </c>
      <c r="N361" s="27">
        <v>6</v>
      </c>
      <c r="O361">
        <v>9.5583333333333318</v>
      </c>
      <c r="P361">
        <v>2.5</v>
      </c>
      <c r="Q361">
        <v>0.5</v>
      </c>
      <c r="R361">
        <v>2.3333333333333335</v>
      </c>
      <c r="S361">
        <v>0.5</v>
      </c>
      <c r="T361">
        <v>0.16666666666666666</v>
      </c>
      <c r="U361">
        <v>0.16666666666666666</v>
      </c>
      <c r="V361">
        <v>0.35714285714285715</v>
      </c>
      <c r="W361">
        <v>2.3333333333333335</v>
      </c>
      <c r="X361">
        <v>1</v>
      </c>
      <c r="Y361">
        <v>0.33333333333333331</v>
      </c>
      <c r="Z361">
        <v>0.16666666666666666</v>
      </c>
      <c r="AA361">
        <v>-2.1671075909390529</v>
      </c>
      <c r="AB361">
        <v>-1.0306463942007189</v>
      </c>
      <c r="AC361">
        <v>-1.3149996753028756</v>
      </c>
      <c r="AD361">
        <v>-1.2591860426536243</v>
      </c>
      <c r="AE361">
        <v>-1.8211767249439754</v>
      </c>
      <c r="AF361">
        <v>-0.85429410227041314</v>
      </c>
      <c r="AG361">
        <v>-0.38261902523324048</v>
      </c>
      <c r="AH361">
        <v>0.14722058277845995</v>
      </c>
      <c r="AI361">
        <v>1.7667971327245164</v>
      </c>
    </row>
    <row r="362" spans="1:35" x14ac:dyDescent="0.2">
      <c r="A362">
        <v>31</v>
      </c>
      <c r="B362">
        <v>361</v>
      </c>
      <c r="C362" s="25">
        <v>0</v>
      </c>
      <c r="D362" s="25">
        <v>222</v>
      </c>
      <c r="E362" s="25">
        <v>1</v>
      </c>
      <c r="F362">
        <v>-1.1913884253699758</v>
      </c>
      <c r="G362">
        <v>-0.80949252568091667</v>
      </c>
      <c r="H362">
        <v>-0.38189589968905913</v>
      </c>
      <c r="I362" t="s">
        <v>537</v>
      </c>
      <c r="J362" t="s">
        <v>32</v>
      </c>
      <c r="K362" t="s">
        <v>121</v>
      </c>
      <c r="L362" t="s">
        <v>264</v>
      </c>
      <c r="M362" s="26">
        <v>21.6</v>
      </c>
      <c r="N362" s="27">
        <v>4</v>
      </c>
      <c r="O362">
        <v>6.8541666666666679</v>
      </c>
      <c r="P362">
        <v>3.5</v>
      </c>
      <c r="Q362">
        <v>0</v>
      </c>
      <c r="R362">
        <v>1.25</v>
      </c>
      <c r="S362">
        <v>0.25</v>
      </c>
      <c r="T362">
        <v>0.25</v>
      </c>
      <c r="U362">
        <v>0.5</v>
      </c>
      <c r="V362">
        <v>0.4</v>
      </c>
      <c r="W362">
        <v>3.75</v>
      </c>
      <c r="X362">
        <v>1</v>
      </c>
      <c r="Y362">
        <v>0.5</v>
      </c>
      <c r="Z362">
        <v>0.5</v>
      </c>
      <c r="AA362">
        <v>-2.0004149514987035</v>
      </c>
      <c r="AB362">
        <v>-1.5177172569739765</v>
      </c>
      <c r="AC362">
        <v>-1.7041251648164357</v>
      </c>
      <c r="AD362">
        <v>-1.3734063005654049</v>
      </c>
      <c r="AE362">
        <v>-1.6396855728709625</v>
      </c>
      <c r="AF362">
        <v>-0.33802679382921191</v>
      </c>
      <c r="AG362">
        <v>-0.38438717659654215</v>
      </c>
      <c r="AH362">
        <v>0.23365706296486508</v>
      </c>
      <c r="AI362">
        <v>1.4386734230581233</v>
      </c>
    </row>
    <row r="363" spans="1:35" x14ac:dyDescent="0.2">
      <c r="A363">
        <v>31</v>
      </c>
      <c r="B363">
        <v>362</v>
      </c>
      <c r="C363" s="25">
        <v>0</v>
      </c>
      <c r="D363" s="25">
        <v>270</v>
      </c>
      <c r="E363" s="25">
        <v>0</v>
      </c>
      <c r="F363">
        <v>-1.207400873857827</v>
      </c>
      <c r="G363">
        <v>-0.7194345902290542</v>
      </c>
      <c r="H363">
        <v>-0.48796628362877281</v>
      </c>
      <c r="I363" t="s">
        <v>515</v>
      </c>
      <c r="J363" t="s">
        <v>32</v>
      </c>
      <c r="K363" t="s">
        <v>67</v>
      </c>
      <c r="L363" t="s">
        <v>45</v>
      </c>
      <c r="M363" s="26">
        <v>22.9</v>
      </c>
      <c r="N363" s="27">
        <v>3</v>
      </c>
      <c r="O363">
        <v>17.272222222222222</v>
      </c>
      <c r="P363">
        <v>5.666666666666667</v>
      </c>
      <c r="Q363">
        <v>0</v>
      </c>
      <c r="R363">
        <v>3.6666666666666665</v>
      </c>
      <c r="S363">
        <v>0</v>
      </c>
      <c r="T363">
        <v>0</v>
      </c>
      <c r="U363">
        <v>0.33333333333333331</v>
      </c>
      <c r="V363">
        <v>0.53846153846153844</v>
      </c>
      <c r="W363">
        <v>4.333333333333333</v>
      </c>
      <c r="X363">
        <v>0.75</v>
      </c>
      <c r="Y363">
        <v>1.3333333333333333</v>
      </c>
      <c r="Z363">
        <v>0.33333333333333331</v>
      </c>
      <c r="AA363">
        <v>-1.6392475660446137</v>
      </c>
      <c r="AB363">
        <v>-1.5177172569739765</v>
      </c>
      <c r="AC363">
        <v>-0.836075995901571</v>
      </c>
      <c r="AD363">
        <v>-1.4876265584771855</v>
      </c>
      <c r="AE363">
        <v>-2.1841590290900013</v>
      </c>
      <c r="AF363">
        <v>-0.5961604480498125</v>
      </c>
      <c r="AG363">
        <v>0.37415952705198186</v>
      </c>
      <c r="AH363">
        <v>-0.19081926246762965</v>
      </c>
      <c r="AI363">
        <v>1.60273527789132</v>
      </c>
    </row>
    <row r="364" spans="1:35" x14ac:dyDescent="0.2">
      <c r="A364">
        <v>31</v>
      </c>
      <c r="B364">
        <v>363</v>
      </c>
      <c r="C364" s="25">
        <v>0</v>
      </c>
      <c r="D364" s="25">
        <v>710</v>
      </c>
      <c r="E364" s="25">
        <v>0</v>
      </c>
      <c r="F364">
        <v>-1.2101139374201613</v>
      </c>
      <c r="G364">
        <v>-0.65989783902373433</v>
      </c>
      <c r="H364">
        <v>-0.55021609839642693</v>
      </c>
      <c r="I364" t="s">
        <v>540</v>
      </c>
      <c r="J364" t="s">
        <v>32</v>
      </c>
      <c r="K364" t="s">
        <v>65</v>
      </c>
      <c r="L364" t="s">
        <v>264</v>
      </c>
      <c r="M364" s="26">
        <v>22.6</v>
      </c>
      <c r="N364" s="27">
        <v>5</v>
      </c>
      <c r="O364">
        <v>10.26</v>
      </c>
      <c r="P364">
        <v>4.4000000000000004</v>
      </c>
      <c r="Q364">
        <v>0.8</v>
      </c>
      <c r="R364">
        <v>1.6</v>
      </c>
      <c r="S364">
        <v>0.2</v>
      </c>
      <c r="T364">
        <v>0</v>
      </c>
      <c r="U364">
        <v>0</v>
      </c>
      <c r="V364">
        <v>0.7</v>
      </c>
      <c r="W364">
        <v>2</v>
      </c>
      <c r="X364">
        <v>1</v>
      </c>
      <c r="Y364">
        <v>0.8</v>
      </c>
      <c r="Z364">
        <v>0</v>
      </c>
      <c r="AA364">
        <v>-1.8503915760023892</v>
      </c>
      <c r="AB364">
        <v>-0.73840387653676431</v>
      </c>
      <c r="AC364">
        <v>-1.5784076989735931</v>
      </c>
      <c r="AD364">
        <v>-1.3962503521477609</v>
      </c>
      <c r="AE364">
        <v>-2.1841590290900013</v>
      </c>
      <c r="AF364">
        <v>-1.1124277564910137</v>
      </c>
      <c r="AG364">
        <v>0.60085802316980608</v>
      </c>
      <c r="AH364">
        <v>0.38924272730039433</v>
      </c>
      <c r="AI364">
        <v>1.9308589875577131</v>
      </c>
    </row>
    <row r="365" spans="1:35" x14ac:dyDescent="0.2">
      <c r="A365">
        <v>31</v>
      </c>
      <c r="B365">
        <v>364</v>
      </c>
      <c r="C365" s="25">
        <v>0</v>
      </c>
      <c r="D365" s="25">
        <v>327</v>
      </c>
      <c r="E365" s="25">
        <v>0</v>
      </c>
      <c r="F365">
        <v>-1.2159511515468111</v>
      </c>
      <c r="G365">
        <v>-0.7726377855890888</v>
      </c>
      <c r="H365">
        <v>-0.44331336595772231</v>
      </c>
      <c r="I365" t="s">
        <v>528</v>
      </c>
      <c r="J365" t="s">
        <v>32</v>
      </c>
      <c r="K365" t="s">
        <v>48</v>
      </c>
      <c r="L365" t="s">
        <v>263</v>
      </c>
      <c r="M365" s="26">
        <v>26.8</v>
      </c>
      <c r="N365" s="27">
        <v>9</v>
      </c>
      <c r="O365">
        <v>10.63703703703704</v>
      </c>
      <c r="P365">
        <v>2</v>
      </c>
      <c r="Q365">
        <v>0.1111111111111111</v>
      </c>
      <c r="R365">
        <v>2.3333333333333335</v>
      </c>
      <c r="S365">
        <v>0.33333333333333331</v>
      </c>
      <c r="T365">
        <v>0.22222222222222221</v>
      </c>
      <c r="U365">
        <v>0.66666666666666663</v>
      </c>
      <c r="V365">
        <v>0.6</v>
      </c>
      <c r="W365">
        <v>1.1111111111111112</v>
      </c>
      <c r="X365">
        <v>0.625</v>
      </c>
      <c r="Y365">
        <v>0.88888888888888884</v>
      </c>
      <c r="Z365">
        <v>0.55555555555555558</v>
      </c>
      <c r="AA365">
        <v>-2.2504539106592274</v>
      </c>
      <c r="AB365">
        <v>-1.409479287468808</v>
      </c>
      <c r="AC365">
        <v>-1.3149996753028756</v>
      </c>
      <c r="AD365">
        <v>-1.335332881261478</v>
      </c>
      <c r="AE365">
        <v>-1.7001826235619668</v>
      </c>
      <c r="AF365">
        <v>-7.9893139608611385E-2</v>
      </c>
      <c r="AG365">
        <v>0.17393185241215428</v>
      </c>
      <c r="AH365">
        <v>-0.42131654296470977</v>
      </c>
      <c r="AI365">
        <v>1.3839861381137244</v>
      </c>
    </row>
    <row r="366" spans="1:35" x14ac:dyDescent="0.2">
      <c r="A366">
        <v>31</v>
      </c>
      <c r="B366">
        <v>365</v>
      </c>
      <c r="C366" s="25">
        <v>0</v>
      </c>
      <c r="D366" s="25">
        <v>343</v>
      </c>
      <c r="E366" s="25">
        <v>0</v>
      </c>
      <c r="F366">
        <v>-1.2230124258415866</v>
      </c>
      <c r="G366">
        <v>-0.80804616434313026</v>
      </c>
      <c r="H366">
        <v>-0.41496626149845639</v>
      </c>
      <c r="I366" t="s">
        <v>511</v>
      </c>
      <c r="J366" t="s">
        <v>32</v>
      </c>
      <c r="K366" t="s">
        <v>97</v>
      </c>
      <c r="L366" t="s">
        <v>45</v>
      </c>
      <c r="M366" s="26">
        <v>25.5</v>
      </c>
      <c r="N366" s="27">
        <v>4</v>
      </c>
      <c r="O366">
        <v>9.5500000000000007</v>
      </c>
      <c r="P366">
        <v>4</v>
      </c>
      <c r="Q366">
        <v>0.25</v>
      </c>
      <c r="R366">
        <v>2.25</v>
      </c>
      <c r="S366">
        <v>0.5</v>
      </c>
      <c r="T366">
        <v>0.25</v>
      </c>
      <c r="U366">
        <v>0.75</v>
      </c>
      <c r="V366">
        <v>0.5</v>
      </c>
      <c r="W366">
        <v>3</v>
      </c>
      <c r="X366">
        <v>0.5</v>
      </c>
      <c r="Y366">
        <v>1.5</v>
      </c>
      <c r="Z366">
        <v>0.75</v>
      </c>
      <c r="AA366">
        <v>-1.917068631778529</v>
      </c>
      <c r="AB366">
        <v>-1.2741818255873476</v>
      </c>
      <c r="AC366">
        <v>-1.3449324052654572</v>
      </c>
      <c r="AD366">
        <v>-1.2591860426536243</v>
      </c>
      <c r="AE366">
        <v>-1.6396855728709625</v>
      </c>
      <c r="AF366">
        <v>4.9173687501688976E-2</v>
      </c>
      <c r="AG366">
        <v>9.6090860994605648E-2</v>
      </c>
      <c r="AH366">
        <v>-1.1752061902368751</v>
      </c>
      <c r="AI366">
        <v>1.1925806408083284</v>
      </c>
    </row>
    <row r="367" spans="1:35" x14ac:dyDescent="0.2">
      <c r="A367">
        <v>31</v>
      </c>
      <c r="B367">
        <v>366</v>
      </c>
      <c r="C367" s="25">
        <v>0</v>
      </c>
      <c r="D367" s="25">
        <v>296</v>
      </c>
      <c r="E367" s="25">
        <v>0</v>
      </c>
      <c r="F367">
        <v>-1.2473515578030416</v>
      </c>
      <c r="G367">
        <v>-0.8011333020651189</v>
      </c>
      <c r="H367">
        <v>-0.44621825573792273</v>
      </c>
      <c r="I367" t="s">
        <v>586</v>
      </c>
      <c r="J367" t="s">
        <v>32</v>
      </c>
      <c r="K367" t="s">
        <v>89</v>
      </c>
      <c r="L367" t="s">
        <v>263</v>
      </c>
      <c r="M367" s="26">
        <v>26.1</v>
      </c>
      <c r="N367" s="27">
        <v>8</v>
      </c>
      <c r="O367">
        <v>6.2270833333333337</v>
      </c>
      <c r="P367">
        <v>3.125</v>
      </c>
      <c r="Q367">
        <v>0.125</v>
      </c>
      <c r="R367">
        <v>2.375</v>
      </c>
      <c r="S367">
        <v>0.875</v>
      </c>
      <c r="T367">
        <v>0.375</v>
      </c>
      <c r="U367">
        <v>0.25</v>
      </c>
      <c r="V367">
        <v>0.43478260869565216</v>
      </c>
      <c r="W367">
        <v>2.875</v>
      </c>
      <c r="X367">
        <v>0.5</v>
      </c>
      <c r="Y367">
        <v>1</v>
      </c>
      <c r="Z367">
        <v>0.25</v>
      </c>
      <c r="AA367">
        <v>-2.0629246912888344</v>
      </c>
      <c r="AB367">
        <v>-1.3959495412806622</v>
      </c>
      <c r="AC367">
        <v>-1.3000333103215849</v>
      </c>
      <c r="AD367">
        <v>-1.0878556557859536</v>
      </c>
      <c r="AE367">
        <v>-1.367448844761443</v>
      </c>
      <c r="AF367">
        <v>-0.72522727516011276</v>
      </c>
      <c r="AG367">
        <v>-0.16350501927269467</v>
      </c>
      <c r="AH367">
        <v>-0.79202158602270012</v>
      </c>
      <c r="AI367">
        <v>1.6847662053079182</v>
      </c>
    </row>
    <row r="368" spans="1:35" x14ac:dyDescent="0.2">
      <c r="A368">
        <v>31</v>
      </c>
      <c r="B368">
        <v>367</v>
      </c>
      <c r="C368" s="25">
        <v>0</v>
      </c>
      <c r="D368" s="25">
        <v>643</v>
      </c>
      <c r="E368" s="25">
        <v>0</v>
      </c>
      <c r="F368">
        <v>-1.268039488361034</v>
      </c>
      <c r="G368">
        <v>-0.72974684457677119</v>
      </c>
      <c r="H368">
        <v>-0.53829264378426278</v>
      </c>
      <c r="I368" t="s">
        <v>545</v>
      </c>
      <c r="J368" t="s">
        <v>32</v>
      </c>
      <c r="K368" t="s">
        <v>35</v>
      </c>
      <c r="L368" t="s">
        <v>45</v>
      </c>
      <c r="M368" s="26">
        <v>22.3</v>
      </c>
      <c r="N368" s="27">
        <v>4</v>
      </c>
      <c r="O368">
        <v>3.5291666666666663</v>
      </c>
      <c r="P368">
        <v>3.25</v>
      </c>
      <c r="Q368">
        <v>0.75</v>
      </c>
      <c r="R368">
        <v>0.75</v>
      </c>
      <c r="S368">
        <v>0</v>
      </c>
      <c r="T368">
        <v>0</v>
      </c>
      <c r="U368">
        <v>0.25</v>
      </c>
      <c r="V368">
        <v>0.66666666666666663</v>
      </c>
      <c r="W368">
        <v>1.5</v>
      </c>
      <c r="X368">
        <v>1</v>
      </c>
      <c r="Y368">
        <v>0.5</v>
      </c>
      <c r="Z368">
        <v>0</v>
      </c>
      <c r="AA368">
        <v>-2.0420881113587908</v>
      </c>
      <c r="AB368">
        <v>-0.7871109628140901</v>
      </c>
      <c r="AC368">
        <v>-1.8837215445919249</v>
      </c>
      <c r="AD368">
        <v>-1.4876265584771855</v>
      </c>
      <c r="AE368">
        <v>-2.1841590290900013</v>
      </c>
      <c r="AF368">
        <v>-0.72522727516011276</v>
      </c>
      <c r="AG368">
        <v>0.37769582977858479</v>
      </c>
      <c r="AH368">
        <v>0.23365706296486508</v>
      </c>
      <c r="AI368">
        <v>1.9308589875577131</v>
      </c>
    </row>
    <row r="369" spans="1:35" x14ac:dyDescent="0.2">
      <c r="A369">
        <v>31</v>
      </c>
      <c r="B369">
        <v>368</v>
      </c>
      <c r="C369" s="25">
        <v>0</v>
      </c>
      <c r="D369" s="25">
        <v>433</v>
      </c>
      <c r="E369" s="25">
        <v>0</v>
      </c>
      <c r="F369">
        <v>-1.2728161242397593</v>
      </c>
      <c r="G369">
        <v>-0.95660498604966604</v>
      </c>
      <c r="H369">
        <v>-0.31621113819009328</v>
      </c>
      <c r="I369" t="s">
        <v>547</v>
      </c>
      <c r="J369" t="s">
        <v>32</v>
      </c>
      <c r="K369" t="s">
        <v>58</v>
      </c>
      <c r="L369" t="s">
        <v>263</v>
      </c>
      <c r="M369" s="26">
        <v>23.1</v>
      </c>
      <c r="N369" s="27">
        <v>6</v>
      </c>
      <c r="O369">
        <v>9.2361111111111107</v>
      </c>
      <c r="P369">
        <v>4.666666666666667</v>
      </c>
      <c r="Q369">
        <v>0.66666666666666663</v>
      </c>
      <c r="R369">
        <v>1.1666666666666667</v>
      </c>
      <c r="S369">
        <v>0.66666666666666663</v>
      </c>
      <c r="T369">
        <v>0</v>
      </c>
      <c r="U369">
        <v>0</v>
      </c>
      <c r="V369">
        <v>0.41666666666666669</v>
      </c>
      <c r="W369">
        <v>4</v>
      </c>
      <c r="X369">
        <v>0.8</v>
      </c>
      <c r="Y369">
        <v>0.83333333333333337</v>
      </c>
      <c r="Z369">
        <v>1.3333333333333333</v>
      </c>
      <c r="AA369">
        <v>-1.8059402054849629</v>
      </c>
      <c r="AB369">
        <v>-0.86828943994296637</v>
      </c>
      <c r="AC369">
        <v>-1.7340578947790171</v>
      </c>
      <c r="AD369">
        <v>-1.1830392040457707</v>
      </c>
      <c r="AE369">
        <v>-2.1841590290900013</v>
      </c>
      <c r="AF369">
        <v>-1.1124277564910137</v>
      </c>
      <c r="AG369">
        <v>-0.31809615366081928</v>
      </c>
      <c r="AH369">
        <v>-2.1799339844584997E-2</v>
      </c>
      <c r="AI369">
        <v>0.61836414889214031</v>
      </c>
    </row>
    <row r="370" spans="1:35" x14ac:dyDescent="0.2">
      <c r="A370">
        <v>31</v>
      </c>
      <c r="B370">
        <v>369</v>
      </c>
      <c r="C370" s="25">
        <v>0</v>
      </c>
      <c r="D370" s="25">
        <v>535</v>
      </c>
      <c r="E370" s="25">
        <v>0</v>
      </c>
      <c r="F370">
        <v>-1.2771702668718721</v>
      </c>
      <c r="G370">
        <v>-0.84851261064531036</v>
      </c>
      <c r="H370">
        <v>-0.42865765622656171</v>
      </c>
      <c r="I370" t="s">
        <v>542</v>
      </c>
      <c r="J370" t="s">
        <v>32</v>
      </c>
      <c r="K370" t="s">
        <v>35</v>
      </c>
      <c r="L370" t="s">
        <v>263</v>
      </c>
      <c r="M370" s="26">
        <v>23.1</v>
      </c>
      <c r="N370" s="27">
        <v>11</v>
      </c>
      <c r="O370">
        <v>8.7712121212121215</v>
      </c>
      <c r="P370">
        <v>2.4545454545454546</v>
      </c>
      <c r="Q370">
        <v>9.0909090909090912E-2</v>
      </c>
      <c r="R370">
        <v>1.4545454545454546</v>
      </c>
      <c r="S370">
        <v>1.5454545454545454</v>
      </c>
      <c r="T370">
        <v>0.18181818181818182</v>
      </c>
      <c r="U370">
        <v>0</v>
      </c>
      <c r="V370">
        <v>0.47826086956521741</v>
      </c>
      <c r="W370">
        <v>2.0909090909090908</v>
      </c>
      <c r="X370">
        <v>0.8</v>
      </c>
      <c r="Y370">
        <v>0.45454545454545453</v>
      </c>
      <c r="Z370">
        <v>0.63636363636363635</v>
      </c>
      <c r="AA370">
        <v>-2.1746845290954324</v>
      </c>
      <c r="AB370">
        <v>-1.4291589182879298</v>
      </c>
      <c r="AC370">
        <v>-1.6306539185446447</v>
      </c>
      <c r="AD370">
        <v>-0.78153769138617846</v>
      </c>
      <c r="AE370">
        <v>-1.7881783336579729</v>
      </c>
      <c r="AF370">
        <v>-1.1124277564910137</v>
      </c>
      <c r="AG370">
        <v>-8.6262408110733177E-4</v>
      </c>
      <c r="AH370">
        <v>-2.3550720639932743E-2</v>
      </c>
      <c r="AI370">
        <v>1.304440996376417</v>
      </c>
    </row>
    <row r="371" spans="1:35" x14ac:dyDescent="0.2">
      <c r="A371">
        <v>31</v>
      </c>
      <c r="B371">
        <v>370</v>
      </c>
      <c r="C371" s="25">
        <v>0</v>
      </c>
      <c r="D371" s="25">
        <v>0</v>
      </c>
      <c r="E371" s="25">
        <v>0</v>
      </c>
      <c r="F371">
        <v>-1.2779423862752235</v>
      </c>
      <c r="G371">
        <v>-1.0792286312355575</v>
      </c>
      <c r="H371">
        <v>-0.19871375503966604</v>
      </c>
      <c r="I371" t="s">
        <v>531</v>
      </c>
      <c r="J371" t="s">
        <v>32</v>
      </c>
      <c r="K371" t="s">
        <v>48</v>
      </c>
      <c r="L371" t="s">
        <v>263</v>
      </c>
      <c r="M371" s="26">
        <v>29.4</v>
      </c>
      <c r="N371" s="27">
        <v>3</v>
      </c>
      <c r="O371">
        <v>16.544444444444444</v>
      </c>
      <c r="P371">
        <v>4</v>
      </c>
      <c r="Q371">
        <v>0.66666666666666663</v>
      </c>
      <c r="R371">
        <v>2</v>
      </c>
      <c r="S371">
        <v>0</v>
      </c>
      <c r="T371">
        <v>0.66666666666666663</v>
      </c>
      <c r="U371">
        <v>0</v>
      </c>
      <c r="V371">
        <v>0.29411764705882354</v>
      </c>
      <c r="W371">
        <v>5.666666666666667</v>
      </c>
      <c r="X371">
        <v>0</v>
      </c>
      <c r="Y371">
        <v>0.66666666666666663</v>
      </c>
      <c r="Z371">
        <v>1.3333333333333333</v>
      </c>
      <c r="AA371">
        <v>-1.917068631778529</v>
      </c>
      <c r="AB371">
        <v>-0.86828943994296637</v>
      </c>
      <c r="AC371">
        <v>-1.4347305951532019</v>
      </c>
      <c r="AD371">
        <v>-1.4876265584771855</v>
      </c>
      <c r="AE371">
        <v>-0.73222981250589803</v>
      </c>
      <c r="AF371">
        <v>-1.1124277564910137</v>
      </c>
      <c r="AG371">
        <v>-1.3858251260855923</v>
      </c>
      <c r="AH371">
        <v>-1.3932239095777705</v>
      </c>
      <c r="AI371">
        <v>0.61836414889214031</v>
      </c>
    </row>
    <row r="372" spans="1:35" x14ac:dyDescent="0.2">
      <c r="A372">
        <v>31</v>
      </c>
      <c r="B372">
        <v>371</v>
      </c>
      <c r="C372" s="25">
        <v>0</v>
      </c>
      <c r="D372" s="25">
        <v>331</v>
      </c>
      <c r="E372" s="25">
        <v>0</v>
      </c>
      <c r="F372">
        <v>-1.279837757001075</v>
      </c>
      <c r="G372">
        <v>-0.94170979003760891</v>
      </c>
      <c r="H372">
        <v>-0.33812796696346614</v>
      </c>
      <c r="I372" t="s">
        <v>555</v>
      </c>
      <c r="J372" t="s">
        <v>32</v>
      </c>
      <c r="K372" t="s">
        <v>79</v>
      </c>
      <c r="L372" t="s">
        <v>264</v>
      </c>
      <c r="M372" s="26">
        <v>24.9</v>
      </c>
      <c r="N372" s="27">
        <v>6</v>
      </c>
      <c r="O372">
        <v>9.8111111111111118</v>
      </c>
      <c r="P372">
        <v>2.5</v>
      </c>
      <c r="Q372">
        <v>0</v>
      </c>
      <c r="R372">
        <v>2.3333333333333335</v>
      </c>
      <c r="S372">
        <v>0.66666666666666663</v>
      </c>
      <c r="T372">
        <v>0.16666666666666666</v>
      </c>
      <c r="U372">
        <v>0.16666666666666666</v>
      </c>
      <c r="V372">
        <v>0.15384615384615385</v>
      </c>
      <c r="W372">
        <v>2.1666666666666665</v>
      </c>
      <c r="X372">
        <v>0.7857142857142857</v>
      </c>
      <c r="Y372">
        <v>2.3333333333333335</v>
      </c>
      <c r="Z372">
        <v>0.5</v>
      </c>
      <c r="AA372">
        <v>-2.1671075909390529</v>
      </c>
      <c r="AB372">
        <v>-1.5177172569739765</v>
      </c>
      <c r="AC372">
        <v>-1.3149996753028756</v>
      </c>
      <c r="AD372">
        <v>-1.1830392040457707</v>
      </c>
      <c r="AE372">
        <v>-1.8211767249439754</v>
      </c>
      <c r="AF372">
        <v>-0.85429410227041314</v>
      </c>
      <c r="AG372">
        <v>-0.95519723438907966</v>
      </c>
      <c r="AH372">
        <v>-0.10052974453145982</v>
      </c>
      <c r="AI372">
        <v>1.4386734230581233</v>
      </c>
    </row>
    <row r="373" spans="1:35" x14ac:dyDescent="0.2">
      <c r="A373">
        <v>31</v>
      </c>
      <c r="B373">
        <v>372</v>
      </c>
      <c r="C373" s="25">
        <v>0</v>
      </c>
      <c r="D373" s="25">
        <v>479</v>
      </c>
      <c r="E373" s="25">
        <v>0</v>
      </c>
      <c r="F373">
        <v>-1.2864497758702631</v>
      </c>
      <c r="G373">
        <v>-0.75755991518620069</v>
      </c>
      <c r="H373">
        <v>-0.52888986068406241</v>
      </c>
      <c r="I373" t="s">
        <v>546</v>
      </c>
      <c r="J373" t="s">
        <v>32</v>
      </c>
      <c r="K373" t="s">
        <v>115</v>
      </c>
      <c r="L373" t="s">
        <v>264</v>
      </c>
      <c r="M373" s="26">
        <v>22.7</v>
      </c>
      <c r="N373" s="27">
        <v>4</v>
      </c>
      <c r="O373">
        <v>4.4666666666666668</v>
      </c>
      <c r="P373">
        <v>3.25</v>
      </c>
      <c r="Q373">
        <v>0</v>
      </c>
      <c r="R373">
        <v>2.5</v>
      </c>
      <c r="S373">
        <v>0.5</v>
      </c>
      <c r="T373">
        <v>0</v>
      </c>
      <c r="U373">
        <v>0.5</v>
      </c>
      <c r="V373">
        <v>0.54545454545454541</v>
      </c>
      <c r="W373">
        <v>2.75</v>
      </c>
      <c r="X373">
        <v>0.5</v>
      </c>
      <c r="Y373">
        <v>0.5</v>
      </c>
      <c r="Z373">
        <v>0</v>
      </c>
      <c r="AA373">
        <v>-2.0420881113587908</v>
      </c>
      <c r="AB373">
        <v>-1.5177172569739765</v>
      </c>
      <c r="AC373">
        <v>-1.2551342153777125</v>
      </c>
      <c r="AD373">
        <v>-1.2591860426536243</v>
      </c>
      <c r="AE373">
        <v>-2.1841590290900013</v>
      </c>
      <c r="AF373">
        <v>-0.33802679382921191</v>
      </c>
      <c r="AG373">
        <v>0.25625020685832145</v>
      </c>
      <c r="AH373">
        <v>-0.40883698180852523</v>
      </c>
      <c r="AI373">
        <v>1.9308589875577131</v>
      </c>
    </row>
    <row r="374" spans="1:35" x14ac:dyDescent="0.2">
      <c r="A374">
        <v>32</v>
      </c>
      <c r="B374">
        <v>373</v>
      </c>
      <c r="C374" s="25">
        <v>0</v>
      </c>
      <c r="D374" s="25">
        <v>274</v>
      </c>
      <c r="E374" s="25">
        <v>4</v>
      </c>
      <c r="F374">
        <v>-1.2905050913180476</v>
      </c>
      <c r="G374">
        <v>-0.72268901260259766</v>
      </c>
      <c r="H374">
        <v>-0.56781607871544992</v>
      </c>
      <c r="I374" t="s">
        <v>609</v>
      </c>
      <c r="J374" t="s">
        <v>32</v>
      </c>
      <c r="K374" t="s">
        <v>89</v>
      </c>
      <c r="L374" t="s">
        <v>264</v>
      </c>
      <c r="M374" s="26">
        <v>21.1</v>
      </c>
      <c r="N374" s="27">
        <v>6</v>
      </c>
      <c r="O374">
        <v>7.8722222222222227</v>
      </c>
      <c r="P374">
        <v>3.8333333333333335</v>
      </c>
      <c r="Q374">
        <v>0</v>
      </c>
      <c r="R374">
        <v>1.5</v>
      </c>
      <c r="S374">
        <v>0.16666666666666666</v>
      </c>
      <c r="T374">
        <v>0</v>
      </c>
      <c r="U374">
        <v>0.66666666666666663</v>
      </c>
      <c r="V374">
        <v>0.6875</v>
      </c>
      <c r="W374">
        <v>2.6666666666666665</v>
      </c>
      <c r="X374">
        <v>0.5</v>
      </c>
      <c r="Y374">
        <v>0.33333333333333331</v>
      </c>
      <c r="Z374">
        <v>0.16666666666666666</v>
      </c>
      <c r="AA374">
        <v>-1.9448507383519205</v>
      </c>
      <c r="AB374">
        <v>-1.5177172569739765</v>
      </c>
      <c r="AC374">
        <v>-1.614326974928691</v>
      </c>
      <c r="AD374">
        <v>-1.4114797198693319</v>
      </c>
      <c r="AE374">
        <v>-2.1841590290900013</v>
      </c>
      <c r="AF374">
        <v>-7.9893139608611385E-2</v>
      </c>
      <c r="AG374">
        <v>0.76253739307843793</v>
      </c>
      <c r="AH374">
        <v>-0.28110878040380022</v>
      </c>
      <c r="AI374">
        <v>1.7667971327245164</v>
      </c>
    </row>
    <row r="375" spans="1:35" x14ac:dyDescent="0.2">
      <c r="A375">
        <v>32</v>
      </c>
      <c r="B375">
        <v>374</v>
      </c>
      <c r="C375" s="25">
        <v>0</v>
      </c>
      <c r="D375" s="25">
        <v>450</v>
      </c>
      <c r="E375" s="25">
        <v>0</v>
      </c>
      <c r="F375">
        <v>-1.2905879940644809</v>
      </c>
      <c r="G375">
        <v>-0.84763003320684049</v>
      </c>
      <c r="H375">
        <v>-0.44295796085764039</v>
      </c>
      <c r="I375" t="s">
        <v>539</v>
      </c>
      <c r="J375" t="s">
        <v>32</v>
      </c>
      <c r="K375" t="s">
        <v>95</v>
      </c>
      <c r="L375" t="s">
        <v>263</v>
      </c>
      <c r="M375" s="26">
        <v>25.8</v>
      </c>
      <c r="N375" s="27">
        <v>7</v>
      </c>
      <c r="O375">
        <v>7.4047619047619051</v>
      </c>
      <c r="P375">
        <v>3.2857142857142856</v>
      </c>
      <c r="Q375">
        <v>0.7142857142857143</v>
      </c>
      <c r="R375">
        <v>1.1428571428571428</v>
      </c>
      <c r="S375">
        <v>0.14285714285714285</v>
      </c>
      <c r="T375">
        <v>0.14285714285714285</v>
      </c>
      <c r="U375">
        <v>0</v>
      </c>
      <c r="V375">
        <v>0.45</v>
      </c>
      <c r="W375">
        <v>2.8571428571428572</v>
      </c>
      <c r="X375">
        <v>0</v>
      </c>
      <c r="Y375">
        <v>0</v>
      </c>
      <c r="Z375">
        <v>0.42857142857142855</v>
      </c>
      <c r="AA375">
        <v>-2.0361348028073496</v>
      </c>
      <c r="AB375">
        <v>-0.82190173872646566</v>
      </c>
      <c r="AC375">
        <v>-1.7426101033397547</v>
      </c>
      <c r="AD375">
        <v>-1.4223578396704537</v>
      </c>
      <c r="AE375">
        <v>-1.8730313398219791</v>
      </c>
      <c r="AF375">
        <v>-1.1124277564910137</v>
      </c>
      <c r="AG375">
        <v>-0.10353998696826369</v>
      </c>
      <c r="AH375">
        <v>-2.5652377594350319E-2</v>
      </c>
      <c r="AI375">
        <v>1.5089856465580647</v>
      </c>
    </row>
    <row r="376" spans="1:35" x14ac:dyDescent="0.2">
      <c r="A376">
        <v>32</v>
      </c>
      <c r="B376">
        <v>375</v>
      </c>
      <c r="C376" s="25">
        <v>0</v>
      </c>
      <c r="D376" s="25">
        <v>396</v>
      </c>
      <c r="E376" s="25">
        <v>0</v>
      </c>
      <c r="F376">
        <v>-1.2906425382687687</v>
      </c>
      <c r="G376">
        <v>-0.89399238226647393</v>
      </c>
      <c r="H376">
        <v>-0.39665015600229481</v>
      </c>
      <c r="I376" t="s">
        <v>926</v>
      </c>
      <c r="J376" t="s">
        <v>32</v>
      </c>
      <c r="K376" t="s">
        <v>82</v>
      </c>
      <c r="L376" t="s">
        <v>263</v>
      </c>
      <c r="M376" s="26">
        <v>24.4</v>
      </c>
      <c r="N376" s="27">
        <v>2</v>
      </c>
      <c r="O376">
        <v>10.958333333333334</v>
      </c>
      <c r="P376">
        <v>1</v>
      </c>
      <c r="Q376">
        <v>0</v>
      </c>
      <c r="R376">
        <v>0</v>
      </c>
      <c r="S376">
        <v>0</v>
      </c>
      <c r="T376">
        <v>0.5</v>
      </c>
      <c r="U376">
        <v>0.5</v>
      </c>
      <c r="V376">
        <v>0.2</v>
      </c>
      <c r="W376">
        <v>2.5</v>
      </c>
      <c r="X376">
        <v>0</v>
      </c>
      <c r="Y376">
        <v>0</v>
      </c>
      <c r="Z376">
        <v>0</v>
      </c>
      <c r="AA376">
        <v>-2.4171465500995768</v>
      </c>
      <c r="AB376">
        <v>-1.5177172569739765</v>
      </c>
      <c r="AC376">
        <v>-2.1531161142551589</v>
      </c>
      <c r="AD376">
        <v>-1.4876265584771855</v>
      </c>
      <c r="AE376">
        <v>-1.0952121166519238</v>
      </c>
      <c r="AF376">
        <v>-0.33802679382921191</v>
      </c>
      <c r="AG376">
        <v>-0.94229266007459545</v>
      </c>
      <c r="AH376">
        <v>-2.5652377594350319E-2</v>
      </c>
      <c r="AI376">
        <v>1.9308589875577131</v>
      </c>
    </row>
    <row r="377" spans="1:35" x14ac:dyDescent="0.2">
      <c r="A377">
        <v>32</v>
      </c>
      <c r="B377">
        <v>376</v>
      </c>
      <c r="C377" s="25">
        <v>0</v>
      </c>
      <c r="D377" s="25">
        <v>481</v>
      </c>
      <c r="E377" s="25">
        <v>0</v>
      </c>
      <c r="F377">
        <v>-1.2970287086590984</v>
      </c>
      <c r="G377">
        <v>-0.80703322475745798</v>
      </c>
      <c r="H377">
        <v>-0.48999548390164038</v>
      </c>
      <c r="I377" t="s">
        <v>548</v>
      </c>
      <c r="J377" t="s">
        <v>32</v>
      </c>
      <c r="K377" t="s">
        <v>82</v>
      </c>
      <c r="L377" t="s">
        <v>45</v>
      </c>
      <c r="M377" s="26">
        <v>21.9</v>
      </c>
      <c r="N377" s="27">
        <v>9</v>
      </c>
      <c r="O377">
        <v>9.3666666666666671</v>
      </c>
      <c r="P377">
        <v>4.1111111111111107</v>
      </c>
      <c r="Q377">
        <v>0</v>
      </c>
      <c r="R377">
        <v>3.2222222222222223</v>
      </c>
      <c r="S377">
        <v>0.1111111111111111</v>
      </c>
      <c r="T377">
        <v>0.22222222222222221</v>
      </c>
      <c r="U377">
        <v>0.22222222222222221</v>
      </c>
      <c r="V377">
        <v>0.55555555555555558</v>
      </c>
      <c r="W377">
        <v>3</v>
      </c>
      <c r="X377">
        <v>0.58333333333333337</v>
      </c>
      <c r="Y377">
        <v>1.3333333333333333</v>
      </c>
      <c r="Z377">
        <v>0.44444444444444442</v>
      </c>
      <c r="AA377">
        <v>-1.898547227396268</v>
      </c>
      <c r="AB377">
        <v>-1.5177172569739765</v>
      </c>
      <c r="AC377">
        <v>-0.99571722236867255</v>
      </c>
      <c r="AD377">
        <v>-1.4368619994052829</v>
      </c>
      <c r="AE377">
        <v>-1.7001826235619668</v>
      </c>
      <c r="AF377">
        <v>-0.76824955086354629</v>
      </c>
      <c r="AG377">
        <v>0.32254122979404459</v>
      </c>
      <c r="AH377">
        <v>-0.76192508004397641</v>
      </c>
      <c r="AI377">
        <v>1.4933607080025222</v>
      </c>
    </row>
    <row r="378" spans="1:35" x14ac:dyDescent="0.2">
      <c r="A378">
        <v>32</v>
      </c>
      <c r="B378">
        <v>377</v>
      </c>
      <c r="C378" s="25">
        <v>0</v>
      </c>
      <c r="D378" s="25">
        <v>651</v>
      </c>
      <c r="E378" s="25">
        <v>0</v>
      </c>
      <c r="F378">
        <v>-1.2986447444916041</v>
      </c>
      <c r="G378">
        <v>-0.84813070814171176</v>
      </c>
      <c r="H378">
        <v>-0.45051403634989229</v>
      </c>
      <c r="I378" t="s">
        <v>1473</v>
      </c>
      <c r="J378" t="s">
        <v>32</v>
      </c>
      <c r="K378" t="s">
        <v>63</v>
      </c>
      <c r="L378" t="s">
        <v>45</v>
      </c>
      <c r="M378" s="26">
        <v>22.9</v>
      </c>
      <c r="N378" s="27">
        <v>2</v>
      </c>
      <c r="O378">
        <v>3.9</v>
      </c>
      <c r="P378">
        <v>1</v>
      </c>
      <c r="Q378">
        <v>0</v>
      </c>
      <c r="R378">
        <v>2</v>
      </c>
      <c r="S378">
        <v>0</v>
      </c>
      <c r="T378">
        <v>0.5</v>
      </c>
      <c r="U378">
        <v>0</v>
      </c>
      <c r="V378">
        <v>0.5</v>
      </c>
      <c r="W378">
        <v>1</v>
      </c>
      <c r="X378">
        <v>0</v>
      </c>
      <c r="Y378">
        <v>0</v>
      </c>
      <c r="Z378">
        <v>0.5</v>
      </c>
      <c r="AA378">
        <v>-2.4171465500995768</v>
      </c>
      <c r="AB378">
        <v>-1.5177172569739765</v>
      </c>
      <c r="AC378">
        <v>-1.4347305951532019</v>
      </c>
      <c r="AD378">
        <v>-1.4876265584771855</v>
      </c>
      <c r="AE378">
        <v>-1.0952121166519238</v>
      </c>
      <c r="AF378">
        <v>-1.1124277564910137</v>
      </c>
      <c r="AG378">
        <v>1.866341510770031E-2</v>
      </c>
      <c r="AH378">
        <v>-2.5652377594350319E-2</v>
      </c>
      <c r="AI378">
        <v>1.4386734230581233</v>
      </c>
    </row>
    <row r="379" spans="1:35" x14ac:dyDescent="0.2">
      <c r="A379">
        <v>32</v>
      </c>
      <c r="B379">
        <v>378</v>
      </c>
      <c r="C379" s="25">
        <v>0</v>
      </c>
      <c r="D379" s="25">
        <v>328</v>
      </c>
      <c r="E379" s="25">
        <v>0</v>
      </c>
      <c r="F379">
        <v>-1.3034729748766904</v>
      </c>
      <c r="G379">
        <v>-0.94962231524874419</v>
      </c>
      <c r="H379">
        <v>-0.35385065962794626</v>
      </c>
      <c r="I379" t="s">
        <v>544</v>
      </c>
      <c r="J379" t="s">
        <v>32</v>
      </c>
      <c r="K379" t="s">
        <v>35</v>
      </c>
      <c r="L379" t="s">
        <v>264</v>
      </c>
      <c r="M379" s="26">
        <v>28.4</v>
      </c>
      <c r="N379" s="27">
        <v>11</v>
      </c>
      <c r="O379">
        <v>16.369696969696971</v>
      </c>
      <c r="P379">
        <v>3</v>
      </c>
      <c r="Q379">
        <v>0.72727272727272729</v>
      </c>
      <c r="R379">
        <v>1.8181818181818181</v>
      </c>
      <c r="S379">
        <v>0.54545454545454541</v>
      </c>
      <c r="T379">
        <v>9.0909090909090912E-2</v>
      </c>
      <c r="U379">
        <v>0.27272727272727271</v>
      </c>
      <c r="V379">
        <v>0.29729729729729731</v>
      </c>
      <c r="W379">
        <v>3.3636363636363638</v>
      </c>
      <c r="X379">
        <v>0.375</v>
      </c>
      <c r="Y379">
        <v>0.72727272727272729</v>
      </c>
      <c r="Z379">
        <v>0.54545454545454541</v>
      </c>
      <c r="AA379">
        <v>-2.0837612712188784</v>
      </c>
      <c r="AB379">
        <v>-0.80925054748560177</v>
      </c>
      <c r="AC379">
        <v>-1.5000383696170161</v>
      </c>
      <c r="AD379">
        <v>-1.2384187230333006</v>
      </c>
      <c r="AE379">
        <v>-1.9861686813739869</v>
      </c>
      <c r="AF379">
        <v>-0.69002723140275823</v>
      </c>
      <c r="AG379">
        <v>-0.81621929393275228</v>
      </c>
      <c r="AH379">
        <v>-0.81664600000529231</v>
      </c>
      <c r="AI379">
        <v>1.3939292808308879</v>
      </c>
    </row>
    <row r="380" spans="1:35" x14ac:dyDescent="0.2">
      <c r="A380">
        <v>32</v>
      </c>
      <c r="B380">
        <v>379</v>
      </c>
      <c r="C380" s="25">
        <v>0</v>
      </c>
      <c r="D380" s="25">
        <v>329</v>
      </c>
      <c r="E380" s="25">
        <v>0</v>
      </c>
      <c r="F380">
        <v>-1.3096552865428481</v>
      </c>
      <c r="G380">
        <v>-0.78059568864808559</v>
      </c>
      <c r="H380">
        <v>-0.52905959789476253</v>
      </c>
      <c r="I380" t="s">
        <v>561</v>
      </c>
      <c r="J380" t="s">
        <v>32</v>
      </c>
      <c r="K380" t="s">
        <v>97</v>
      </c>
      <c r="L380" t="s">
        <v>45</v>
      </c>
      <c r="M380" s="26">
        <v>27.2</v>
      </c>
      <c r="N380" s="27">
        <v>13</v>
      </c>
      <c r="O380">
        <v>13.728205128205129</v>
      </c>
      <c r="P380">
        <v>7</v>
      </c>
      <c r="Q380">
        <v>0</v>
      </c>
      <c r="R380">
        <v>2.6153846153846154</v>
      </c>
      <c r="S380">
        <v>0.69230769230769229</v>
      </c>
      <c r="T380">
        <v>0.38461538461538464</v>
      </c>
      <c r="U380">
        <v>0.61538461538461542</v>
      </c>
      <c r="V380">
        <v>0.62264150943396224</v>
      </c>
      <c r="W380">
        <v>4.0769230769230766</v>
      </c>
      <c r="X380">
        <v>0.54347826086956519</v>
      </c>
      <c r="Y380">
        <v>3.5384615384615383</v>
      </c>
      <c r="Z380">
        <v>0.61538461538461542</v>
      </c>
      <c r="AA380">
        <v>-1.4169907134574815</v>
      </c>
      <c r="AB380">
        <v>-1.5177172569739765</v>
      </c>
      <c r="AC380">
        <v>-1.2136888969679842</v>
      </c>
      <c r="AD380">
        <v>-1.1713243057984086</v>
      </c>
      <c r="AE380">
        <v>-1.3465075579837877</v>
      </c>
      <c r="AF380">
        <v>-0.15931887936879607</v>
      </c>
      <c r="AG380">
        <v>0.81713366902433249</v>
      </c>
      <c r="AH380">
        <v>-2.3420393952495009</v>
      </c>
      <c r="AI380">
        <v>1.3250921389428334</v>
      </c>
    </row>
    <row r="381" spans="1:35" x14ac:dyDescent="0.2">
      <c r="A381">
        <v>32</v>
      </c>
      <c r="B381">
        <v>380</v>
      </c>
      <c r="C381" s="25">
        <v>0</v>
      </c>
      <c r="D381" s="25">
        <v>755</v>
      </c>
      <c r="E381" s="25">
        <v>0</v>
      </c>
      <c r="F381">
        <v>-1.3106206166023722</v>
      </c>
      <c r="G381">
        <v>-0.87117244098869251</v>
      </c>
      <c r="H381">
        <v>-0.43944817561367966</v>
      </c>
      <c r="I381" t="s">
        <v>550</v>
      </c>
      <c r="J381" t="s">
        <v>32</v>
      </c>
      <c r="K381" t="s">
        <v>37</v>
      </c>
      <c r="L381" t="s">
        <v>263</v>
      </c>
      <c r="M381" s="26">
        <v>20.8</v>
      </c>
      <c r="N381" s="27">
        <v>9</v>
      </c>
      <c r="O381">
        <v>7.1981481481481477</v>
      </c>
      <c r="P381">
        <v>2.4444444444444446</v>
      </c>
      <c r="Q381">
        <v>0.66666666666666663</v>
      </c>
      <c r="R381">
        <v>1.2222222222222223</v>
      </c>
      <c r="S381">
        <v>0.33333333333333331</v>
      </c>
      <c r="T381">
        <v>0.1111111111111111</v>
      </c>
      <c r="U381">
        <v>0</v>
      </c>
      <c r="V381">
        <v>0.36363636363636365</v>
      </c>
      <c r="W381">
        <v>2.4444444444444446</v>
      </c>
      <c r="X381">
        <v>0</v>
      </c>
      <c r="Y381">
        <v>0</v>
      </c>
      <c r="Z381">
        <v>0.22222222222222221</v>
      </c>
      <c r="AA381">
        <v>-2.1763682931301833</v>
      </c>
      <c r="AB381">
        <v>-0.86828943994296637</v>
      </c>
      <c r="AC381">
        <v>-1.7141027414706296</v>
      </c>
      <c r="AD381">
        <v>-1.335332881261478</v>
      </c>
      <c r="AE381">
        <v>-1.9421708263259838</v>
      </c>
      <c r="AF381">
        <v>-1.1124277564910137</v>
      </c>
      <c r="AG381">
        <v>-0.378317500461746</v>
      </c>
      <c r="AH381">
        <v>-2.5652377594350319E-2</v>
      </c>
      <c r="AI381">
        <v>1.7121098477801178</v>
      </c>
    </row>
    <row r="382" spans="1:35" x14ac:dyDescent="0.2">
      <c r="A382">
        <v>32</v>
      </c>
      <c r="B382">
        <v>381</v>
      </c>
      <c r="C382" s="25">
        <v>0</v>
      </c>
      <c r="D382" s="25">
        <v>570</v>
      </c>
      <c r="E382" s="25">
        <v>0</v>
      </c>
      <c r="F382">
        <v>-1.3191113858859929</v>
      </c>
      <c r="G382">
        <v>-0.90259913163658878</v>
      </c>
      <c r="H382">
        <v>-0.41651225424940408</v>
      </c>
      <c r="I382" t="s">
        <v>552</v>
      </c>
      <c r="J382" t="s">
        <v>32</v>
      </c>
      <c r="K382" t="s">
        <v>50</v>
      </c>
      <c r="L382" t="s">
        <v>45</v>
      </c>
      <c r="M382" s="26">
        <v>26.1</v>
      </c>
      <c r="N382" s="27">
        <v>5</v>
      </c>
      <c r="O382">
        <v>5.8833333333333329</v>
      </c>
      <c r="P382">
        <v>1.4</v>
      </c>
      <c r="Q382">
        <v>0</v>
      </c>
      <c r="R382">
        <v>1.6</v>
      </c>
      <c r="S382">
        <v>0.6</v>
      </c>
      <c r="T382">
        <v>0.2</v>
      </c>
      <c r="U382">
        <v>0.4</v>
      </c>
      <c r="V382">
        <v>0.375</v>
      </c>
      <c r="W382">
        <v>1.6</v>
      </c>
      <c r="X382">
        <v>0.5</v>
      </c>
      <c r="Y382">
        <v>0.4</v>
      </c>
      <c r="Z382">
        <v>0.6</v>
      </c>
      <c r="AA382">
        <v>-2.3504694943234368</v>
      </c>
      <c r="AB382">
        <v>-1.5177172569739765</v>
      </c>
      <c r="AC382">
        <v>-1.5784076989735931</v>
      </c>
      <c r="AD382">
        <v>-1.213497939488912</v>
      </c>
      <c r="AE382">
        <v>-1.7485802641147703</v>
      </c>
      <c r="AF382">
        <v>-0.49290698636157226</v>
      </c>
      <c r="AG382">
        <v>-0.22984879368555483</v>
      </c>
      <c r="AH382">
        <v>-0.33220006096569027</v>
      </c>
      <c r="AI382">
        <v>1.3402363101582055</v>
      </c>
    </row>
    <row r="383" spans="1:35" x14ac:dyDescent="0.2">
      <c r="A383">
        <v>32</v>
      </c>
      <c r="B383">
        <v>382</v>
      </c>
      <c r="C383" s="25">
        <v>149.4</v>
      </c>
      <c r="D383" s="25">
        <v>175</v>
      </c>
      <c r="E383" s="25">
        <v>2</v>
      </c>
      <c r="F383">
        <v>-1.3215137829412382</v>
      </c>
      <c r="G383">
        <v>-0.97320126658661166</v>
      </c>
      <c r="H383">
        <v>-0.34831251635462657</v>
      </c>
      <c r="I383" t="s">
        <v>549</v>
      </c>
      <c r="J383" t="s">
        <v>32</v>
      </c>
      <c r="K383" t="s">
        <v>48</v>
      </c>
      <c r="L383" t="s">
        <v>264</v>
      </c>
      <c r="M383" s="26">
        <v>21.8</v>
      </c>
      <c r="N383" s="27">
        <v>9</v>
      </c>
      <c r="O383">
        <v>10.888888888888888</v>
      </c>
      <c r="P383">
        <v>2.3333333333333335</v>
      </c>
      <c r="Q383">
        <v>0.33333333333333331</v>
      </c>
      <c r="R383">
        <v>2.4444444444444446</v>
      </c>
      <c r="S383">
        <v>0.1111111111111111</v>
      </c>
      <c r="T383">
        <v>0.44444444444444442</v>
      </c>
      <c r="U383">
        <v>0</v>
      </c>
      <c r="V383">
        <v>0.4</v>
      </c>
      <c r="W383">
        <v>2.2222222222222223</v>
      </c>
      <c r="X383">
        <v>0.33333333333333331</v>
      </c>
      <c r="Y383">
        <v>0.66666666666666663</v>
      </c>
      <c r="Z383">
        <v>1.2222222222222223</v>
      </c>
      <c r="AA383">
        <v>-2.1948896975124441</v>
      </c>
      <c r="AB383">
        <v>-1.1930033484584714</v>
      </c>
      <c r="AC383">
        <v>-1.2750893686861002</v>
      </c>
      <c r="AD383">
        <v>-1.4368619994052829</v>
      </c>
      <c r="AE383">
        <v>-1.2162062180339324</v>
      </c>
      <c r="AF383">
        <v>-1.1124277564910137</v>
      </c>
      <c r="AG383">
        <v>-0.23595363747177608</v>
      </c>
      <c r="AH383">
        <v>-0.82211809200142361</v>
      </c>
      <c r="AI383">
        <v>0.72773871878093788</v>
      </c>
    </row>
    <row r="384" spans="1:35" x14ac:dyDescent="0.2">
      <c r="A384">
        <v>32</v>
      </c>
      <c r="B384">
        <v>383</v>
      </c>
      <c r="C384" s="25">
        <v>138.6</v>
      </c>
      <c r="D384" s="25">
        <v>703</v>
      </c>
      <c r="E384" s="25">
        <v>5</v>
      </c>
      <c r="F384">
        <v>-1.3219252117224305</v>
      </c>
      <c r="G384">
        <v>-0.8979997342138617</v>
      </c>
      <c r="H384">
        <v>-0.42392547750856879</v>
      </c>
      <c r="I384" t="s">
        <v>553</v>
      </c>
      <c r="J384" t="s">
        <v>32</v>
      </c>
      <c r="K384" t="s">
        <v>87</v>
      </c>
      <c r="L384" t="s">
        <v>264</v>
      </c>
      <c r="M384" s="26">
        <v>21.4</v>
      </c>
      <c r="N384" s="27">
        <v>8</v>
      </c>
      <c r="O384">
        <v>9.0187500000000007</v>
      </c>
      <c r="P384">
        <v>3.875</v>
      </c>
      <c r="Q384">
        <v>0.25</v>
      </c>
      <c r="R384">
        <v>2.25</v>
      </c>
      <c r="S384">
        <v>0.375</v>
      </c>
      <c r="T384">
        <v>0</v>
      </c>
      <c r="U384">
        <v>0.25</v>
      </c>
      <c r="V384">
        <v>0.44444444444444442</v>
      </c>
      <c r="W384">
        <v>3.375</v>
      </c>
      <c r="X384">
        <v>0.625</v>
      </c>
      <c r="Y384">
        <v>1</v>
      </c>
      <c r="Z384">
        <v>0.625</v>
      </c>
      <c r="AA384">
        <v>-1.9379052117085727</v>
      </c>
      <c r="AB384">
        <v>-1.2741818255873476</v>
      </c>
      <c r="AC384">
        <v>-1.3449324052654572</v>
      </c>
      <c r="AD384">
        <v>-1.3162961716095147</v>
      </c>
      <c r="AE384">
        <v>-2.1841590290900013</v>
      </c>
      <c r="AF384">
        <v>-0.72522727516011276</v>
      </c>
      <c r="AG384">
        <v>-0.1441481578009684</v>
      </c>
      <c r="AH384">
        <v>-0.47077456363600501</v>
      </c>
      <c r="AI384">
        <v>1.3156270319332259</v>
      </c>
    </row>
    <row r="385" spans="1:35" x14ac:dyDescent="0.2">
      <c r="A385">
        <v>32</v>
      </c>
      <c r="B385">
        <v>384</v>
      </c>
      <c r="C385" s="25">
        <v>0</v>
      </c>
      <c r="D385" s="25">
        <v>632</v>
      </c>
      <c r="E385" s="25">
        <v>0</v>
      </c>
      <c r="F385">
        <v>-1.3267302645822039</v>
      </c>
      <c r="G385">
        <v>-1.0418649973910534</v>
      </c>
      <c r="H385">
        <v>-0.28486526719115046</v>
      </c>
      <c r="I385" t="s">
        <v>551</v>
      </c>
      <c r="J385" t="s">
        <v>232</v>
      </c>
      <c r="K385" t="s">
        <v>97</v>
      </c>
      <c r="L385" t="s">
        <v>264</v>
      </c>
      <c r="M385" s="26">
        <v>24.1</v>
      </c>
      <c r="N385" s="27">
        <v>3</v>
      </c>
      <c r="O385">
        <v>8.3388888888888886</v>
      </c>
      <c r="P385">
        <v>1.6666666666666667</v>
      </c>
      <c r="Q385">
        <v>0</v>
      </c>
      <c r="R385">
        <v>1.3333333333333333</v>
      </c>
      <c r="S385">
        <v>1</v>
      </c>
      <c r="T385">
        <v>0.33333333333333331</v>
      </c>
      <c r="U385">
        <v>0.66666666666666663</v>
      </c>
      <c r="V385">
        <v>0.22222222222222221</v>
      </c>
      <c r="W385">
        <v>3</v>
      </c>
      <c r="X385">
        <v>0.33333333333333331</v>
      </c>
      <c r="Y385">
        <v>1</v>
      </c>
      <c r="Z385">
        <v>1</v>
      </c>
      <c r="AA385">
        <v>-2.3060181238060107</v>
      </c>
      <c r="AB385">
        <v>-1.5177172569739765</v>
      </c>
      <c r="AC385">
        <v>-1.6741924348538542</v>
      </c>
      <c r="AD385">
        <v>-1.0307455268300634</v>
      </c>
      <c r="AE385">
        <v>-1.4581944207979498</v>
      </c>
      <c r="AF385">
        <v>-7.9893139608611385E-2</v>
      </c>
      <c r="AG385">
        <v>-1.0361609830025886</v>
      </c>
      <c r="AH385">
        <v>-1.2203509492049605</v>
      </c>
      <c r="AI385">
        <v>0.94648785855853346</v>
      </c>
    </row>
    <row r="386" spans="1:35" x14ac:dyDescent="0.2">
      <c r="A386">
        <v>33</v>
      </c>
      <c r="B386">
        <v>385</v>
      </c>
      <c r="C386" s="25">
        <v>125.5</v>
      </c>
      <c r="D386" s="25">
        <v>640</v>
      </c>
      <c r="E386" s="25">
        <v>2</v>
      </c>
      <c r="F386">
        <v>-1.3314556351438969</v>
      </c>
      <c r="G386">
        <v>-0.91543300039007625</v>
      </c>
      <c r="H386">
        <v>-0.41602263475382062</v>
      </c>
      <c r="I386" t="s">
        <v>554</v>
      </c>
      <c r="J386" t="s">
        <v>232</v>
      </c>
      <c r="K386" t="s">
        <v>50</v>
      </c>
      <c r="L386" t="s">
        <v>45</v>
      </c>
      <c r="M386" s="26">
        <v>23.9</v>
      </c>
      <c r="N386" s="27">
        <v>1</v>
      </c>
      <c r="O386">
        <v>3.6333333333333333</v>
      </c>
      <c r="P386">
        <v>4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0.5</v>
      </c>
      <c r="W386">
        <v>4</v>
      </c>
      <c r="X386">
        <v>0</v>
      </c>
      <c r="Y386">
        <v>0</v>
      </c>
      <c r="Z386">
        <v>1</v>
      </c>
      <c r="AA386">
        <v>-1.917068631778529</v>
      </c>
      <c r="AB386">
        <v>-1.5177172569739765</v>
      </c>
      <c r="AC386">
        <v>-1.0755378356022234</v>
      </c>
      <c r="AD386">
        <v>-1.4876265584771855</v>
      </c>
      <c r="AE386">
        <v>-2.1841590290900013</v>
      </c>
      <c r="AF386">
        <v>-1.1124277564910137</v>
      </c>
      <c r="AG386">
        <v>0.13480458393805833</v>
      </c>
      <c r="AH386">
        <v>-2.5652377594350319E-2</v>
      </c>
      <c r="AI386">
        <v>0.94648785855853346</v>
      </c>
    </row>
    <row r="387" spans="1:35" x14ac:dyDescent="0.2">
      <c r="A387">
        <v>33</v>
      </c>
      <c r="B387">
        <v>386</v>
      </c>
      <c r="C387" s="25">
        <v>0</v>
      </c>
      <c r="D387" s="25">
        <v>655</v>
      </c>
      <c r="E387" s="25">
        <v>0</v>
      </c>
      <c r="F387">
        <v>-1.3362966857002578</v>
      </c>
      <c r="G387">
        <v>-0.84267451161909257</v>
      </c>
      <c r="H387">
        <v>-0.49362217408116527</v>
      </c>
      <c r="I387" t="s">
        <v>558</v>
      </c>
      <c r="J387" t="s">
        <v>232</v>
      </c>
      <c r="K387" t="s">
        <v>52</v>
      </c>
      <c r="L387" t="s">
        <v>264</v>
      </c>
      <c r="M387" s="26">
        <v>21.8</v>
      </c>
      <c r="N387" s="27">
        <v>4</v>
      </c>
      <c r="O387">
        <v>4.0750000000000002</v>
      </c>
      <c r="P387">
        <v>1.75</v>
      </c>
      <c r="Q387">
        <v>0.25</v>
      </c>
      <c r="R387">
        <v>0.75</v>
      </c>
      <c r="S387">
        <v>0</v>
      </c>
      <c r="T387">
        <v>0</v>
      </c>
      <c r="U387">
        <v>0.25</v>
      </c>
      <c r="V387">
        <v>0.33333333333333331</v>
      </c>
      <c r="W387">
        <v>0.75</v>
      </c>
      <c r="X387">
        <v>1</v>
      </c>
      <c r="Y387">
        <v>1</v>
      </c>
      <c r="Z387">
        <v>0</v>
      </c>
      <c r="AA387">
        <v>-2.2921270705193146</v>
      </c>
      <c r="AB387">
        <v>-1.2741818255873476</v>
      </c>
      <c r="AC387">
        <v>-1.8837215445919249</v>
      </c>
      <c r="AD387">
        <v>-1.4876265584771855</v>
      </c>
      <c r="AE387">
        <v>-2.1841590290900013</v>
      </c>
      <c r="AF387">
        <v>-0.72522727516011276</v>
      </c>
      <c r="AG387">
        <v>-0.16085279222774201</v>
      </c>
      <c r="AH387">
        <v>0.49296650352408045</v>
      </c>
      <c r="AI387">
        <v>1.9308589875577131</v>
      </c>
    </row>
    <row r="388" spans="1:35" x14ac:dyDescent="0.2">
      <c r="A388">
        <v>33</v>
      </c>
      <c r="B388">
        <v>387</v>
      </c>
      <c r="C388" s="25">
        <v>0</v>
      </c>
      <c r="D388" s="25">
        <v>409</v>
      </c>
      <c r="E388" s="25">
        <v>0</v>
      </c>
      <c r="F388">
        <v>-1.3394583166936269</v>
      </c>
      <c r="G388">
        <v>-0.84913758798338901</v>
      </c>
      <c r="H388">
        <v>-0.49032072871023791</v>
      </c>
      <c r="I388" t="s">
        <v>560</v>
      </c>
      <c r="J388" t="s">
        <v>32</v>
      </c>
      <c r="K388" t="s">
        <v>50</v>
      </c>
      <c r="L388" t="s">
        <v>264</v>
      </c>
      <c r="M388" s="26">
        <v>25</v>
      </c>
      <c r="N388" s="27">
        <v>14</v>
      </c>
      <c r="O388">
        <v>10.249999999999998</v>
      </c>
      <c r="P388">
        <v>2</v>
      </c>
      <c r="Q388">
        <v>0.35714285714285715</v>
      </c>
      <c r="R388">
        <v>1.2142857142857142</v>
      </c>
      <c r="S388">
        <v>0.2857142857142857</v>
      </c>
      <c r="T388">
        <v>0.2857142857142857</v>
      </c>
      <c r="U388">
        <v>0</v>
      </c>
      <c r="V388">
        <v>0.45454545454545453</v>
      </c>
      <c r="W388">
        <v>1.5714285714285714</v>
      </c>
      <c r="X388">
        <v>0.6</v>
      </c>
      <c r="Y388">
        <v>0.35714285714285715</v>
      </c>
      <c r="Z388">
        <v>0.14285714285714285</v>
      </c>
      <c r="AA388">
        <v>-2.2504539106592274</v>
      </c>
      <c r="AB388">
        <v>-1.1698094978502209</v>
      </c>
      <c r="AC388">
        <v>-1.7169534776575421</v>
      </c>
      <c r="AD388">
        <v>-1.3570891208637221</v>
      </c>
      <c r="AE388">
        <v>-1.561903650553957</v>
      </c>
      <c r="AF388">
        <v>-1.1124277564910137</v>
      </c>
      <c r="AG388">
        <v>-5.6264615552943299E-2</v>
      </c>
      <c r="AH388">
        <v>-0.20757080277970524</v>
      </c>
      <c r="AI388">
        <v>1.7902345405578304</v>
      </c>
    </row>
    <row r="389" spans="1:35" x14ac:dyDescent="0.2">
      <c r="A389">
        <v>33</v>
      </c>
      <c r="B389">
        <v>388</v>
      </c>
      <c r="C389" s="25">
        <v>0</v>
      </c>
      <c r="D389" s="25">
        <v>0</v>
      </c>
      <c r="E389" s="25">
        <v>0</v>
      </c>
      <c r="F389">
        <v>-1.3402958227952053</v>
      </c>
      <c r="G389">
        <v>-0.98317772784194668</v>
      </c>
      <c r="H389">
        <v>-0.35711809495325864</v>
      </c>
      <c r="I389" t="s">
        <v>557</v>
      </c>
      <c r="J389" t="s">
        <v>32</v>
      </c>
      <c r="K389" t="s">
        <v>52</v>
      </c>
      <c r="L389" t="s">
        <v>263</v>
      </c>
      <c r="M389" s="26">
        <v>25.4</v>
      </c>
      <c r="N389" s="27">
        <v>10</v>
      </c>
      <c r="O389">
        <v>11.968333333333335</v>
      </c>
      <c r="P389">
        <v>3.3</v>
      </c>
      <c r="Q389">
        <v>0</v>
      </c>
      <c r="R389">
        <v>1.9</v>
      </c>
      <c r="S389">
        <v>1</v>
      </c>
      <c r="T389">
        <v>0.3</v>
      </c>
      <c r="U389">
        <v>0</v>
      </c>
      <c r="V389">
        <v>0.35483870967741937</v>
      </c>
      <c r="W389">
        <v>3.1</v>
      </c>
      <c r="X389">
        <v>0.6470588235294118</v>
      </c>
      <c r="Y389">
        <v>1.7</v>
      </c>
      <c r="Z389">
        <v>0.9</v>
      </c>
      <c r="AA389">
        <v>-2.0337534793867738</v>
      </c>
      <c r="AB389">
        <v>-1.5177172569739765</v>
      </c>
      <c r="AC389">
        <v>-1.4706498711082998</v>
      </c>
      <c r="AD389">
        <v>-1.0307455268300634</v>
      </c>
      <c r="AE389">
        <v>-1.5307908816271547</v>
      </c>
      <c r="AF389">
        <v>-1.1124277564910137</v>
      </c>
      <c r="AG389">
        <v>-0.51145376246953389</v>
      </c>
      <c r="AH389">
        <v>-0.68598598714915449</v>
      </c>
      <c r="AI389">
        <v>1.0449249714584512</v>
      </c>
    </row>
    <row r="390" spans="1:35" x14ac:dyDescent="0.2">
      <c r="A390">
        <v>33</v>
      </c>
      <c r="B390">
        <v>389</v>
      </c>
      <c r="C390" s="25">
        <v>0</v>
      </c>
      <c r="D390" s="25">
        <v>334</v>
      </c>
      <c r="E390" s="25">
        <v>0</v>
      </c>
      <c r="F390">
        <v>-1.3517224720798733</v>
      </c>
      <c r="G390">
        <v>-0.83944767389544528</v>
      </c>
      <c r="H390">
        <v>-0.512274798184428</v>
      </c>
      <c r="I390" t="s">
        <v>559</v>
      </c>
      <c r="J390" t="s">
        <v>32</v>
      </c>
      <c r="K390" t="s">
        <v>42</v>
      </c>
      <c r="L390" t="s">
        <v>264</v>
      </c>
      <c r="M390" s="26">
        <v>34.4</v>
      </c>
      <c r="N390" s="27">
        <v>9</v>
      </c>
      <c r="O390">
        <v>7.1944444444444446</v>
      </c>
      <c r="P390">
        <v>1.3333333333333333</v>
      </c>
      <c r="Q390">
        <v>0.44444444444444442</v>
      </c>
      <c r="R390">
        <v>0.77777777777777779</v>
      </c>
      <c r="S390">
        <v>0.55555555555555558</v>
      </c>
      <c r="T390">
        <v>0.1111111111111111</v>
      </c>
      <c r="U390">
        <v>0.1111111111111111</v>
      </c>
      <c r="V390">
        <v>0.5714285714285714</v>
      </c>
      <c r="W390">
        <v>0.77777777777777779</v>
      </c>
      <c r="X390">
        <v>0</v>
      </c>
      <c r="Y390">
        <v>0</v>
      </c>
      <c r="Z390">
        <v>0.1111111111111111</v>
      </c>
      <c r="AA390">
        <v>-2.3615823369527935</v>
      </c>
      <c r="AB390">
        <v>-1.0847653789533032</v>
      </c>
      <c r="AC390">
        <v>-1.8737439679377312</v>
      </c>
      <c r="AD390">
        <v>-1.233803763117673</v>
      </c>
      <c r="AE390">
        <v>-1.9421708263259838</v>
      </c>
      <c r="AF390">
        <v>-0.94033865367728009</v>
      </c>
      <c r="AG390">
        <v>8.5543821831190428E-2</v>
      </c>
      <c r="AH390">
        <v>-2.5652377594350319E-2</v>
      </c>
      <c r="AI390">
        <v>1.8214844176689153</v>
      </c>
    </row>
    <row r="391" spans="1:35" x14ac:dyDescent="0.2">
      <c r="A391">
        <v>33</v>
      </c>
      <c r="B391">
        <v>390</v>
      </c>
      <c r="C391" s="25">
        <v>0</v>
      </c>
      <c r="D391" s="25">
        <v>363</v>
      </c>
      <c r="E391" s="25">
        <v>0</v>
      </c>
      <c r="F391">
        <v>-1.3572581007864435</v>
      </c>
      <c r="G391">
        <v>-0.95016946721363327</v>
      </c>
      <c r="H391">
        <v>-0.40708863357281022</v>
      </c>
      <c r="I391" t="s">
        <v>571</v>
      </c>
      <c r="J391" t="s">
        <v>32</v>
      </c>
      <c r="K391" t="s">
        <v>72</v>
      </c>
      <c r="L391" t="s">
        <v>264</v>
      </c>
      <c r="M391" s="26">
        <v>23.8</v>
      </c>
      <c r="N391" s="27">
        <v>6</v>
      </c>
      <c r="O391">
        <v>6.5583333333333336</v>
      </c>
      <c r="P391">
        <v>2</v>
      </c>
      <c r="Q391">
        <v>0.33333333333333331</v>
      </c>
      <c r="R391">
        <v>1.1666666666666667</v>
      </c>
      <c r="S391">
        <v>0.5</v>
      </c>
      <c r="T391">
        <v>0</v>
      </c>
      <c r="U391">
        <v>0.16666666666666666</v>
      </c>
      <c r="V391">
        <v>0.33333333333333331</v>
      </c>
      <c r="W391">
        <v>2.5</v>
      </c>
      <c r="X391">
        <v>0</v>
      </c>
      <c r="Y391">
        <v>0</v>
      </c>
      <c r="Z391">
        <v>0.5</v>
      </c>
      <c r="AA391">
        <v>-2.2504539106592274</v>
      </c>
      <c r="AB391">
        <v>-1.1930033484584714</v>
      </c>
      <c r="AC391">
        <v>-1.7340578947790171</v>
      </c>
      <c r="AD391">
        <v>-1.2591860426536243</v>
      </c>
      <c r="AE391">
        <v>-2.1841590290900013</v>
      </c>
      <c r="AF391">
        <v>-0.85429410227041314</v>
      </c>
      <c r="AG391">
        <v>-0.48939192247571772</v>
      </c>
      <c r="AH391">
        <v>-2.5652377594350319E-2</v>
      </c>
      <c r="AI391">
        <v>1.4386734230581233</v>
      </c>
    </row>
    <row r="392" spans="1:35" x14ac:dyDescent="0.2">
      <c r="A392">
        <v>33</v>
      </c>
      <c r="B392">
        <v>391</v>
      </c>
      <c r="C392" s="25">
        <v>0</v>
      </c>
      <c r="D392" s="25">
        <v>468</v>
      </c>
      <c r="E392" s="25">
        <v>0</v>
      </c>
      <c r="F392">
        <v>-1.3587649527556758</v>
      </c>
      <c r="G392">
        <v>-0.98516912081676977</v>
      </c>
      <c r="H392">
        <v>-0.373595831938906</v>
      </c>
      <c r="I392" t="s">
        <v>562</v>
      </c>
      <c r="J392" t="s">
        <v>232</v>
      </c>
      <c r="K392" t="s">
        <v>35</v>
      </c>
      <c r="L392" t="s">
        <v>264</v>
      </c>
      <c r="M392" s="26">
        <v>24.5</v>
      </c>
      <c r="N392" s="27">
        <v>2</v>
      </c>
      <c r="O392">
        <v>2.1666666666666665</v>
      </c>
      <c r="P392">
        <v>1.5</v>
      </c>
      <c r="Q392">
        <v>0.5</v>
      </c>
      <c r="R392">
        <v>1</v>
      </c>
      <c r="S392">
        <v>1</v>
      </c>
      <c r="T392">
        <v>0</v>
      </c>
      <c r="U392">
        <v>0</v>
      </c>
      <c r="V392">
        <v>0.33333333333333331</v>
      </c>
      <c r="W392">
        <v>1.5</v>
      </c>
      <c r="X392">
        <v>0</v>
      </c>
      <c r="Y392">
        <v>0</v>
      </c>
      <c r="Z392">
        <v>1</v>
      </c>
      <c r="AA392">
        <v>-2.3338002303794019</v>
      </c>
      <c r="AB392">
        <v>-1.0306463942007189</v>
      </c>
      <c r="AC392">
        <v>-1.7939233547041804</v>
      </c>
      <c r="AD392">
        <v>-1.0307455268300634</v>
      </c>
      <c r="AE392">
        <v>-2.1841590290900013</v>
      </c>
      <c r="AF392">
        <v>-1.1124277564910137</v>
      </c>
      <c r="AG392">
        <v>-0.30165527661973168</v>
      </c>
      <c r="AH392">
        <v>-2.5652377594350319E-2</v>
      </c>
      <c r="AI392">
        <v>0.94648785855853346</v>
      </c>
    </row>
    <row r="393" spans="1:35" x14ac:dyDescent="0.2">
      <c r="A393">
        <v>33</v>
      </c>
      <c r="B393">
        <v>392</v>
      </c>
      <c r="C393" s="25">
        <v>0</v>
      </c>
      <c r="D393" s="25">
        <v>458</v>
      </c>
      <c r="E393" s="25">
        <v>0</v>
      </c>
      <c r="F393">
        <v>-1.3669700275895678</v>
      </c>
      <c r="G393">
        <v>-0.78589664821021665</v>
      </c>
      <c r="H393">
        <v>-0.58107337937935111</v>
      </c>
      <c r="I393" t="s">
        <v>564</v>
      </c>
      <c r="J393" t="s">
        <v>32</v>
      </c>
      <c r="K393" t="s">
        <v>79</v>
      </c>
      <c r="L393" t="s">
        <v>264</v>
      </c>
      <c r="M393" s="26">
        <v>26.5</v>
      </c>
      <c r="N393" s="27">
        <v>2</v>
      </c>
      <c r="O393">
        <v>4.3583333333333334</v>
      </c>
      <c r="P393">
        <v>3</v>
      </c>
      <c r="Q393">
        <v>0</v>
      </c>
      <c r="R393">
        <v>1.5</v>
      </c>
      <c r="S393">
        <v>1</v>
      </c>
      <c r="T393">
        <v>0</v>
      </c>
      <c r="U393">
        <v>0</v>
      </c>
      <c r="V393">
        <v>1</v>
      </c>
      <c r="W393">
        <v>1.5</v>
      </c>
      <c r="X393">
        <v>0</v>
      </c>
      <c r="Y393">
        <v>0</v>
      </c>
      <c r="Z393">
        <v>0.5</v>
      </c>
      <c r="AA393">
        <v>-2.0837612712188784</v>
      </c>
      <c r="AB393">
        <v>-1.5177172569739765</v>
      </c>
      <c r="AC393">
        <v>-1.614326974928691</v>
      </c>
      <c r="AD393">
        <v>-1.0307455268300634</v>
      </c>
      <c r="AE393">
        <v>-2.1841590290900013</v>
      </c>
      <c r="AF393">
        <v>-1.1124277564910137</v>
      </c>
      <c r="AG393">
        <v>1.0570469361769015</v>
      </c>
      <c r="AH393">
        <v>-2.5652377594350319E-2</v>
      </c>
      <c r="AI393">
        <v>1.4386734230581233</v>
      </c>
    </row>
    <row r="394" spans="1:35" x14ac:dyDescent="0.2">
      <c r="A394">
        <v>33</v>
      </c>
      <c r="B394">
        <v>393</v>
      </c>
      <c r="C394" s="25">
        <v>0</v>
      </c>
      <c r="D394" s="25">
        <v>470</v>
      </c>
      <c r="E394" s="25">
        <v>0</v>
      </c>
      <c r="F394">
        <v>-1.3778051755176723</v>
      </c>
      <c r="G394">
        <v>-0.93919433713104494</v>
      </c>
      <c r="H394">
        <v>-0.4386108383866274</v>
      </c>
      <c r="I394" t="s">
        <v>565</v>
      </c>
      <c r="J394" t="s">
        <v>32</v>
      </c>
      <c r="K394" t="s">
        <v>121</v>
      </c>
      <c r="L394" t="s">
        <v>264</v>
      </c>
      <c r="M394" s="26">
        <v>22.6</v>
      </c>
      <c r="N394" s="27">
        <v>4</v>
      </c>
      <c r="O394">
        <v>2.7958333333333334</v>
      </c>
      <c r="P394">
        <v>0.75</v>
      </c>
      <c r="Q394">
        <v>0</v>
      </c>
      <c r="R394">
        <v>1</v>
      </c>
      <c r="S394">
        <v>0</v>
      </c>
      <c r="T394">
        <v>0.25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0.75</v>
      </c>
      <c r="AA394">
        <v>-2.458819709959664</v>
      </c>
      <c r="AB394">
        <v>-1.5177172569739765</v>
      </c>
      <c r="AC394">
        <v>-1.7939233547041804</v>
      </c>
      <c r="AD394">
        <v>-1.4876265584771855</v>
      </c>
      <c r="AE394">
        <v>-1.6396855728709625</v>
      </c>
      <c r="AF394">
        <v>-0.33802679382921191</v>
      </c>
      <c r="AG394">
        <v>-6.9344636402602494E-4</v>
      </c>
      <c r="AH394">
        <v>-0.40883698180852523</v>
      </c>
      <c r="AI394">
        <v>1.1925806408083284</v>
      </c>
    </row>
    <row r="395" spans="1:35" x14ac:dyDescent="0.2">
      <c r="A395">
        <v>33</v>
      </c>
      <c r="B395">
        <v>394</v>
      </c>
      <c r="C395" s="25">
        <v>0</v>
      </c>
      <c r="D395" s="25">
        <v>503</v>
      </c>
      <c r="E395" s="25">
        <v>0</v>
      </c>
      <c r="F395">
        <v>-1.3836317878884965</v>
      </c>
      <c r="G395">
        <v>-0.86288145985771914</v>
      </c>
      <c r="H395">
        <v>-0.52075032803077737</v>
      </c>
      <c r="I395" t="s">
        <v>569</v>
      </c>
      <c r="J395" t="s">
        <v>32</v>
      </c>
      <c r="K395" t="s">
        <v>76</v>
      </c>
      <c r="L395" t="s">
        <v>264</v>
      </c>
      <c r="M395" s="26">
        <v>23.6</v>
      </c>
      <c r="N395" s="27">
        <v>5</v>
      </c>
      <c r="O395">
        <v>6.3166666666666673</v>
      </c>
      <c r="P395">
        <v>2.6</v>
      </c>
      <c r="Q395">
        <v>0</v>
      </c>
      <c r="R395">
        <v>2.4</v>
      </c>
      <c r="S395">
        <v>0.4</v>
      </c>
      <c r="T395">
        <v>0</v>
      </c>
      <c r="U395">
        <v>0</v>
      </c>
      <c r="V395">
        <v>0.55555555555555558</v>
      </c>
      <c r="W395">
        <v>1.8</v>
      </c>
      <c r="X395">
        <v>0.75</v>
      </c>
      <c r="Y395">
        <v>0.8</v>
      </c>
      <c r="Z395">
        <v>0.2</v>
      </c>
      <c r="AA395">
        <v>-2.150438326995018</v>
      </c>
      <c r="AB395">
        <v>-1.5177172569739765</v>
      </c>
      <c r="AC395">
        <v>-1.2910534913328104</v>
      </c>
      <c r="AD395">
        <v>-1.3048741458183366</v>
      </c>
      <c r="AE395">
        <v>-2.1841590290900013</v>
      </c>
      <c r="AF395">
        <v>-1.1124277564910137</v>
      </c>
      <c r="AG395">
        <v>0.18550461474212582</v>
      </c>
      <c r="AH395">
        <v>-0.12475250851831815</v>
      </c>
      <c r="AI395">
        <v>1.7339847617578772</v>
      </c>
    </row>
    <row r="396" spans="1:35" x14ac:dyDescent="0.2">
      <c r="A396">
        <v>33</v>
      </c>
      <c r="B396">
        <v>395</v>
      </c>
      <c r="C396" s="25">
        <v>0</v>
      </c>
      <c r="D396" s="25">
        <v>261</v>
      </c>
      <c r="E396" s="25">
        <v>0</v>
      </c>
      <c r="F396">
        <v>-1.3854130876784598</v>
      </c>
      <c r="G396">
        <v>-0.99027842219637519</v>
      </c>
      <c r="H396">
        <v>-0.39513466548208465</v>
      </c>
      <c r="I396" t="s">
        <v>567</v>
      </c>
      <c r="J396" t="s">
        <v>1718</v>
      </c>
      <c r="K396" t="s">
        <v>63</v>
      </c>
      <c r="L396" t="s">
        <v>264</v>
      </c>
      <c r="M396" s="26">
        <v>23.5</v>
      </c>
      <c r="N396" s="27">
        <v>5</v>
      </c>
      <c r="O396">
        <v>3.753333333333333</v>
      </c>
      <c r="P396">
        <v>1.4</v>
      </c>
      <c r="Q396">
        <v>0.2</v>
      </c>
      <c r="R396">
        <v>1.4</v>
      </c>
      <c r="S396">
        <v>0</v>
      </c>
      <c r="T396">
        <v>0.2</v>
      </c>
      <c r="U396">
        <v>0</v>
      </c>
      <c r="V396">
        <v>0.33333333333333331</v>
      </c>
      <c r="W396">
        <v>1.8</v>
      </c>
      <c r="X396">
        <v>0</v>
      </c>
      <c r="Y396">
        <v>0</v>
      </c>
      <c r="Z396">
        <v>0.8</v>
      </c>
      <c r="AA396">
        <v>-2.3504694943234368</v>
      </c>
      <c r="AB396">
        <v>-1.3228889118646736</v>
      </c>
      <c r="AC396">
        <v>-1.6502462508837892</v>
      </c>
      <c r="AD396">
        <v>-1.4876265584771855</v>
      </c>
      <c r="AE396">
        <v>-1.7485802641147703</v>
      </c>
      <c r="AF396">
        <v>-1.1124277564910137</v>
      </c>
      <c r="AG396">
        <v>-0.35797627037652757</v>
      </c>
      <c r="AH396">
        <v>-2.5652377594350319E-2</v>
      </c>
      <c r="AI396">
        <v>1.1433620843583694</v>
      </c>
    </row>
    <row r="397" spans="1:35" x14ac:dyDescent="0.2">
      <c r="A397">
        <v>33</v>
      </c>
      <c r="B397">
        <v>396</v>
      </c>
      <c r="C397" s="25">
        <v>0</v>
      </c>
      <c r="D397" s="25">
        <v>275</v>
      </c>
      <c r="E397" s="25">
        <v>1</v>
      </c>
      <c r="F397">
        <v>-1.3948162311756367</v>
      </c>
      <c r="G397">
        <v>-0.84634292201335293</v>
      </c>
      <c r="H397">
        <v>-0.54847330916228376</v>
      </c>
      <c r="I397" t="s">
        <v>566</v>
      </c>
      <c r="J397" t="s">
        <v>32</v>
      </c>
      <c r="K397" t="s">
        <v>48</v>
      </c>
      <c r="L397" t="s">
        <v>45</v>
      </c>
      <c r="M397" s="26">
        <v>20.6</v>
      </c>
      <c r="N397" s="27">
        <v>6</v>
      </c>
      <c r="O397">
        <v>14.091666666666669</v>
      </c>
      <c r="P397">
        <v>3.8333333333333335</v>
      </c>
      <c r="Q397">
        <v>0</v>
      </c>
      <c r="R397">
        <v>2.6666666666666665</v>
      </c>
      <c r="S397">
        <v>1.1666666666666667</v>
      </c>
      <c r="T397">
        <v>0.16666666666666666</v>
      </c>
      <c r="U397">
        <v>0.16666666666666666</v>
      </c>
      <c r="V397">
        <v>0.52631578947368418</v>
      </c>
      <c r="W397">
        <v>3.1666666666666665</v>
      </c>
      <c r="X397">
        <v>0.375</v>
      </c>
      <c r="Y397">
        <v>1.3333333333333333</v>
      </c>
      <c r="Z397">
        <v>0</v>
      </c>
      <c r="AA397">
        <v>-1.9448507383519205</v>
      </c>
      <c r="AB397">
        <v>-1.5177172569739765</v>
      </c>
      <c r="AC397">
        <v>-1.1952687554525496</v>
      </c>
      <c r="AD397">
        <v>-0.95459868822220972</v>
      </c>
      <c r="AE397">
        <v>-1.8211767249439754</v>
      </c>
      <c r="AF397">
        <v>-0.85429410227041314</v>
      </c>
      <c r="AG397">
        <v>0.21576833255156755</v>
      </c>
      <c r="AH397">
        <v>-1.4758073520144102</v>
      </c>
      <c r="AI397">
        <v>1.9308589875577131</v>
      </c>
    </row>
    <row r="398" spans="1:35" x14ac:dyDescent="0.2">
      <c r="A398">
        <v>34</v>
      </c>
      <c r="B398">
        <v>397</v>
      </c>
      <c r="C398" s="25">
        <v>0</v>
      </c>
      <c r="D398" s="25">
        <v>383</v>
      </c>
      <c r="E398" s="25">
        <v>0</v>
      </c>
      <c r="F398">
        <v>-1.3950424514977384</v>
      </c>
      <c r="G398">
        <v>-0.9229644119727376</v>
      </c>
      <c r="H398">
        <v>-0.47207803952500083</v>
      </c>
      <c r="I398" t="s">
        <v>563</v>
      </c>
      <c r="J398" t="s">
        <v>32</v>
      </c>
      <c r="K398" t="s">
        <v>82</v>
      </c>
      <c r="L398" t="s">
        <v>264</v>
      </c>
      <c r="M398" s="26">
        <v>26.4</v>
      </c>
      <c r="N398" s="27">
        <v>10</v>
      </c>
      <c r="O398">
        <v>8.6983333333333324</v>
      </c>
      <c r="P398">
        <v>2.8</v>
      </c>
      <c r="Q398">
        <v>0.4</v>
      </c>
      <c r="R398">
        <v>1</v>
      </c>
      <c r="S398">
        <v>0.4</v>
      </c>
      <c r="T398">
        <v>0</v>
      </c>
      <c r="U398">
        <v>0</v>
      </c>
      <c r="V398">
        <v>0.45</v>
      </c>
      <c r="W398">
        <v>2</v>
      </c>
      <c r="X398">
        <v>0.75</v>
      </c>
      <c r="Y398">
        <v>0.8</v>
      </c>
      <c r="Z398">
        <v>0.4</v>
      </c>
      <c r="AA398">
        <v>-2.1170997991069482</v>
      </c>
      <c r="AB398">
        <v>-1.1280605667553703</v>
      </c>
      <c r="AC398">
        <v>-1.7939233547041804</v>
      </c>
      <c r="AD398">
        <v>-1.3048741458183366</v>
      </c>
      <c r="AE398">
        <v>-2.1841590290900013</v>
      </c>
      <c r="AF398">
        <v>-1.1124277564910137</v>
      </c>
      <c r="AG398">
        <v>-7.8493083228510299E-2</v>
      </c>
      <c r="AH398">
        <v>-0.12475250851831815</v>
      </c>
      <c r="AI398">
        <v>1.5371105359580413</v>
      </c>
    </row>
    <row r="399" spans="1:35" x14ac:dyDescent="0.2">
      <c r="A399">
        <v>34</v>
      </c>
      <c r="B399">
        <v>398</v>
      </c>
      <c r="C399" s="25">
        <v>0</v>
      </c>
      <c r="D399" s="25">
        <v>650</v>
      </c>
      <c r="E399" s="25">
        <v>0</v>
      </c>
      <c r="F399">
        <v>-1.3997461705985426</v>
      </c>
      <c r="G399">
        <v>-0.96728771455862683</v>
      </c>
      <c r="H399">
        <v>-0.43245845603991573</v>
      </c>
      <c r="I399" t="s">
        <v>570</v>
      </c>
      <c r="J399" t="s">
        <v>32</v>
      </c>
      <c r="K399" t="s">
        <v>65</v>
      </c>
      <c r="L399" t="s">
        <v>263</v>
      </c>
      <c r="M399" s="26">
        <v>22.1</v>
      </c>
      <c r="N399" s="27">
        <v>3</v>
      </c>
      <c r="O399">
        <v>3.8666666666666671</v>
      </c>
      <c r="P399">
        <v>1.6666666666666667</v>
      </c>
      <c r="Q399">
        <v>0.33333333333333331</v>
      </c>
      <c r="R399">
        <v>1</v>
      </c>
      <c r="S399">
        <v>0.66666666666666663</v>
      </c>
      <c r="T399">
        <v>0</v>
      </c>
      <c r="U399">
        <v>0</v>
      </c>
      <c r="V399">
        <v>0.4</v>
      </c>
      <c r="W399">
        <v>1.6666666666666667</v>
      </c>
      <c r="X399">
        <v>0</v>
      </c>
      <c r="Y399">
        <v>0</v>
      </c>
      <c r="Z399">
        <v>0.66666666666666663</v>
      </c>
      <c r="AA399">
        <v>-2.3060181238060107</v>
      </c>
      <c r="AB399">
        <v>-1.1930033484584714</v>
      </c>
      <c r="AC399">
        <v>-1.7939233547041804</v>
      </c>
      <c r="AD399">
        <v>-1.1830392040457707</v>
      </c>
      <c r="AE399">
        <v>-2.1841590290900013</v>
      </c>
      <c r="AF399">
        <v>-1.1124277564910137</v>
      </c>
      <c r="AG399">
        <v>-0.1819778050627702</v>
      </c>
      <c r="AH399">
        <v>-2.5652377594350319E-2</v>
      </c>
      <c r="AI399">
        <v>1.2746115682249266</v>
      </c>
    </row>
    <row r="400" spans="1:35" x14ac:dyDescent="0.2">
      <c r="A400">
        <v>34</v>
      </c>
      <c r="B400">
        <v>399</v>
      </c>
      <c r="C400" s="25">
        <v>0</v>
      </c>
      <c r="D400" s="25">
        <v>298</v>
      </c>
      <c r="E400" s="25">
        <v>0</v>
      </c>
      <c r="F400">
        <v>-1.4112789208161192</v>
      </c>
      <c r="G400">
        <v>-0.86957431570691035</v>
      </c>
      <c r="H400">
        <v>-0.54170460510920881</v>
      </c>
      <c r="I400" t="s">
        <v>600</v>
      </c>
      <c r="J400" t="s">
        <v>32</v>
      </c>
      <c r="K400" t="s">
        <v>70</v>
      </c>
      <c r="L400" t="s">
        <v>264</v>
      </c>
      <c r="M400" s="26">
        <v>23.2</v>
      </c>
      <c r="N400" s="27">
        <v>8</v>
      </c>
      <c r="O400">
        <v>4.3979166666666671</v>
      </c>
      <c r="P400">
        <v>2.125</v>
      </c>
      <c r="Q400">
        <v>0</v>
      </c>
      <c r="R400">
        <v>1.25</v>
      </c>
      <c r="S400">
        <v>0.125</v>
      </c>
      <c r="T400">
        <v>0</v>
      </c>
      <c r="U400">
        <v>0.25</v>
      </c>
      <c r="V400">
        <v>0.7</v>
      </c>
      <c r="W400">
        <v>1.25</v>
      </c>
      <c r="X400">
        <v>0.75</v>
      </c>
      <c r="Y400">
        <v>0.5</v>
      </c>
      <c r="Z400">
        <v>0.25</v>
      </c>
      <c r="AA400">
        <v>-2.2296173307291838</v>
      </c>
      <c r="AB400">
        <v>-1.5177172569739765</v>
      </c>
      <c r="AC400">
        <v>-1.7041251648164357</v>
      </c>
      <c r="AD400">
        <v>-1.4305164295212953</v>
      </c>
      <c r="AE400">
        <v>-2.1841590290900013</v>
      </c>
      <c r="AF400">
        <v>-0.72522727516011276</v>
      </c>
      <c r="AG400">
        <v>0.36801739904272168</v>
      </c>
      <c r="AH400">
        <v>-8.7589959421830066E-2</v>
      </c>
      <c r="AI400">
        <v>1.6847662053079182</v>
      </c>
    </row>
    <row r="401" spans="1:35" x14ac:dyDescent="0.2">
      <c r="A401">
        <v>34</v>
      </c>
      <c r="B401">
        <v>400</v>
      </c>
      <c r="C401" s="25">
        <v>0</v>
      </c>
      <c r="D401" s="25">
        <v>680</v>
      </c>
      <c r="E401" s="25">
        <v>0</v>
      </c>
      <c r="F401">
        <v>-1.4137100627708947</v>
      </c>
      <c r="G401">
        <v>-0.85084546155168539</v>
      </c>
      <c r="H401">
        <v>-0.56286460121920934</v>
      </c>
      <c r="I401" t="s">
        <v>568</v>
      </c>
      <c r="J401" t="s">
        <v>32</v>
      </c>
      <c r="K401" t="s">
        <v>67</v>
      </c>
      <c r="L401" t="s">
        <v>45</v>
      </c>
      <c r="M401" s="26">
        <v>22.2</v>
      </c>
      <c r="N401" s="27">
        <v>6</v>
      </c>
      <c r="O401">
        <v>2.85</v>
      </c>
      <c r="P401">
        <v>2</v>
      </c>
      <c r="Q401">
        <v>0</v>
      </c>
      <c r="R401">
        <v>0.83333333333333337</v>
      </c>
      <c r="S401">
        <v>0</v>
      </c>
      <c r="T401">
        <v>0.16666666666666666</v>
      </c>
      <c r="U401">
        <v>0</v>
      </c>
      <c r="V401">
        <v>0.83333333333333337</v>
      </c>
      <c r="W401">
        <v>1</v>
      </c>
      <c r="X401">
        <v>1</v>
      </c>
      <c r="Y401">
        <v>0.33333333333333331</v>
      </c>
      <c r="Z401">
        <v>0.16666666666666666</v>
      </c>
      <c r="AA401">
        <v>-2.2504539106592274</v>
      </c>
      <c r="AB401">
        <v>-1.5177172569739765</v>
      </c>
      <c r="AC401">
        <v>-1.8537888146293435</v>
      </c>
      <c r="AD401">
        <v>-1.4876265584771855</v>
      </c>
      <c r="AE401">
        <v>-1.8211767249439754</v>
      </c>
      <c r="AF401">
        <v>-1.1124277564910137</v>
      </c>
      <c r="AG401">
        <v>0.47156415270657803</v>
      </c>
      <c r="AH401">
        <v>0.14722058277845995</v>
      </c>
      <c r="AI401">
        <v>1.7667971327245164</v>
      </c>
    </row>
    <row r="402" spans="1:35" x14ac:dyDescent="0.2">
      <c r="A402">
        <v>34</v>
      </c>
      <c r="B402">
        <v>401</v>
      </c>
      <c r="C402" s="25">
        <v>0</v>
      </c>
      <c r="D402" s="25">
        <v>373</v>
      </c>
      <c r="E402" s="25">
        <v>0</v>
      </c>
      <c r="F402">
        <v>-1.4226359019575745</v>
      </c>
      <c r="G402">
        <v>-0.96171333977185469</v>
      </c>
      <c r="H402">
        <v>-0.46092256218571981</v>
      </c>
      <c r="I402" t="s">
        <v>582</v>
      </c>
      <c r="J402" t="s">
        <v>32</v>
      </c>
      <c r="K402" t="s">
        <v>70</v>
      </c>
      <c r="L402" t="s">
        <v>263</v>
      </c>
      <c r="M402" s="26">
        <v>22.1</v>
      </c>
      <c r="N402" s="27">
        <v>8</v>
      </c>
      <c r="O402">
        <v>5.7499999999999991</v>
      </c>
      <c r="P402">
        <v>1.875</v>
      </c>
      <c r="Q402">
        <v>0.125</v>
      </c>
      <c r="R402">
        <v>0.5</v>
      </c>
      <c r="S402">
        <v>1.875</v>
      </c>
      <c r="T402">
        <v>0.125</v>
      </c>
      <c r="U402">
        <v>0</v>
      </c>
      <c r="V402">
        <v>0.30769230769230771</v>
      </c>
      <c r="W402">
        <v>1.625</v>
      </c>
      <c r="X402">
        <v>0.6</v>
      </c>
      <c r="Y402">
        <v>1.25</v>
      </c>
      <c r="Z402">
        <v>0.25</v>
      </c>
      <c r="AA402">
        <v>-2.271290490589271</v>
      </c>
      <c r="AB402">
        <v>-1.3959495412806622</v>
      </c>
      <c r="AC402">
        <v>-1.9735197344796696</v>
      </c>
      <c r="AD402">
        <v>-0.63097462413883143</v>
      </c>
      <c r="AE402">
        <v>-1.9119223009804818</v>
      </c>
      <c r="AF402">
        <v>-1.1124277564910137</v>
      </c>
      <c r="AG402">
        <v>-0.3817349495515896</v>
      </c>
      <c r="AH402">
        <v>-0.66236686574309256</v>
      </c>
      <c r="AI402">
        <v>1.6847662053079182</v>
      </c>
    </row>
    <row r="403" spans="1:35" x14ac:dyDescent="0.2">
      <c r="A403">
        <v>34</v>
      </c>
      <c r="B403">
        <v>402</v>
      </c>
      <c r="C403" s="25">
        <v>0</v>
      </c>
      <c r="D403" s="25">
        <v>239</v>
      </c>
      <c r="E403" s="25">
        <v>0</v>
      </c>
      <c r="F403">
        <v>-1.4240336715624073</v>
      </c>
      <c r="G403">
        <v>-0.99774104149485943</v>
      </c>
      <c r="H403">
        <v>-0.42629263006754792</v>
      </c>
      <c r="I403" t="s">
        <v>573</v>
      </c>
      <c r="J403" t="s">
        <v>32</v>
      </c>
      <c r="K403" t="s">
        <v>89</v>
      </c>
      <c r="L403" t="s">
        <v>263</v>
      </c>
      <c r="M403" s="26">
        <v>26</v>
      </c>
      <c r="N403" s="27">
        <v>2</v>
      </c>
      <c r="O403">
        <v>3.0416666666666665</v>
      </c>
      <c r="P403">
        <v>1.5</v>
      </c>
      <c r="Q403">
        <v>0.5</v>
      </c>
      <c r="R403">
        <v>1</v>
      </c>
      <c r="S403">
        <v>0</v>
      </c>
      <c r="T403">
        <v>0</v>
      </c>
      <c r="U403">
        <v>0</v>
      </c>
      <c r="V403">
        <v>0.2</v>
      </c>
      <c r="W403">
        <v>2.5</v>
      </c>
      <c r="X403">
        <v>0</v>
      </c>
      <c r="Y403">
        <v>0</v>
      </c>
      <c r="Z403">
        <v>0</v>
      </c>
      <c r="AA403">
        <v>-2.3338002303794019</v>
      </c>
      <c r="AB403">
        <v>-1.0306463942007189</v>
      </c>
      <c r="AC403">
        <v>-1.7939233547041804</v>
      </c>
      <c r="AD403">
        <v>-1.4876265584771855</v>
      </c>
      <c r="AE403">
        <v>-2.1841590290900013</v>
      </c>
      <c r="AF403">
        <v>-1.1124277564910137</v>
      </c>
      <c r="AG403">
        <v>-0.94229266007459545</v>
      </c>
      <c r="AH403">
        <v>-2.5652377594350319E-2</v>
      </c>
      <c r="AI403">
        <v>1.9308589875577131</v>
      </c>
    </row>
    <row r="404" spans="1:35" x14ac:dyDescent="0.2">
      <c r="A404">
        <v>34</v>
      </c>
      <c r="B404">
        <v>403</v>
      </c>
      <c r="C404" s="25">
        <v>0</v>
      </c>
      <c r="D404" s="25">
        <v>595</v>
      </c>
      <c r="E404" s="25">
        <v>0</v>
      </c>
      <c r="F404">
        <v>-1.4250844814262191</v>
      </c>
      <c r="G404">
        <v>-0.93167793133211163</v>
      </c>
      <c r="H404">
        <v>-0.4934065500941075</v>
      </c>
      <c r="I404" t="s">
        <v>1488</v>
      </c>
      <c r="J404" t="s">
        <v>32</v>
      </c>
      <c r="K404" t="s">
        <v>67</v>
      </c>
      <c r="L404" t="s">
        <v>264</v>
      </c>
      <c r="M404" s="26">
        <v>23</v>
      </c>
      <c r="N404" s="27">
        <v>2</v>
      </c>
      <c r="O404">
        <v>6.2</v>
      </c>
      <c r="P404">
        <v>0</v>
      </c>
      <c r="Q404">
        <v>0</v>
      </c>
      <c r="R404">
        <v>0</v>
      </c>
      <c r="S404">
        <v>0</v>
      </c>
      <c r="T404">
        <v>0.5</v>
      </c>
      <c r="U404">
        <v>0</v>
      </c>
      <c r="V404">
        <v>0</v>
      </c>
      <c r="W404">
        <v>0.5</v>
      </c>
      <c r="X404">
        <v>0</v>
      </c>
      <c r="Y404">
        <v>0</v>
      </c>
      <c r="Z404">
        <v>0</v>
      </c>
      <c r="AA404">
        <v>-2.5838391895399258</v>
      </c>
      <c r="AB404">
        <v>-1.5177172569739765</v>
      </c>
      <c r="AC404">
        <v>-2.1531161142551589</v>
      </c>
      <c r="AD404">
        <v>-1.4876265584771855</v>
      </c>
      <c r="AE404">
        <v>-1.0952121166519238</v>
      </c>
      <c r="AF404">
        <v>-1.1124277564910137</v>
      </c>
      <c r="AG404">
        <v>-0.34036899956318434</v>
      </c>
      <c r="AH404">
        <v>-2.5652377594350319E-2</v>
      </c>
      <c r="AI404">
        <v>1.9308589875577131</v>
      </c>
    </row>
    <row r="405" spans="1:35" x14ac:dyDescent="0.2">
      <c r="A405">
        <v>34</v>
      </c>
      <c r="B405">
        <v>404</v>
      </c>
      <c r="C405" s="25">
        <v>0</v>
      </c>
      <c r="D405" s="25">
        <v>456</v>
      </c>
      <c r="E405" s="25">
        <v>0</v>
      </c>
      <c r="F405">
        <v>-1.4267085719669537</v>
      </c>
      <c r="G405">
        <v>-1.149088579995069</v>
      </c>
      <c r="H405">
        <v>-0.27761999197188469</v>
      </c>
      <c r="I405" t="s">
        <v>574</v>
      </c>
      <c r="J405" t="s">
        <v>232</v>
      </c>
      <c r="K405" t="s">
        <v>115</v>
      </c>
      <c r="L405" t="s">
        <v>264</v>
      </c>
      <c r="M405" s="26">
        <v>22.8</v>
      </c>
      <c r="N405" s="27">
        <v>1</v>
      </c>
      <c r="O405">
        <v>1.9666666666666668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1</v>
      </c>
      <c r="AA405">
        <v>-2.5838391895399258</v>
      </c>
      <c r="AB405">
        <v>-1.5177172569739765</v>
      </c>
      <c r="AC405">
        <v>-1.0755378356022234</v>
      </c>
      <c r="AD405">
        <v>-1.4876265584771855</v>
      </c>
      <c r="AE405">
        <v>-2.1841590290900013</v>
      </c>
      <c r="AF405">
        <v>-1.1124277564910137</v>
      </c>
      <c r="AG405">
        <v>-1.3013250747454801</v>
      </c>
      <c r="AH405">
        <v>-2.5652377594350319E-2</v>
      </c>
      <c r="AI405">
        <v>0.94648785855853346</v>
      </c>
    </row>
    <row r="406" spans="1:35" x14ac:dyDescent="0.2">
      <c r="A406">
        <v>34</v>
      </c>
      <c r="B406">
        <v>405</v>
      </c>
      <c r="C406" s="25">
        <v>0</v>
      </c>
      <c r="D406" s="25">
        <v>577</v>
      </c>
      <c r="E406" s="25">
        <v>0</v>
      </c>
      <c r="F406">
        <v>-1.4296994557760241</v>
      </c>
      <c r="G406">
        <v>-1.0331077369959649</v>
      </c>
      <c r="H406">
        <v>-0.39659171878005917</v>
      </c>
      <c r="I406" t="s">
        <v>572</v>
      </c>
      <c r="J406" t="s">
        <v>32</v>
      </c>
      <c r="K406" t="s">
        <v>121</v>
      </c>
      <c r="L406" t="s">
        <v>264</v>
      </c>
      <c r="M406" s="26">
        <v>22.7</v>
      </c>
      <c r="N406" s="27">
        <v>6</v>
      </c>
      <c r="O406">
        <v>6.43611111111111</v>
      </c>
      <c r="P406">
        <v>1.8333333333333333</v>
      </c>
      <c r="Q406">
        <v>0.16666666666666666</v>
      </c>
      <c r="R406">
        <v>1.1666666666666667</v>
      </c>
      <c r="S406">
        <v>0.5</v>
      </c>
      <c r="T406">
        <v>0.16666666666666666</v>
      </c>
      <c r="U406">
        <v>0.16666666666666666</v>
      </c>
      <c r="V406">
        <v>0.23076923076923078</v>
      </c>
      <c r="W406">
        <v>2.1666666666666665</v>
      </c>
      <c r="X406">
        <v>0.5714285714285714</v>
      </c>
      <c r="Y406">
        <v>1.1666666666666667</v>
      </c>
      <c r="Z406">
        <v>0.5</v>
      </c>
      <c r="AA406">
        <v>-2.278236017232619</v>
      </c>
      <c r="AB406">
        <v>-1.355360302716224</v>
      </c>
      <c r="AC406">
        <v>-1.7340578947790171</v>
      </c>
      <c r="AD406">
        <v>-1.2591860426536243</v>
      </c>
      <c r="AE406">
        <v>-1.8211767249439754</v>
      </c>
      <c r="AF406">
        <v>-0.85429410227041314</v>
      </c>
      <c r="AG406">
        <v>-0.72874686558964086</v>
      </c>
      <c r="AH406">
        <v>-0.70558510583629519</v>
      </c>
      <c r="AI406">
        <v>1.4386734230581233</v>
      </c>
    </row>
    <row r="407" spans="1:35" x14ac:dyDescent="0.2">
      <c r="A407">
        <v>34</v>
      </c>
      <c r="B407">
        <v>406</v>
      </c>
      <c r="C407" s="25">
        <v>0</v>
      </c>
      <c r="D407" s="25">
        <v>489</v>
      </c>
      <c r="E407" s="25">
        <v>0</v>
      </c>
      <c r="F407">
        <v>-1.434082137872748</v>
      </c>
      <c r="G407">
        <v>-0.74351518074485967</v>
      </c>
      <c r="H407">
        <v>-0.69056695712788829</v>
      </c>
      <c r="I407" t="s">
        <v>576</v>
      </c>
      <c r="J407" t="s">
        <v>232</v>
      </c>
      <c r="K407" t="s">
        <v>155</v>
      </c>
      <c r="L407" t="s">
        <v>263</v>
      </c>
      <c r="M407" s="26">
        <v>25.1</v>
      </c>
      <c r="N407" s="27">
        <v>1</v>
      </c>
      <c r="O407">
        <v>2.85</v>
      </c>
      <c r="P407">
        <v>4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2</v>
      </c>
      <c r="X407">
        <v>0</v>
      </c>
      <c r="Y407">
        <v>0</v>
      </c>
      <c r="Z407">
        <v>0</v>
      </c>
      <c r="AA407">
        <v>-1.917068631778529</v>
      </c>
      <c r="AB407">
        <v>-1.5177172569739765</v>
      </c>
      <c r="AC407">
        <v>-1.7939233547041804</v>
      </c>
      <c r="AD407">
        <v>-1.4876265584771855</v>
      </c>
      <c r="AE407">
        <v>-2.1841590290900013</v>
      </c>
      <c r="AF407">
        <v>-1.1124277564910137</v>
      </c>
      <c r="AG407">
        <v>1.4160793508477862</v>
      </c>
      <c r="AH407">
        <v>-2.5652377594350319E-2</v>
      </c>
      <c r="AI407">
        <v>1.9308589875577131</v>
      </c>
    </row>
    <row r="408" spans="1:35" x14ac:dyDescent="0.2">
      <c r="A408">
        <v>34</v>
      </c>
      <c r="B408">
        <v>407</v>
      </c>
      <c r="C408" s="25">
        <v>0</v>
      </c>
      <c r="D408" s="25">
        <v>619</v>
      </c>
      <c r="E408" s="25">
        <v>0</v>
      </c>
      <c r="F408">
        <v>-1.4362527347798844</v>
      </c>
      <c r="G408">
        <v>-0.98120195118163567</v>
      </c>
      <c r="H408">
        <v>-0.45505078359824869</v>
      </c>
      <c r="I408" t="s">
        <v>578</v>
      </c>
      <c r="J408" t="s">
        <v>232</v>
      </c>
      <c r="K408" t="s">
        <v>108</v>
      </c>
      <c r="L408" t="s">
        <v>264</v>
      </c>
      <c r="M408" s="26">
        <v>20.9</v>
      </c>
      <c r="N408" s="27">
        <v>4</v>
      </c>
      <c r="O408">
        <v>3.5625</v>
      </c>
      <c r="P408">
        <v>1.5</v>
      </c>
      <c r="Q408">
        <v>0</v>
      </c>
      <c r="R408">
        <v>0</v>
      </c>
      <c r="S408">
        <v>0.25</v>
      </c>
      <c r="T408">
        <v>0</v>
      </c>
      <c r="U408">
        <v>0.25</v>
      </c>
      <c r="V408">
        <v>0.2857142857142857</v>
      </c>
      <c r="W408">
        <v>1.75</v>
      </c>
      <c r="X408">
        <v>1</v>
      </c>
      <c r="Y408">
        <v>0.5</v>
      </c>
      <c r="Z408">
        <v>0.25</v>
      </c>
      <c r="AA408">
        <v>-2.3338002303794019</v>
      </c>
      <c r="AB408">
        <v>-1.5177172569739765</v>
      </c>
      <c r="AC408">
        <v>-2.1531161142551589</v>
      </c>
      <c r="AD408">
        <v>-1.3734063005654049</v>
      </c>
      <c r="AE408">
        <v>-2.1841590290900013</v>
      </c>
      <c r="AF408">
        <v>-0.72522727516011276</v>
      </c>
      <c r="AG408">
        <v>-0.46181462248344768</v>
      </c>
      <c r="AH408">
        <v>0.23365706296486508</v>
      </c>
      <c r="AI408">
        <v>1.6847662053079182</v>
      </c>
    </row>
    <row r="409" spans="1:35" x14ac:dyDescent="0.2">
      <c r="A409">
        <v>34</v>
      </c>
      <c r="B409">
        <v>408</v>
      </c>
      <c r="C409" s="25">
        <v>0</v>
      </c>
      <c r="D409" s="25">
        <v>513</v>
      </c>
      <c r="E409" s="25">
        <v>0</v>
      </c>
      <c r="F409">
        <v>-1.440253121683309</v>
      </c>
      <c r="G409">
        <v>-1.1770196968461886</v>
      </c>
      <c r="H409">
        <v>-0.26323342483712042</v>
      </c>
      <c r="I409" t="s">
        <v>579</v>
      </c>
      <c r="J409" t="s">
        <v>32</v>
      </c>
      <c r="K409" t="s">
        <v>74</v>
      </c>
      <c r="L409" t="s">
        <v>263</v>
      </c>
      <c r="M409" s="26">
        <v>26.2</v>
      </c>
      <c r="N409" s="27">
        <v>2</v>
      </c>
      <c r="O409">
        <v>11.358333333333333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0.5</v>
      </c>
      <c r="W409">
        <v>1</v>
      </c>
      <c r="X409">
        <v>0</v>
      </c>
      <c r="Y409">
        <v>0</v>
      </c>
      <c r="Z409">
        <v>2.5</v>
      </c>
      <c r="AA409">
        <v>-2.4171465500995768</v>
      </c>
      <c r="AB409">
        <v>-1.5177172569739765</v>
      </c>
      <c r="AC409">
        <v>-1.7939233547041804</v>
      </c>
      <c r="AD409">
        <v>-1.0307455268300634</v>
      </c>
      <c r="AE409">
        <v>-2.1841590290900013</v>
      </c>
      <c r="AF409">
        <v>-1.1124277564910137</v>
      </c>
      <c r="AG409">
        <v>1.866341510770031E-2</v>
      </c>
      <c r="AH409">
        <v>-2.5652377594350319E-2</v>
      </c>
      <c r="AI409">
        <v>-0.53006883494023616</v>
      </c>
    </row>
    <row r="410" spans="1:35" x14ac:dyDescent="0.2">
      <c r="A410">
        <v>35</v>
      </c>
      <c r="B410">
        <v>409</v>
      </c>
      <c r="C410" s="25">
        <v>0</v>
      </c>
      <c r="D410" s="25">
        <v>679</v>
      </c>
      <c r="E410" s="25">
        <v>0</v>
      </c>
      <c r="F410">
        <v>-1.4404183907097146</v>
      </c>
      <c r="G410">
        <v>-0.89558671235413101</v>
      </c>
      <c r="H410">
        <v>-0.54483167835558355</v>
      </c>
      <c r="I410" t="s">
        <v>577</v>
      </c>
      <c r="J410" t="s">
        <v>32</v>
      </c>
      <c r="K410" t="s">
        <v>50</v>
      </c>
      <c r="L410" t="s">
        <v>264</v>
      </c>
      <c r="M410" s="26">
        <v>26.3</v>
      </c>
      <c r="N410" s="27">
        <v>9</v>
      </c>
      <c r="O410">
        <v>6.8037037037037038</v>
      </c>
      <c r="P410">
        <v>3.2222222222222223</v>
      </c>
      <c r="Q410">
        <v>0.1111111111111111</v>
      </c>
      <c r="R410">
        <v>0.88888888888888884</v>
      </c>
      <c r="S410">
        <v>0.22222222222222221</v>
      </c>
      <c r="T410">
        <v>0.22222222222222221</v>
      </c>
      <c r="U410">
        <v>0</v>
      </c>
      <c r="V410">
        <v>0.5</v>
      </c>
      <c r="W410">
        <v>2.8888888888888888</v>
      </c>
      <c r="X410">
        <v>0.4</v>
      </c>
      <c r="Y410">
        <v>0.55555555555555558</v>
      </c>
      <c r="Z410">
        <v>0</v>
      </c>
      <c r="AA410">
        <v>-2.046718462454356</v>
      </c>
      <c r="AB410">
        <v>-1.409479287468808</v>
      </c>
      <c r="AC410">
        <v>-1.8338336613209558</v>
      </c>
      <c r="AD410">
        <v>-1.3860974403333806</v>
      </c>
      <c r="AE410">
        <v>-1.7001826235619668</v>
      </c>
      <c r="AF410">
        <v>-1.1124277564910137</v>
      </c>
      <c r="AG410">
        <v>9.1789336223110904E-2</v>
      </c>
      <c r="AH410">
        <v>-0.59418950333752041</v>
      </c>
      <c r="AI410">
        <v>1.9308589875577131</v>
      </c>
    </row>
    <row r="411" spans="1:35" x14ac:dyDescent="0.2">
      <c r="A411">
        <v>35</v>
      </c>
      <c r="B411">
        <v>410</v>
      </c>
      <c r="C411" s="25">
        <v>0</v>
      </c>
      <c r="D411" s="25">
        <v>683</v>
      </c>
      <c r="E411" s="25">
        <v>0</v>
      </c>
      <c r="F411">
        <v>-1.4472308554044619</v>
      </c>
      <c r="G411">
        <v>-1.0348796147911417</v>
      </c>
      <c r="H411">
        <v>-0.41235124061332029</v>
      </c>
      <c r="I411" t="s">
        <v>581</v>
      </c>
      <c r="J411" t="s">
        <v>32</v>
      </c>
      <c r="K411" t="s">
        <v>74</v>
      </c>
      <c r="L411" t="s">
        <v>264</v>
      </c>
      <c r="M411" s="26">
        <v>24</v>
      </c>
      <c r="N411" s="27">
        <v>2</v>
      </c>
      <c r="O411">
        <v>9.8666666666666671</v>
      </c>
      <c r="P411">
        <v>1</v>
      </c>
      <c r="Q411">
        <v>0</v>
      </c>
      <c r="R411">
        <v>1.5</v>
      </c>
      <c r="S411">
        <v>0.5</v>
      </c>
      <c r="T411">
        <v>0</v>
      </c>
      <c r="U411">
        <v>0</v>
      </c>
      <c r="V411">
        <v>0.25</v>
      </c>
      <c r="W411">
        <v>2</v>
      </c>
      <c r="X411">
        <v>0</v>
      </c>
      <c r="Y411">
        <v>0</v>
      </c>
      <c r="Z411">
        <v>0.5</v>
      </c>
      <c r="AA411">
        <v>-2.4171465500995768</v>
      </c>
      <c r="AB411">
        <v>-1.5177172569739765</v>
      </c>
      <c r="AC411">
        <v>-1.614326974928691</v>
      </c>
      <c r="AD411">
        <v>-1.2591860426536243</v>
      </c>
      <c r="AE411">
        <v>-2.1841590290900013</v>
      </c>
      <c r="AF411">
        <v>-1.1124277564910137</v>
      </c>
      <c r="AG411">
        <v>-0.62197396834716356</v>
      </c>
      <c r="AH411">
        <v>-2.5652377594350319E-2</v>
      </c>
      <c r="AI411">
        <v>1.4386734230581233</v>
      </c>
    </row>
    <row r="412" spans="1:35" x14ac:dyDescent="0.2">
      <c r="A412">
        <v>35</v>
      </c>
      <c r="B412">
        <v>411</v>
      </c>
      <c r="C412" s="25">
        <v>134.80000000000001</v>
      </c>
      <c r="D412" s="25">
        <v>681</v>
      </c>
      <c r="E412" s="25">
        <v>0</v>
      </c>
      <c r="F412">
        <v>-1.4490742468809104</v>
      </c>
      <c r="G412">
        <v>-0.90614262250638966</v>
      </c>
      <c r="H412">
        <v>-0.54293162437452069</v>
      </c>
      <c r="I412" t="s">
        <v>583</v>
      </c>
      <c r="J412" t="s">
        <v>32</v>
      </c>
      <c r="K412" t="s">
        <v>72</v>
      </c>
      <c r="L412" t="s">
        <v>264</v>
      </c>
      <c r="M412" s="26">
        <v>27.3</v>
      </c>
      <c r="N412" s="27">
        <v>2</v>
      </c>
      <c r="O412">
        <v>5.1416666666666666</v>
      </c>
      <c r="P412">
        <v>2</v>
      </c>
      <c r="Q412">
        <v>0</v>
      </c>
      <c r="R412">
        <v>1</v>
      </c>
      <c r="S412">
        <v>0.5</v>
      </c>
      <c r="T412">
        <v>0</v>
      </c>
      <c r="U412">
        <v>0</v>
      </c>
      <c r="V412">
        <v>0.5</v>
      </c>
      <c r="W412">
        <v>2</v>
      </c>
      <c r="X412">
        <v>0</v>
      </c>
      <c r="Y412">
        <v>0</v>
      </c>
      <c r="Z412">
        <v>0</v>
      </c>
      <c r="AA412">
        <v>-2.2504539106592274</v>
      </c>
      <c r="AB412">
        <v>-1.5177172569739765</v>
      </c>
      <c r="AC412">
        <v>-1.7939233547041804</v>
      </c>
      <c r="AD412">
        <v>-1.2591860426536243</v>
      </c>
      <c r="AE412">
        <v>-2.1841590290900013</v>
      </c>
      <c r="AF412">
        <v>-1.1124277564910137</v>
      </c>
      <c r="AG412">
        <v>5.7377138051152979E-2</v>
      </c>
      <c r="AH412">
        <v>-2.5652377594350319E-2</v>
      </c>
      <c r="AI412">
        <v>1.9308589875577131</v>
      </c>
    </row>
    <row r="413" spans="1:35" x14ac:dyDescent="0.2">
      <c r="A413">
        <v>35</v>
      </c>
      <c r="B413">
        <v>412</v>
      </c>
      <c r="C413" s="25">
        <v>0</v>
      </c>
      <c r="D413" s="25">
        <v>466</v>
      </c>
      <c r="E413" s="25">
        <v>0</v>
      </c>
      <c r="F413">
        <v>-1.4646354759987938</v>
      </c>
      <c r="G413">
        <v>-0.94528254441274107</v>
      </c>
      <c r="H413">
        <v>-0.51935293158605278</v>
      </c>
      <c r="I413" t="s">
        <v>593</v>
      </c>
      <c r="J413" t="s">
        <v>32</v>
      </c>
      <c r="K413" t="s">
        <v>63</v>
      </c>
      <c r="L413" t="s">
        <v>264</v>
      </c>
      <c r="M413" s="26">
        <v>26.7</v>
      </c>
      <c r="N413" s="27">
        <v>5</v>
      </c>
      <c r="O413">
        <v>4.93</v>
      </c>
      <c r="P413">
        <v>1</v>
      </c>
      <c r="Q413">
        <v>0.2</v>
      </c>
      <c r="R413">
        <v>1</v>
      </c>
      <c r="S413">
        <v>0.2</v>
      </c>
      <c r="T413">
        <v>0</v>
      </c>
      <c r="U413">
        <v>0</v>
      </c>
      <c r="V413">
        <v>0.5</v>
      </c>
      <c r="W413">
        <v>0.8</v>
      </c>
      <c r="X413">
        <v>0</v>
      </c>
      <c r="Y413">
        <v>0</v>
      </c>
      <c r="Z413">
        <v>0.2</v>
      </c>
      <c r="AA413">
        <v>-2.4171465500995768</v>
      </c>
      <c r="AB413">
        <v>-1.3228889118646736</v>
      </c>
      <c r="AC413">
        <v>-1.7939233547041804</v>
      </c>
      <c r="AD413">
        <v>-1.3962503521477609</v>
      </c>
      <c r="AE413">
        <v>-2.1841590290900013</v>
      </c>
      <c r="AF413">
        <v>-1.1124277564910137</v>
      </c>
      <c r="AG413">
        <v>1.0920670519009777E-2</v>
      </c>
      <c r="AH413">
        <v>-2.5652377594350319E-2</v>
      </c>
      <c r="AI413">
        <v>1.7339847617578772</v>
      </c>
    </row>
    <row r="414" spans="1:35" x14ac:dyDescent="0.2">
      <c r="A414">
        <v>35</v>
      </c>
      <c r="B414">
        <v>413</v>
      </c>
      <c r="C414" s="25">
        <v>0</v>
      </c>
      <c r="D414" s="25">
        <v>366</v>
      </c>
      <c r="E414" s="25">
        <v>0</v>
      </c>
      <c r="F414">
        <v>-1.4715867339142463</v>
      </c>
      <c r="G414">
        <v>-0.95311501150375</v>
      </c>
      <c r="H414">
        <v>-0.51847172241049633</v>
      </c>
      <c r="I414" t="s">
        <v>585</v>
      </c>
      <c r="J414" t="s">
        <v>232</v>
      </c>
      <c r="K414" t="s">
        <v>33</v>
      </c>
      <c r="L414" t="s">
        <v>264</v>
      </c>
      <c r="M414" s="26">
        <v>25</v>
      </c>
      <c r="N414" s="27">
        <v>3</v>
      </c>
      <c r="O414">
        <v>2.6999999999999997</v>
      </c>
      <c r="P414">
        <v>1</v>
      </c>
      <c r="Q414">
        <v>0.33333333333333331</v>
      </c>
      <c r="R414">
        <v>0.33333333333333331</v>
      </c>
      <c r="S414">
        <v>0.33333333333333331</v>
      </c>
      <c r="T414">
        <v>0</v>
      </c>
      <c r="U414">
        <v>0</v>
      </c>
      <c r="V414">
        <v>0.33333333333333331</v>
      </c>
      <c r="W414">
        <v>1</v>
      </c>
      <c r="X414">
        <v>0</v>
      </c>
      <c r="Y414">
        <v>0</v>
      </c>
      <c r="Z414">
        <v>0</v>
      </c>
      <c r="AA414">
        <v>-2.4171465500995768</v>
      </c>
      <c r="AB414">
        <v>-1.1930033484584714</v>
      </c>
      <c r="AC414">
        <v>-2.0333851944048327</v>
      </c>
      <c r="AD414">
        <v>-1.335332881261478</v>
      </c>
      <c r="AE414">
        <v>-2.1841590290900013</v>
      </c>
      <c r="AF414">
        <v>-1.1124277564910137</v>
      </c>
      <c r="AG414">
        <v>-0.20778695369173855</v>
      </c>
      <c r="AH414">
        <v>-2.5652377594350319E-2</v>
      </c>
      <c r="AI414">
        <v>1.9308589875577131</v>
      </c>
    </row>
    <row r="415" spans="1:35" x14ac:dyDescent="0.2">
      <c r="A415">
        <v>35</v>
      </c>
      <c r="B415">
        <v>414</v>
      </c>
      <c r="C415" s="25">
        <v>0</v>
      </c>
      <c r="D415" s="25">
        <v>688</v>
      </c>
      <c r="E415" s="25">
        <v>0</v>
      </c>
      <c r="F415">
        <v>-1.4739159468337881</v>
      </c>
      <c r="G415">
        <v>-0.97865393205061091</v>
      </c>
      <c r="H415">
        <v>-0.49526201478317722</v>
      </c>
      <c r="I415" t="s">
        <v>601</v>
      </c>
      <c r="J415" t="s">
        <v>32</v>
      </c>
      <c r="K415" t="s">
        <v>76</v>
      </c>
      <c r="L415" t="s">
        <v>263</v>
      </c>
      <c r="M415" s="26">
        <v>21.1</v>
      </c>
      <c r="N415" s="27">
        <v>3</v>
      </c>
      <c r="O415">
        <v>3.2277777777777779</v>
      </c>
      <c r="P415">
        <v>0.66666666666666663</v>
      </c>
      <c r="Q415">
        <v>0</v>
      </c>
      <c r="R415">
        <v>0.33333333333333331</v>
      </c>
      <c r="S415">
        <v>0</v>
      </c>
      <c r="T415">
        <v>0</v>
      </c>
      <c r="U415">
        <v>0.33333333333333331</v>
      </c>
      <c r="V415">
        <v>0.25</v>
      </c>
      <c r="W415">
        <v>1.3333333333333333</v>
      </c>
      <c r="X415">
        <v>0</v>
      </c>
      <c r="Y415">
        <v>0</v>
      </c>
      <c r="Z415">
        <v>0</v>
      </c>
      <c r="AA415">
        <v>-2.4727107632463596</v>
      </c>
      <c r="AB415">
        <v>-1.5177172569739765</v>
      </c>
      <c r="AC415">
        <v>-2.0333851944048327</v>
      </c>
      <c r="AD415">
        <v>-1.4876265584771855</v>
      </c>
      <c r="AE415">
        <v>-2.1841590290900013</v>
      </c>
      <c r="AF415">
        <v>-0.5961604480498125</v>
      </c>
      <c r="AG415">
        <v>-0.42133274817669314</v>
      </c>
      <c r="AH415">
        <v>-2.5652377594350319E-2</v>
      </c>
      <c r="AI415">
        <v>1.9308589875577131</v>
      </c>
    </row>
    <row r="416" spans="1:35" x14ac:dyDescent="0.2">
      <c r="A416">
        <v>35</v>
      </c>
      <c r="B416">
        <v>415</v>
      </c>
      <c r="C416" s="25">
        <v>0</v>
      </c>
      <c r="D416" s="25">
        <v>664</v>
      </c>
      <c r="E416" s="25">
        <v>0</v>
      </c>
      <c r="F416">
        <v>-1.475346922926833</v>
      </c>
      <c r="G416">
        <v>-0.96646941661664998</v>
      </c>
      <c r="H416">
        <v>-0.50887750631018303</v>
      </c>
      <c r="I416" t="s">
        <v>1719</v>
      </c>
      <c r="J416" t="s">
        <v>32</v>
      </c>
      <c r="K416" t="s">
        <v>63</v>
      </c>
      <c r="L416" t="s">
        <v>264</v>
      </c>
      <c r="M416" s="26">
        <v>21.4</v>
      </c>
      <c r="N416" s="27">
        <v>2</v>
      </c>
      <c r="O416">
        <v>3.375</v>
      </c>
      <c r="P416">
        <v>1.5</v>
      </c>
      <c r="Q416">
        <v>0.5</v>
      </c>
      <c r="R416">
        <v>0</v>
      </c>
      <c r="S416">
        <v>0</v>
      </c>
      <c r="T416">
        <v>0</v>
      </c>
      <c r="U416">
        <v>0</v>
      </c>
      <c r="V416">
        <v>0.33333333333333331</v>
      </c>
      <c r="W416">
        <v>1.5</v>
      </c>
      <c r="X416">
        <v>0</v>
      </c>
      <c r="Y416">
        <v>0</v>
      </c>
      <c r="Z416">
        <v>0</v>
      </c>
      <c r="AA416">
        <v>-2.3338002303794019</v>
      </c>
      <c r="AB416">
        <v>-1.0306463942007189</v>
      </c>
      <c r="AC416">
        <v>-2.1531161142551589</v>
      </c>
      <c r="AD416">
        <v>-1.4876265584771855</v>
      </c>
      <c r="AE416">
        <v>-2.1841590290900013</v>
      </c>
      <c r="AF416">
        <v>-1.1124277564910137</v>
      </c>
      <c r="AG416">
        <v>-0.30165527661973168</v>
      </c>
      <c r="AH416">
        <v>-2.5652377594350319E-2</v>
      </c>
      <c r="AI416">
        <v>1.9308589875577131</v>
      </c>
    </row>
    <row r="417" spans="1:35" x14ac:dyDescent="0.2">
      <c r="A417">
        <v>35</v>
      </c>
      <c r="B417">
        <v>416</v>
      </c>
      <c r="C417" s="25">
        <v>0</v>
      </c>
      <c r="D417" s="25">
        <v>499</v>
      </c>
      <c r="E417" s="25">
        <v>0</v>
      </c>
      <c r="F417">
        <v>-1.4780218233313789</v>
      </c>
      <c r="G417">
        <v>-1.1889988866118442</v>
      </c>
      <c r="H417">
        <v>-0.28902293671953472</v>
      </c>
      <c r="I417" t="s">
        <v>587</v>
      </c>
      <c r="J417" t="s">
        <v>32</v>
      </c>
      <c r="K417" t="s">
        <v>95</v>
      </c>
      <c r="L417" t="s">
        <v>45</v>
      </c>
      <c r="M417" s="26">
        <v>22.4</v>
      </c>
      <c r="N417" s="27">
        <v>1</v>
      </c>
      <c r="O417">
        <v>6.35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1</v>
      </c>
      <c r="AA417">
        <v>-2.5838391895399258</v>
      </c>
      <c r="AB417">
        <v>-1.5177172569739765</v>
      </c>
      <c r="AC417">
        <v>-1.4347305951532019</v>
      </c>
      <c r="AD417">
        <v>-1.4876265584771855</v>
      </c>
      <c r="AE417">
        <v>-2.1841590290900013</v>
      </c>
      <c r="AF417">
        <v>-1.1124277564910137</v>
      </c>
      <c r="AG417">
        <v>-1.3013250747454801</v>
      </c>
      <c r="AH417">
        <v>-2.5652377594350319E-2</v>
      </c>
      <c r="AI417">
        <v>0.94648785855853346</v>
      </c>
    </row>
    <row r="418" spans="1:35" x14ac:dyDescent="0.2">
      <c r="A418">
        <v>35</v>
      </c>
      <c r="B418">
        <v>417</v>
      </c>
      <c r="C418" s="25">
        <v>0</v>
      </c>
      <c r="D418" s="25">
        <v>508</v>
      </c>
      <c r="E418" s="25">
        <v>0</v>
      </c>
      <c r="F418">
        <v>-1.4795382674005986</v>
      </c>
      <c r="G418">
        <v>-0.89854741971237162</v>
      </c>
      <c r="H418">
        <v>-0.58099084768822695</v>
      </c>
      <c r="I418" t="s">
        <v>575</v>
      </c>
      <c r="J418" t="s">
        <v>32</v>
      </c>
      <c r="K418" t="s">
        <v>54</v>
      </c>
      <c r="L418" t="s">
        <v>264</v>
      </c>
      <c r="M418" s="26">
        <v>39.4</v>
      </c>
      <c r="N418" s="27">
        <v>2</v>
      </c>
      <c r="O418">
        <v>5.4</v>
      </c>
      <c r="P418">
        <v>2.5</v>
      </c>
      <c r="Q418">
        <v>0</v>
      </c>
      <c r="R418">
        <v>1.5</v>
      </c>
      <c r="S418">
        <v>0</v>
      </c>
      <c r="T418">
        <v>0</v>
      </c>
      <c r="U418">
        <v>0</v>
      </c>
      <c r="V418">
        <v>1</v>
      </c>
      <c r="W418">
        <v>0.5</v>
      </c>
      <c r="X418">
        <v>0.75</v>
      </c>
      <c r="Y418">
        <v>2</v>
      </c>
      <c r="Z418">
        <v>0</v>
      </c>
      <c r="AA418">
        <v>-2.1671075909390529</v>
      </c>
      <c r="AB418">
        <v>-1.5177172569739765</v>
      </c>
      <c r="AC418">
        <v>-1.614326974928691</v>
      </c>
      <c r="AD418">
        <v>-1.4876265584771855</v>
      </c>
      <c r="AE418">
        <v>-2.1841590290900013</v>
      </c>
      <c r="AF418">
        <v>-1.1124277564910137</v>
      </c>
      <c r="AG418">
        <v>0.33898210683513225</v>
      </c>
      <c r="AH418">
        <v>-0.27340270490426932</v>
      </c>
      <c r="AI418">
        <v>1.9308589875577131</v>
      </c>
    </row>
    <row r="419" spans="1:35" x14ac:dyDescent="0.2">
      <c r="A419">
        <v>35</v>
      </c>
      <c r="B419">
        <v>418</v>
      </c>
      <c r="C419" s="25">
        <v>0</v>
      </c>
      <c r="D419" s="25">
        <v>665</v>
      </c>
      <c r="E419" s="25">
        <v>0</v>
      </c>
      <c r="F419">
        <v>-1.4817086062842761</v>
      </c>
      <c r="G419">
        <v>-0.93152490204234084</v>
      </c>
      <c r="H419">
        <v>-0.5501837042419353</v>
      </c>
      <c r="I419" t="s">
        <v>588</v>
      </c>
      <c r="J419" t="s">
        <v>232</v>
      </c>
      <c r="K419" t="s">
        <v>97</v>
      </c>
      <c r="L419" t="s">
        <v>264</v>
      </c>
      <c r="M419" s="26">
        <v>21.8</v>
      </c>
      <c r="N419" s="27">
        <v>1</v>
      </c>
      <c r="O419">
        <v>2.7333333333333334</v>
      </c>
      <c r="P419">
        <v>2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0.5</v>
      </c>
      <c r="W419">
        <v>2</v>
      </c>
      <c r="X419">
        <v>0</v>
      </c>
      <c r="Y419">
        <v>0</v>
      </c>
      <c r="Z419">
        <v>0</v>
      </c>
      <c r="AA419">
        <v>-2.2504539106592274</v>
      </c>
      <c r="AB419">
        <v>-1.5177172569739765</v>
      </c>
      <c r="AC419">
        <v>-1.7939233547041804</v>
      </c>
      <c r="AD419">
        <v>-1.4876265584771855</v>
      </c>
      <c r="AE419">
        <v>-2.1841590290900013</v>
      </c>
      <c r="AF419">
        <v>-1.1124277564910137</v>
      </c>
      <c r="AG419">
        <v>5.7377138051152979E-2</v>
      </c>
      <c r="AH419">
        <v>-2.5652377594350319E-2</v>
      </c>
      <c r="AI419">
        <v>1.9308589875577131</v>
      </c>
    </row>
    <row r="420" spans="1:35" x14ac:dyDescent="0.2">
      <c r="A420">
        <v>35</v>
      </c>
      <c r="B420">
        <v>420</v>
      </c>
      <c r="C420" s="25">
        <v>0</v>
      </c>
      <c r="D420" s="25">
        <v>516</v>
      </c>
      <c r="E420" s="25">
        <v>0</v>
      </c>
      <c r="F420">
        <v>-1.4886911510357215</v>
      </c>
      <c r="G420">
        <v>-1.0393348269685403</v>
      </c>
      <c r="H420">
        <v>-0.44935632406718118</v>
      </c>
      <c r="I420" t="s">
        <v>591</v>
      </c>
      <c r="J420" t="s">
        <v>232</v>
      </c>
      <c r="K420" t="s">
        <v>54</v>
      </c>
      <c r="L420" t="s">
        <v>263</v>
      </c>
      <c r="M420" s="26">
        <v>24</v>
      </c>
      <c r="N420" s="27">
        <v>3</v>
      </c>
      <c r="O420">
        <v>4.427777777777778</v>
      </c>
      <c r="P420">
        <v>1</v>
      </c>
      <c r="Q420">
        <v>0.33333333333333331</v>
      </c>
      <c r="R420">
        <v>0</v>
      </c>
      <c r="S420">
        <v>0.33333333333333331</v>
      </c>
      <c r="T420">
        <v>0</v>
      </c>
      <c r="U420">
        <v>0</v>
      </c>
      <c r="V420">
        <v>0.33333333333333331</v>
      </c>
      <c r="W420">
        <v>1</v>
      </c>
      <c r="X420">
        <v>0</v>
      </c>
      <c r="Y420">
        <v>0</v>
      </c>
      <c r="Z420">
        <v>0.66666666666666663</v>
      </c>
      <c r="AA420">
        <v>-2.4171465500995768</v>
      </c>
      <c r="AB420">
        <v>-1.1930033484584714</v>
      </c>
      <c r="AC420">
        <v>-2.1531161142551589</v>
      </c>
      <c r="AD420">
        <v>-1.335332881261478</v>
      </c>
      <c r="AE420">
        <v>-2.1841590290900013</v>
      </c>
      <c r="AF420">
        <v>-1.1124277564910137</v>
      </c>
      <c r="AG420">
        <v>-0.20778695369173855</v>
      </c>
      <c r="AH420">
        <v>-2.5652377594350319E-2</v>
      </c>
      <c r="AI420">
        <v>1.2746115682249266</v>
      </c>
    </row>
    <row r="421" spans="1:35" x14ac:dyDescent="0.2">
      <c r="A421">
        <v>35</v>
      </c>
      <c r="B421">
        <v>419</v>
      </c>
      <c r="C421" s="25">
        <v>0</v>
      </c>
      <c r="D421" s="25">
        <v>487</v>
      </c>
      <c r="E421" s="25">
        <v>0</v>
      </c>
      <c r="F421">
        <v>-1.4886911510357215</v>
      </c>
      <c r="G421">
        <v>-0.95542201600895105</v>
      </c>
      <c r="H421">
        <v>-0.53326913502677042</v>
      </c>
      <c r="I421" t="s">
        <v>590</v>
      </c>
      <c r="J421" t="s">
        <v>32</v>
      </c>
      <c r="K421" t="s">
        <v>35</v>
      </c>
      <c r="L421" t="s">
        <v>263</v>
      </c>
      <c r="M421" s="26">
        <v>29.9</v>
      </c>
      <c r="N421" s="27">
        <v>3</v>
      </c>
      <c r="O421">
        <v>3.15</v>
      </c>
      <c r="P421">
        <v>1</v>
      </c>
      <c r="Q421">
        <v>0.33333333333333331</v>
      </c>
      <c r="R421">
        <v>0</v>
      </c>
      <c r="S421">
        <v>0.33333333333333331</v>
      </c>
      <c r="T421">
        <v>0</v>
      </c>
      <c r="U421">
        <v>0</v>
      </c>
      <c r="V421">
        <v>1</v>
      </c>
      <c r="W421">
        <v>0.33333333333333331</v>
      </c>
      <c r="X421">
        <v>0</v>
      </c>
      <c r="Y421">
        <v>0</v>
      </c>
      <c r="Z421">
        <v>0.33333333333333331</v>
      </c>
      <c r="AA421">
        <v>-2.4171465500995768</v>
      </c>
      <c r="AB421">
        <v>-1.1930033484584714</v>
      </c>
      <c r="AC421">
        <v>-2.1531161142551589</v>
      </c>
      <c r="AD421">
        <v>-1.335332881261478</v>
      </c>
      <c r="AE421">
        <v>-2.1841590290900013</v>
      </c>
      <c r="AF421">
        <v>-1.1124277564910137</v>
      </c>
      <c r="AG421">
        <v>0.21930463527817071</v>
      </c>
      <c r="AH421">
        <v>-2.5652377594350319E-2</v>
      </c>
      <c r="AI421">
        <v>1.60273527789132</v>
      </c>
    </row>
    <row r="422" spans="1:35" x14ac:dyDescent="0.2">
      <c r="A422">
        <v>36</v>
      </c>
      <c r="B422">
        <v>421</v>
      </c>
      <c r="C422" s="25">
        <v>0</v>
      </c>
      <c r="D422" s="25">
        <v>701</v>
      </c>
      <c r="E422" s="25">
        <v>0</v>
      </c>
      <c r="F422">
        <v>-1.4897229815712856</v>
      </c>
      <c r="G422">
        <v>-1.0722305710257214</v>
      </c>
      <c r="H422">
        <v>-0.41749241054556419</v>
      </c>
      <c r="I422" t="s">
        <v>592</v>
      </c>
      <c r="J422" t="s">
        <v>232</v>
      </c>
      <c r="K422" t="s">
        <v>65</v>
      </c>
      <c r="L422" t="s">
        <v>263</v>
      </c>
      <c r="M422" s="26">
        <v>23.1</v>
      </c>
      <c r="N422" s="27">
        <v>2</v>
      </c>
      <c r="O422">
        <v>6.8416666666666668</v>
      </c>
      <c r="P422">
        <v>0</v>
      </c>
      <c r="Q422">
        <v>0</v>
      </c>
      <c r="R422">
        <v>0.5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0.5</v>
      </c>
      <c r="AA422">
        <v>-2.5838391895399258</v>
      </c>
      <c r="AB422">
        <v>-1.5177172569739765</v>
      </c>
      <c r="AC422">
        <v>-1.9735197344796696</v>
      </c>
      <c r="AD422">
        <v>-1.0307455268300634</v>
      </c>
      <c r="AE422">
        <v>-2.1841590290900013</v>
      </c>
      <c r="AF422">
        <v>-1.1124277564910137</v>
      </c>
      <c r="AG422">
        <v>-0.66068769129061622</v>
      </c>
      <c r="AH422">
        <v>-2.5652377594350319E-2</v>
      </c>
      <c r="AI422">
        <v>1.4386734230581233</v>
      </c>
    </row>
    <row r="423" spans="1:35" x14ac:dyDescent="0.2">
      <c r="A423">
        <v>36</v>
      </c>
      <c r="B423">
        <v>422</v>
      </c>
      <c r="C423" s="25">
        <v>0</v>
      </c>
      <c r="D423" s="25">
        <v>550</v>
      </c>
      <c r="E423" s="25">
        <v>0</v>
      </c>
      <c r="F423">
        <v>-1.4979502914734937</v>
      </c>
      <c r="G423">
        <v>-0.96195280672992289</v>
      </c>
      <c r="H423">
        <v>-0.53599748474357078</v>
      </c>
      <c r="I423" t="s">
        <v>603</v>
      </c>
      <c r="J423" t="s">
        <v>32</v>
      </c>
      <c r="K423" t="s">
        <v>121</v>
      </c>
      <c r="L423" t="s">
        <v>263</v>
      </c>
      <c r="M423" s="26">
        <v>22.8</v>
      </c>
      <c r="N423" s="27">
        <v>4</v>
      </c>
      <c r="O423">
        <v>3.8250000000000002</v>
      </c>
      <c r="P423">
        <v>2.25</v>
      </c>
      <c r="Q423">
        <v>0</v>
      </c>
      <c r="R423">
        <v>0.5</v>
      </c>
      <c r="S423">
        <v>0.25</v>
      </c>
      <c r="T423">
        <v>0.25</v>
      </c>
      <c r="U423">
        <v>0.5</v>
      </c>
      <c r="V423">
        <v>0.44444444444444442</v>
      </c>
      <c r="W423">
        <v>2.25</v>
      </c>
      <c r="X423">
        <v>0.25</v>
      </c>
      <c r="Y423">
        <v>1</v>
      </c>
      <c r="Z423">
        <v>0</v>
      </c>
      <c r="AA423">
        <v>-2.2087807507991402</v>
      </c>
      <c r="AB423">
        <v>-1.5177172569739765</v>
      </c>
      <c r="AC423">
        <v>-1.9735197344796696</v>
      </c>
      <c r="AD423">
        <v>-1.3734063005654049</v>
      </c>
      <c r="AE423">
        <v>-1.6396855728709625</v>
      </c>
      <c r="AF423">
        <v>-0.33802679382921191</v>
      </c>
      <c r="AG423">
        <v>-0.10278220781256306</v>
      </c>
      <c r="AH423">
        <v>-1.4345156307960905</v>
      </c>
      <c r="AI423">
        <v>1.9308589875577131</v>
      </c>
    </row>
    <row r="424" spans="1:35" x14ac:dyDescent="0.2">
      <c r="A424">
        <v>36</v>
      </c>
      <c r="B424">
        <v>423</v>
      </c>
      <c r="C424" s="25">
        <v>0</v>
      </c>
      <c r="D424" s="25">
        <v>758</v>
      </c>
      <c r="E424" s="25">
        <v>0</v>
      </c>
      <c r="F424">
        <v>-1.4985441067688874</v>
      </c>
      <c r="G424">
        <v>-1.0556936022110106</v>
      </c>
      <c r="H424">
        <v>-0.44285050455787678</v>
      </c>
      <c r="I424" t="s">
        <v>589</v>
      </c>
      <c r="J424" t="s">
        <v>32</v>
      </c>
      <c r="K424" t="s">
        <v>79</v>
      </c>
      <c r="L424" t="s">
        <v>264</v>
      </c>
      <c r="M424" s="26">
        <v>23.2</v>
      </c>
      <c r="N424" s="27">
        <v>2</v>
      </c>
      <c r="O424">
        <v>3.833333333333333</v>
      </c>
      <c r="P424">
        <v>1</v>
      </c>
      <c r="Q424">
        <v>0</v>
      </c>
      <c r="R424">
        <v>0.5</v>
      </c>
      <c r="S424">
        <v>0.5</v>
      </c>
      <c r="T424">
        <v>0</v>
      </c>
      <c r="U424">
        <v>0</v>
      </c>
      <c r="V424">
        <v>0.2</v>
      </c>
      <c r="W424">
        <v>2.5</v>
      </c>
      <c r="X424">
        <v>0</v>
      </c>
      <c r="Y424">
        <v>0</v>
      </c>
      <c r="Z424">
        <v>0</v>
      </c>
      <c r="AA424">
        <v>-2.4171465500995768</v>
      </c>
      <c r="AB424">
        <v>-1.5177172569739765</v>
      </c>
      <c r="AC424">
        <v>-1.9735197344796696</v>
      </c>
      <c r="AD424">
        <v>-1.2591860426536243</v>
      </c>
      <c r="AE424">
        <v>-2.1841590290900013</v>
      </c>
      <c r="AF424">
        <v>-1.1124277564910137</v>
      </c>
      <c r="AG424">
        <v>-0.94229266007459545</v>
      </c>
      <c r="AH424">
        <v>-2.5652377594350319E-2</v>
      </c>
      <c r="AI424">
        <v>1.9308589875577131</v>
      </c>
    </row>
    <row r="425" spans="1:35" x14ac:dyDescent="0.2">
      <c r="A425">
        <v>36</v>
      </c>
      <c r="B425">
        <v>424</v>
      </c>
      <c r="C425" s="25">
        <v>0</v>
      </c>
      <c r="D425" s="25">
        <v>740</v>
      </c>
      <c r="E425" s="25">
        <v>0</v>
      </c>
      <c r="F425">
        <v>-1.5036784490135917</v>
      </c>
      <c r="G425">
        <v>-0.99280657278895701</v>
      </c>
      <c r="H425">
        <v>-0.5108718762246347</v>
      </c>
      <c r="I425" t="s">
        <v>595</v>
      </c>
      <c r="J425" t="s">
        <v>32</v>
      </c>
      <c r="K425" t="s">
        <v>37</v>
      </c>
      <c r="L425" t="s">
        <v>45</v>
      </c>
      <c r="M425" s="26">
        <v>20.100000000000001</v>
      </c>
      <c r="N425" s="27">
        <v>2</v>
      </c>
      <c r="O425">
        <v>2.4416666666666669</v>
      </c>
      <c r="P425">
        <v>0</v>
      </c>
      <c r="Q425">
        <v>0</v>
      </c>
      <c r="R425">
        <v>1.5</v>
      </c>
      <c r="S425">
        <v>0</v>
      </c>
      <c r="T425">
        <v>0</v>
      </c>
      <c r="U425">
        <v>0</v>
      </c>
      <c r="V425">
        <v>0</v>
      </c>
      <c r="W425">
        <v>0.5</v>
      </c>
      <c r="X425">
        <v>0</v>
      </c>
      <c r="Y425">
        <v>0</v>
      </c>
      <c r="Z425">
        <v>0</v>
      </c>
      <c r="AA425">
        <v>-2.5838391895399258</v>
      </c>
      <c r="AB425">
        <v>-1.5177172569739765</v>
      </c>
      <c r="AC425">
        <v>-1.614326974928691</v>
      </c>
      <c r="AD425">
        <v>-1.4876265584771855</v>
      </c>
      <c r="AE425">
        <v>-2.1841590290900013</v>
      </c>
      <c r="AF425">
        <v>-1.1124277564910137</v>
      </c>
      <c r="AG425">
        <v>-0.34036899956318434</v>
      </c>
      <c r="AH425">
        <v>-2.5652377594350319E-2</v>
      </c>
      <c r="AI425">
        <v>1.9308589875577131</v>
      </c>
    </row>
    <row r="426" spans="1:35" x14ac:dyDescent="0.2">
      <c r="A426">
        <v>36</v>
      </c>
      <c r="B426">
        <v>425</v>
      </c>
      <c r="C426" s="25">
        <v>0</v>
      </c>
      <c r="D426" s="25">
        <v>264</v>
      </c>
      <c r="E426" s="25">
        <v>1</v>
      </c>
      <c r="F426">
        <v>-1.5161583820475879</v>
      </c>
      <c r="G426">
        <v>-1.0659203506183779</v>
      </c>
      <c r="H426">
        <v>-0.45023803142921004</v>
      </c>
      <c r="I426" t="s">
        <v>596</v>
      </c>
      <c r="J426" t="s">
        <v>32</v>
      </c>
      <c r="K426" t="s">
        <v>115</v>
      </c>
      <c r="L426" t="s">
        <v>263</v>
      </c>
      <c r="M426" s="26">
        <v>20.9</v>
      </c>
      <c r="N426" s="27">
        <v>8</v>
      </c>
      <c r="O426">
        <v>4.9479166666666661</v>
      </c>
      <c r="P426">
        <v>1.125</v>
      </c>
      <c r="Q426">
        <v>0</v>
      </c>
      <c r="R426">
        <v>1.125</v>
      </c>
      <c r="S426">
        <v>0.25</v>
      </c>
      <c r="T426">
        <v>0</v>
      </c>
      <c r="U426">
        <v>0.125</v>
      </c>
      <c r="V426">
        <v>0.26666666666666666</v>
      </c>
      <c r="W426">
        <v>1.875</v>
      </c>
      <c r="X426">
        <v>0.33333333333333331</v>
      </c>
      <c r="Y426">
        <v>0.375</v>
      </c>
      <c r="Z426">
        <v>0.375</v>
      </c>
      <c r="AA426">
        <v>-2.3963099701695332</v>
      </c>
      <c r="AB426">
        <v>-1.5177172569739765</v>
      </c>
      <c r="AC426">
        <v>-1.7490242597603081</v>
      </c>
      <c r="AD426">
        <v>-1.3734063005654049</v>
      </c>
      <c r="AE426">
        <v>-2.1841590290900013</v>
      </c>
      <c r="AF426">
        <v>-0.91882751582556321</v>
      </c>
      <c r="AG426">
        <v>-0.54189429541530554</v>
      </c>
      <c r="AH426">
        <v>-0.47366434194832913</v>
      </c>
      <c r="AI426">
        <v>1.5617198141830209</v>
      </c>
    </row>
    <row r="427" spans="1:35" x14ac:dyDescent="0.2">
      <c r="A427">
        <v>36</v>
      </c>
      <c r="B427">
        <v>426</v>
      </c>
      <c r="C427" s="25">
        <v>0</v>
      </c>
      <c r="D427" s="25">
        <v>480</v>
      </c>
      <c r="E427" s="25">
        <v>0</v>
      </c>
      <c r="F427">
        <v>-1.524683252215036</v>
      </c>
      <c r="G427">
        <v>-1.010010866161076</v>
      </c>
      <c r="H427">
        <v>-0.51467238605395993</v>
      </c>
      <c r="I427" t="s">
        <v>597</v>
      </c>
      <c r="J427" t="s">
        <v>32</v>
      </c>
      <c r="K427" t="s">
        <v>87</v>
      </c>
      <c r="L427" t="s">
        <v>264</v>
      </c>
      <c r="M427" s="26">
        <v>20.6</v>
      </c>
      <c r="N427" s="27">
        <v>3</v>
      </c>
      <c r="O427">
        <v>3.0722222222222224</v>
      </c>
      <c r="P427">
        <v>0</v>
      </c>
      <c r="Q427">
        <v>0</v>
      </c>
      <c r="R427">
        <v>0.66666666666666663</v>
      </c>
      <c r="S427">
        <v>0.33333333333333331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0.33333333333333331</v>
      </c>
      <c r="AA427">
        <v>-2.5838391895399258</v>
      </c>
      <c r="AB427">
        <v>-1.5177172569739765</v>
      </c>
      <c r="AC427">
        <v>-1.9136542745545064</v>
      </c>
      <c r="AD427">
        <v>-1.335332881261478</v>
      </c>
      <c r="AE427">
        <v>-2.1841590290900013</v>
      </c>
      <c r="AF427">
        <v>-1.1124277564910137</v>
      </c>
      <c r="AG427">
        <v>-2.005030783575236E-2</v>
      </c>
      <c r="AH427">
        <v>-2.5652377594350319E-2</v>
      </c>
      <c r="AI427">
        <v>1.60273527789132</v>
      </c>
    </row>
    <row r="428" spans="1:35" x14ac:dyDescent="0.2">
      <c r="A428">
        <v>36</v>
      </c>
      <c r="B428">
        <v>427</v>
      </c>
      <c r="C428" s="25">
        <v>0</v>
      </c>
      <c r="D428" s="25">
        <v>660</v>
      </c>
      <c r="E428" s="25">
        <v>0</v>
      </c>
      <c r="F428">
        <v>-1.525846207835228</v>
      </c>
      <c r="G428">
        <v>-1.0825309308017081</v>
      </c>
      <c r="H428">
        <v>-0.44331527703351981</v>
      </c>
      <c r="I428" t="s">
        <v>598</v>
      </c>
      <c r="J428" t="s">
        <v>32</v>
      </c>
      <c r="K428" t="s">
        <v>82</v>
      </c>
      <c r="L428" t="s">
        <v>264</v>
      </c>
      <c r="M428" s="26">
        <v>27.7</v>
      </c>
      <c r="N428" s="27">
        <v>4</v>
      </c>
      <c r="O428">
        <v>3.8208333333333337</v>
      </c>
      <c r="P428">
        <v>0</v>
      </c>
      <c r="Q428">
        <v>0</v>
      </c>
      <c r="R428">
        <v>0.75</v>
      </c>
      <c r="S428">
        <v>0.25</v>
      </c>
      <c r="T428">
        <v>0</v>
      </c>
      <c r="U428">
        <v>0</v>
      </c>
      <c r="V428">
        <v>0</v>
      </c>
      <c r="W428">
        <v>0.75</v>
      </c>
      <c r="X428">
        <v>0</v>
      </c>
      <c r="Y428">
        <v>0</v>
      </c>
      <c r="Z428">
        <v>0.5</v>
      </c>
      <c r="AA428">
        <v>-2.5838391895399258</v>
      </c>
      <c r="AB428">
        <v>-1.5177172569739765</v>
      </c>
      <c r="AC428">
        <v>-1.8837215445919249</v>
      </c>
      <c r="AD428">
        <v>-1.3734063005654049</v>
      </c>
      <c r="AE428">
        <v>-2.1841590290900013</v>
      </c>
      <c r="AF428">
        <v>-1.1124277564910137</v>
      </c>
      <c r="AG428">
        <v>-0.50052834542690028</v>
      </c>
      <c r="AH428">
        <v>-2.5652377594350319E-2</v>
      </c>
      <c r="AI428">
        <v>1.4386734230581233</v>
      </c>
    </row>
    <row r="429" spans="1:35" x14ac:dyDescent="0.2">
      <c r="A429">
        <v>36</v>
      </c>
      <c r="B429">
        <v>428</v>
      </c>
      <c r="C429" s="25">
        <v>0</v>
      </c>
      <c r="D429" s="25">
        <v>700</v>
      </c>
      <c r="E429" s="25">
        <v>0</v>
      </c>
      <c r="F429">
        <v>-1.5293350746958045</v>
      </c>
      <c r="G429">
        <v>-0.9771707603498524</v>
      </c>
      <c r="H429">
        <v>-0.55216431434595215</v>
      </c>
      <c r="I429" t="s">
        <v>599</v>
      </c>
      <c r="J429" t="s">
        <v>32</v>
      </c>
      <c r="K429" t="s">
        <v>37</v>
      </c>
      <c r="L429" t="s">
        <v>264</v>
      </c>
      <c r="M429" s="26">
        <v>20.6</v>
      </c>
      <c r="N429" s="27">
        <v>1</v>
      </c>
      <c r="O429">
        <v>0.41666666666666669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-2.5838391895399258</v>
      </c>
      <c r="AB429">
        <v>-1.5177172569739765</v>
      </c>
      <c r="AC429">
        <v>-1.7939233547041804</v>
      </c>
      <c r="AD429">
        <v>-1.4876265584771855</v>
      </c>
      <c r="AE429">
        <v>-2.1841590290900013</v>
      </c>
      <c r="AF429">
        <v>-1.1124277564910137</v>
      </c>
      <c r="AG429">
        <v>-2.005030783575236E-2</v>
      </c>
      <c r="AH429">
        <v>-2.5652377594350319E-2</v>
      </c>
      <c r="AI429">
        <v>1.9308589875577131</v>
      </c>
    </row>
    <row r="430" spans="1:35" x14ac:dyDescent="0.2">
      <c r="A430">
        <v>36</v>
      </c>
      <c r="B430">
        <v>429</v>
      </c>
      <c r="C430" s="25">
        <v>0</v>
      </c>
      <c r="D430" s="25">
        <v>592</v>
      </c>
      <c r="E430" s="25">
        <v>0</v>
      </c>
      <c r="F430">
        <v>-1.5330218576487018</v>
      </c>
      <c r="G430">
        <v>-1.009627847052929</v>
      </c>
      <c r="H430">
        <v>-0.52339401059577284</v>
      </c>
      <c r="I430" t="s">
        <v>602</v>
      </c>
      <c r="J430" t="s">
        <v>32</v>
      </c>
      <c r="K430" t="s">
        <v>95</v>
      </c>
      <c r="L430" t="s">
        <v>263</v>
      </c>
      <c r="M430" s="26">
        <v>24.4</v>
      </c>
      <c r="N430" s="27">
        <v>1</v>
      </c>
      <c r="O430">
        <v>7.083333333333333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-2.2504539106592274</v>
      </c>
      <c r="AB430">
        <v>-1.5177172569739765</v>
      </c>
      <c r="AC430">
        <v>-2.1531161142551589</v>
      </c>
      <c r="AD430">
        <v>-1.4876265584771855</v>
      </c>
      <c r="AE430">
        <v>-2.1841590290900013</v>
      </c>
      <c r="AF430">
        <v>-1.1124277564910137</v>
      </c>
      <c r="AG430">
        <v>0.69801452150601684</v>
      </c>
      <c r="AH430">
        <v>-2.5652377594350319E-2</v>
      </c>
      <c r="AI430">
        <v>0.94648785855853346</v>
      </c>
    </row>
    <row r="431" spans="1:35" x14ac:dyDescent="0.2">
      <c r="A431">
        <v>36</v>
      </c>
      <c r="B431">
        <v>432</v>
      </c>
      <c r="C431" s="25">
        <v>0</v>
      </c>
      <c r="D431" s="25">
        <v>756</v>
      </c>
      <c r="E431" s="25">
        <v>0</v>
      </c>
      <c r="F431">
        <v>-1.5549917003780174</v>
      </c>
      <c r="G431">
        <v>-0.9971259136582401</v>
      </c>
      <c r="H431">
        <v>-0.55786578671977727</v>
      </c>
      <c r="I431" t="s">
        <v>604</v>
      </c>
      <c r="J431" t="s">
        <v>232</v>
      </c>
      <c r="K431" t="s">
        <v>42</v>
      </c>
      <c r="L431" t="s">
        <v>264</v>
      </c>
      <c r="M431" s="26">
        <v>22</v>
      </c>
      <c r="N431" s="27">
        <v>2</v>
      </c>
      <c r="O431">
        <v>1.4000000000000001</v>
      </c>
      <c r="P431">
        <v>0</v>
      </c>
      <c r="Q431">
        <v>0</v>
      </c>
      <c r="R431">
        <v>0.5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-2.5838391895399258</v>
      </c>
      <c r="AB431">
        <v>-1.5177172569739765</v>
      </c>
      <c r="AC431">
        <v>-1.9735197344796696</v>
      </c>
      <c r="AD431">
        <v>-1.4876265584771855</v>
      </c>
      <c r="AE431">
        <v>-2.1841590290900013</v>
      </c>
      <c r="AF431">
        <v>-1.1124277564910137</v>
      </c>
      <c r="AG431">
        <v>-2.005030783575236E-2</v>
      </c>
      <c r="AH431">
        <v>-2.5652377594350319E-2</v>
      </c>
      <c r="AI431">
        <v>1.9308589875577131</v>
      </c>
    </row>
    <row r="432" spans="1:35" x14ac:dyDescent="0.2">
      <c r="A432">
        <v>36</v>
      </c>
      <c r="B432">
        <v>430</v>
      </c>
      <c r="C432" s="25">
        <v>0</v>
      </c>
      <c r="D432" s="25">
        <v>607</v>
      </c>
      <c r="E432" s="25">
        <v>0</v>
      </c>
      <c r="F432">
        <v>-1.5549917003780174</v>
      </c>
      <c r="G432">
        <v>-1.0518131986026389</v>
      </c>
      <c r="H432">
        <v>-0.50317850177537848</v>
      </c>
      <c r="I432" t="s">
        <v>606</v>
      </c>
      <c r="J432" t="s">
        <v>607</v>
      </c>
      <c r="K432" t="s">
        <v>54</v>
      </c>
      <c r="L432" t="s">
        <v>264</v>
      </c>
      <c r="M432" s="26">
        <v>20.6</v>
      </c>
      <c r="N432" s="27">
        <v>2</v>
      </c>
      <c r="O432">
        <v>1.3166666666666669</v>
      </c>
      <c r="P432">
        <v>0</v>
      </c>
      <c r="Q432">
        <v>0</v>
      </c>
      <c r="R432">
        <v>0.5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0.5</v>
      </c>
      <c r="AA432">
        <v>-2.5838391895399258</v>
      </c>
      <c r="AB432">
        <v>-1.5177172569739765</v>
      </c>
      <c r="AC432">
        <v>-1.9735197344796696</v>
      </c>
      <c r="AD432">
        <v>-1.4876265584771855</v>
      </c>
      <c r="AE432">
        <v>-2.1841590290900013</v>
      </c>
      <c r="AF432">
        <v>-1.1124277564910137</v>
      </c>
      <c r="AG432">
        <v>-2.005030783575236E-2</v>
      </c>
      <c r="AH432">
        <v>-2.5652377594350319E-2</v>
      </c>
      <c r="AI432">
        <v>1.4386734230581233</v>
      </c>
    </row>
    <row r="433" spans="1:35" x14ac:dyDescent="0.2">
      <c r="A433">
        <v>36</v>
      </c>
      <c r="B433">
        <v>431</v>
      </c>
      <c r="C433" s="25">
        <v>0</v>
      </c>
      <c r="D433" s="25">
        <v>594</v>
      </c>
      <c r="E433" s="25">
        <v>0</v>
      </c>
      <c r="F433">
        <v>-1.5549917003780174</v>
      </c>
      <c r="G433">
        <v>-1.0327168794057324</v>
      </c>
      <c r="H433">
        <v>-0.52227482097228495</v>
      </c>
      <c r="I433" t="s">
        <v>605</v>
      </c>
      <c r="J433" t="s">
        <v>232</v>
      </c>
      <c r="K433" t="s">
        <v>42</v>
      </c>
      <c r="L433" t="s">
        <v>264</v>
      </c>
      <c r="M433" s="26">
        <v>21.9</v>
      </c>
      <c r="N433" s="27">
        <v>2</v>
      </c>
      <c r="O433">
        <v>2.4249999999999998</v>
      </c>
      <c r="P433">
        <v>0</v>
      </c>
      <c r="Q433">
        <v>0</v>
      </c>
      <c r="R433">
        <v>0.5</v>
      </c>
      <c r="S433">
        <v>0</v>
      </c>
      <c r="T433">
        <v>0</v>
      </c>
      <c r="U433">
        <v>0</v>
      </c>
      <c r="V433">
        <v>0</v>
      </c>
      <c r="W433">
        <v>0.5</v>
      </c>
      <c r="X433">
        <v>0</v>
      </c>
      <c r="Y433">
        <v>0</v>
      </c>
      <c r="Z433">
        <v>0</v>
      </c>
      <c r="AA433">
        <v>-2.5838391895399258</v>
      </c>
      <c r="AB433">
        <v>-1.5177172569739765</v>
      </c>
      <c r="AC433">
        <v>-1.9735197344796696</v>
      </c>
      <c r="AD433">
        <v>-1.4876265584771855</v>
      </c>
      <c r="AE433">
        <v>-2.1841590290900013</v>
      </c>
      <c r="AF433">
        <v>-1.1124277564910137</v>
      </c>
      <c r="AG433">
        <v>-0.34036899956318434</v>
      </c>
      <c r="AH433">
        <v>-2.5652377594350319E-2</v>
      </c>
      <c r="AI433">
        <v>1.9308589875577131</v>
      </c>
    </row>
    <row r="434" spans="1:35" x14ac:dyDescent="0.2">
      <c r="A434">
        <v>37</v>
      </c>
      <c r="B434">
        <v>433</v>
      </c>
      <c r="C434" s="25">
        <v>0</v>
      </c>
      <c r="D434" s="25">
        <v>686</v>
      </c>
      <c r="E434" s="25">
        <v>0</v>
      </c>
      <c r="F434">
        <v>-1.5643311463585472</v>
      </c>
      <c r="G434">
        <v>-1.067324535418344</v>
      </c>
      <c r="H434">
        <v>-0.49700661094020315</v>
      </c>
      <c r="I434" t="s">
        <v>608</v>
      </c>
      <c r="J434" t="s">
        <v>232</v>
      </c>
      <c r="K434" t="s">
        <v>82</v>
      </c>
      <c r="L434" t="s">
        <v>263</v>
      </c>
      <c r="M434" s="26">
        <v>25.2</v>
      </c>
      <c r="N434" s="27">
        <v>4</v>
      </c>
      <c r="O434">
        <v>2.0958333333333337</v>
      </c>
      <c r="P434">
        <v>0</v>
      </c>
      <c r="Q434">
        <v>0</v>
      </c>
      <c r="R434">
        <v>0</v>
      </c>
      <c r="S434">
        <v>0.25</v>
      </c>
      <c r="T434">
        <v>0</v>
      </c>
      <c r="U434">
        <v>0</v>
      </c>
      <c r="V434">
        <v>0</v>
      </c>
      <c r="W434">
        <v>0.5</v>
      </c>
      <c r="X434">
        <v>0</v>
      </c>
      <c r="Y434">
        <v>0</v>
      </c>
      <c r="Z434">
        <v>0.25</v>
      </c>
      <c r="AA434">
        <v>-2.5838391895399258</v>
      </c>
      <c r="AB434">
        <v>-1.5177172569739765</v>
      </c>
      <c r="AC434">
        <v>-2.1531161142551589</v>
      </c>
      <c r="AD434">
        <v>-1.3734063005654049</v>
      </c>
      <c r="AE434">
        <v>-2.1841590290900013</v>
      </c>
      <c r="AF434">
        <v>-1.1124277564910137</v>
      </c>
      <c r="AG434">
        <v>-0.34036899956318434</v>
      </c>
      <c r="AH434">
        <v>-2.5652377594350319E-2</v>
      </c>
      <c r="AI434">
        <v>1.6847662053079182</v>
      </c>
    </row>
    <row r="435" spans="1:35" x14ac:dyDescent="0.2">
      <c r="A435">
        <v>37</v>
      </c>
      <c r="B435">
        <v>434</v>
      </c>
      <c r="C435" s="25">
        <v>0</v>
      </c>
      <c r="D435" s="25">
        <v>558</v>
      </c>
      <c r="E435" s="25">
        <v>0</v>
      </c>
      <c r="F435">
        <v>-1.58064832606023</v>
      </c>
      <c r="G435">
        <v>-1.0170810669666279</v>
      </c>
      <c r="H435">
        <v>-0.56356725909360206</v>
      </c>
      <c r="I435" t="s">
        <v>615</v>
      </c>
      <c r="J435" t="s">
        <v>32</v>
      </c>
      <c r="K435" t="s">
        <v>121</v>
      </c>
      <c r="L435" t="s">
        <v>264</v>
      </c>
      <c r="M435" s="26">
        <v>22.6</v>
      </c>
      <c r="N435" s="27">
        <v>1</v>
      </c>
      <c r="O435">
        <v>1.55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-2.5838391895399258</v>
      </c>
      <c r="AB435">
        <v>-1.5177172569739765</v>
      </c>
      <c r="AC435">
        <v>-2.1531161142551589</v>
      </c>
      <c r="AD435">
        <v>-1.4876265584771855</v>
      </c>
      <c r="AE435">
        <v>-2.1841590290900013</v>
      </c>
      <c r="AF435">
        <v>-1.1124277564910137</v>
      </c>
      <c r="AG435">
        <v>-2.005030783575236E-2</v>
      </c>
      <c r="AH435">
        <v>-2.5652377594350319E-2</v>
      </c>
      <c r="AI435">
        <v>1.9308589875577131</v>
      </c>
    </row>
    <row r="436" spans="1:35" x14ac:dyDescent="0.2">
      <c r="A436">
        <v>37</v>
      </c>
      <c r="B436">
        <v>435</v>
      </c>
      <c r="C436" s="25">
        <v>0</v>
      </c>
      <c r="D436" s="25">
        <v>534</v>
      </c>
      <c r="E436" s="25">
        <v>0</v>
      </c>
      <c r="F436">
        <v>-1.58064832606023</v>
      </c>
      <c r="G436">
        <v>-1.0170810669666279</v>
      </c>
      <c r="H436">
        <v>-0.56356725909360206</v>
      </c>
      <c r="I436" t="s">
        <v>611</v>
      </c>
      <c r="J436" t="s">
        <v>232</v>
      </c>
      <c r="K436" t="s">
        <v>87</v>
      </c>
      <c r="L436" t="s">
        <v>264</v>
      </c>
      <c r="M436" s="26">
        <v>22.6</v>
      </c>
      <c r="N436" s="27">
        <v>1</v>
      </c>
      <c r="O436">
        <v>1.9666666666666668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-2.5838391895399258</v>
      </c>
      <c r="AB436">
        <v>-1.5177172569739765</v>
      </c>
      <c r="AC436">
        <v>-2.1531161142551589</v>
      </c>
      <c r="AD436">
        <v>-1.4876265584771855</v>
      </c>
      <c r="AE436">
        <v>-2.1841590290900013</v>
      </c>
      <c r="AF436">
        <v>-1.1124277564910137</v>
      </c>
      <c r="AG436">
        <v>-2.005030783575236E-2</v>
      </c>
      <c r="AH436">
        <v>-2.5652377594350319E-2</v>
      </c>
      <c r="AI436">
        <v>1.9308589875577131</v>
      </c>
    </row>
    <row r="437" spans="1:35" x14ac:dyDescent="0.2">
      <c r="A437">
        <v>37</v>
      </c>
      <c r="B437">
        <v>436</v>
      </c>
      <c r="C437" s="25">
        <v>0</v>
      </c>
      <c r="D437" s="25">
        <v>587</v>
      </c>
      <c r="E437" s="25">
        <v>0</v>
      </c>
      <c r="F437">
        <v>-1.58064832606023</v>
      </c>
      <c r="G437">
        <v>-1.0170810669666279</v>
      </c>
      <c r="H437">
        <v>-0.56356725909360206</v>
      </c>
      <c r="I437" t="s">
        <v>616</v>
      </c>
      <c r="J437" t="s">
        <v>232</v>
      </c>
      <c r="K437" t="s">
        <v>82</v>
      </c>
      <c r="L437" t="s">
        <v>263</v>
      </c>
      <c r="M437" s="26">
        <v>22.3</v>
      </c>
      <c r="N437" s="27">
        <v>1</v>
      </c>
      <c r="O437">
        <v>1.5166666666666666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-2.5838391895399258</v>
      </c>
      <c r="AB437">
        <v>-1.5177172569739765</v>
      </c>
      <c r="AC437">
        <v>-2.1531161142551589</v>
      </c>
      <c r="AD437">
        <v>-1.4876265584771855</v>
      </c>
      <c r="AE437">
        <v>-2.1841590290900013</v>
      </c>
      <c r="AF437">
        <v>-1.1124277564910137</v>
      </c>
      <c r="AG437">
        <v>-2.005030783575236E-2</v>
      </c>
      <c r="AH437">
        <v>-2.5652377594350319E-2</v>
      </c>
      <c r="AI437">
        <v>1.9308589875577131</v>
      </c>
    </row>
    <row r="438" spans="1:35" x14ac:dyDescent="0.2">
      <c r="A438">
        <v>37</v>
      </c>
      <c r="B438">
        <v>437</v>
      </c>
      <c r="C438" s="25">
        <v>0</v>
      </c>
      <c r="D438" s="25">
        <v>716</v>
      </c>
      <c r="E438" s="25">
        <v>0</v>
      </c>
      <c r="F438">
        <v>-1.58064832606023</v>
      </c>
      <c r="G438">
        <v>-1.0170810669666279</v>
      </c>
      <c r="H438">
        <v>-0.56356725909360206</v>
      </c>
      <c r="I438" t="s">
        <v>613</v>
      </c>
      <c r="J438" t="s">
        <v>232</v>
      </c>
      <c r="K438" t="s">
        <v>44</v>
      </c>
      <c r="L438" t="s">
        <v>263</v>
      </c>
      <c r="M438" s="26">
        <v>20.399999999999999</v>
      </c>
      <c r="N438" s="27">
        <v>1</v>
      </c>
      <c r="O438">
        <v>1.1166666666666667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-2.5838391895399258</v>
      </c>
      <c r="AB438">
        <v>-1.5177172569739765</v>
      </c>
      <c r="AC438">
        <v>-2.1531161142551589</v>
      </c>
      <c r="AD438">
        <v>-1.4876265584771855</v>
      </c>
      <c r="AE438">
        <v>-2.1841590290900013</v>
      </c>
      <c r="AF438">
        <v>-1.1124277564910137</v>
      </c>
      <c r="AG438">
        <v>-2.005030783575236E-2</v>
      </c>
      <c r="AH438">
        <v>-2.5652377594350319E-2</v>
      </c>
      <c r="AI438">
        <v>1.9308589875577131</v>
      </c>
    </row>
    <row r="439" spans="1:35" x14ac:dyDescent="0.2">
      <c r="A439">
        <v>37</v>
      </c>
      <c r="B439">
        <v>438</v>
      </c>
      <c r="C439" s="25">
        <v>0</v>
      </c>
      <c r="D439" s="25">
        <v>694</v>
      </c>
      <c r="E439" s="25">
        <v>0</v>
      </c>
      <c r="F439">
        <v>-1.58064832606023</v>
      </c>
      <c r="G439">
        <v>-1.0882629984616128</v>
      </c>
      <c r="H439">
        <v>-0.4923853275986172</v>
      </c>
      <c r="I439" t="s">
        <v>610</v>
      </c>
      <c r="J439" t="s">
        <v>232</v>
      </c>
      <c r="K439" t="s">
        <v>70</v>
      </c>
      <c r="L439" t="s">
        <v>263</v>
      </c>
      <c r="M439" s="26">
        <v>22.2</v>
      </c>
      <c r="N439" s="27">
        <v>1</v>
      </c>
      <c r="O439">
        <v>1.9833333333333334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-2.5838391895399258</v>
      </c>
      <c r="AB439">
        <v>-1.5177172569739765</v>
      </c>
      <c r="AC439">
        <v>-2.1531161142551589</v>
      </c>
      <c r="AD439">
        <v>-1.4876265584771855</v>
      </c>
      <c r="AE439">
        <v>-2.1841590290900013</v>
      </c>
      <c r="AF439">
        <v>-1.1124277564910137</v>
      </c>
      <c r="AG439">
        <v>-0.66068769129061622</v>
      </c>
      <c r="AH439">
        <v>-2.5652377594350319E-2</v>
      </c>
      <c r="AI439">
        <v>1.9308589875577131</v>
      </c>
    </row>
    <row r="440" spans="1:35" x14ac:dyDescent="0.2">
      <c r="A440">
        <v>37</v>
      </c>
      <c r="B440">
        <v>439</v>
      </c>
      <c r="C440" s="25">
        <v>0</v>
      </c>
      <c r="D440" s="25">
        <v>379</v>
      </c>
      <c r="E440" s="25">
        <v>0</v>
      </c>
      <c r="F440">
        <v>-1.58064832606023</v>
      </c>
      <c r="G440">
        <v>-1.0170810669666279</v>
      </c>
      <c r="H440">
        <v>-0.56356725909360206</v>
      </c>
      <c r="I440" t="s">
        <v>612</v>
      </c>
      <c r="J440" t="s">
        <v>32</v>
      </c>
      <c r="K440" t="s">
        <v>52</v>
      </c>
      <c r="L440" t="s">
        <v>264</v>
      </c>
      <c r="M440" s="26">
        <v>31.1</v>
      </c>
      <c r="N440" s="27">
        <v>1</v>
      </c>
      <c r="O440">
        <v>2.4833333333333334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-2.5838391895399258</v>
      </c>
      <c r="AB440">
        <v>-1.5177172569739765</v>
      </c>
      <c r="AC440">
        <v>-2.1531161142551589</v>
      </c>
      <c r="AD440">
        <v>-1.4876265584771855</v>
      </c>
      <c r="AE440">
        <v>-2.1841590290900013</v>
      </c>
      <c r="AF440">
        <v>-1.1124277564910137</v>
      </c>
      <c r="AG440">
        <v>-2.005030783575236E-2</v>
      </c>
      <c r="AH440">
        <v>-2.5652377594350319E-2</v>
      </c>
      <c r="AI440">
        <v>1.9308589875577131</v>
      </c>
    </row>
    <row r="441" spans="1:35" x14ac:dyDescent="0.2">
      <c r="A441">
        <v>37</v>
      </c>
      <c r="B441">
        <v>440</v>
      </c>
      <c r="C441" s="25">
        <v>0</v>
      </c>
      <c r="D441" s="25">
        <v>593</v>
      </c>
      <c r="E441" s="25">
        <v>0</v>
      </c>
      <c r="F441">
        <v>-1.58064832606023</v>
      </c>
      <c r="G441">
        <v>-1.0170810669666279</v>
      </c>
      <c r="H441">
        <v>-0.56356725909360206</v>
      </c>
      <c r="I441" t="s">
        <v>617</v>
      </c>
      <c r="J441" t="s">
        <v>1720</v>
      </c>
      <c r="K441" t="s">
        <v>155</v>
      </c>
      <c r="L441" t="s">
        <v>263</v>
      </c>
      <c r="M441" s="26">
        <v>23.7</v>
      </c>
      <c r="N441" s="27">
        <v>1</v>
      </c>
      <c r="O441">
        <v>6.7833333333333332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-2.5838391895399258</v>
      </c>
      <c r="AB441">
        <v>-1.5177172569739765</v>
      </c>
      <c r="AC441">
        <v>-2.1531161142551589</v>
      </c>
      <c r="AD441">
        <v>-1.4876265584771855</v>
      </c>
      <c r="AE441">
        <v>-2.1841590290900013</v>
      </c>
      <c r="AF441">
        <v>-1.1124277564910137</v>
      </c>
      <c r="AG441">
        <v>-2.005030783575236E-2</v>
      </c>
      <c r="AH441">
        <v>-2.5652377594350319E-2</v>
      </c>
      <c r="AI441">
        <v>1.9308589875577131</v>
      </c>
    </row>
    <row r="442" spans="1:35" x14ac:dyDescent="0.2">
      <c r="A442">
        <v>37</v>
      </c>
      <c r="B442">
        <v>441</v>
      </c>
      <c r="C442" s="25">
        <v>0</v>
      </c>
      <c r="D442" s="25">
        <v>572</v>
      </c>
      <c r="E442" s="25">
        <v>0</v>
      </c>
      <c r="F442">
        <v>-1.58064832606023</v>
      </c>
      <c r="G442">
        <v>-1.0170810669666279</v>
      </c>
      <c r="H442">
        <v>-0.56356725909360206</v>
      </c>
      <c r="I442" t="s">
        <v>614</v>
      </c>
      <c r="J442" t="s">
        <v>232</v>
      </c>
      <c r="K442" t="s">
        <v>50</v>
      </c>
      <c r="L442" t="s">
        <v>263</v>
      </c>
      <c r="M442" s="26">
        <v>20.100000000000001</v>
      </c>
      <c r="N442" s="27">
        <v>1</v>
      </c>
      <c r="O442">
        <v>0.23333333333333334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-2.5838391895399258</v>
      </c>
      <c r="AB442">
        <v>-1.5177172569739765</v>
      </c>
      <c r="AC442">
        <v>-2.1531161142551589</v>
      </c>
      <c r="AD442">
        <v>-1.4876265584771855</v>
      </c>
      <c r="AE442">
        <v>-2.1841590290900013</v>
      </c>
      <c r="AF442">
        <v>-1.1124277564910137</v>
      </c>
      <c r="AG442">
        <v>-2.005030783575236E-2</v>
      </c>
      <c r="AH442">
        <v>-2.5652377594350319E-2</v>
      </c>
      <c r="AI442">
        <v>1.9308589875577131</v>
      </c>
    </row>
    <row r="443" spans="1:35" x14ac:dyDescent="0.2">
      <c r="A443">
        <v>37</v>
      </c>
      <c r="B443">
        <v>442</v>
      </c>
      <c r="C443" s="25">
        <v>0</v>
      </c>
      <c r="D443" s="25">
        <v>617</v>
      </c>
      <c r="E443" s="25">
        <v>0</v>
      </c>
      <c r="F443">
        <v>-1.58064832606023</v>
      </c>
      <c r="G443">
        <v>-1.2332285340979028</v>
      </c>
      <c r="H443">
        <v>-0.3474197919623272</v>
      </c>
      <c r="I443" t="s">
        <v>618</v>
      </c>
      <c r="J443" t="s">
        <v>232</v>
      </c>
      <c r="K443" t="s">
        <v>56</v>
      </c>
      <c r="L443" t="s">
        <v>263</v>
      </c>
      <c r="M443" s="26">
        <v>22</v>
      </c>
      <c r="N443" s="27">
        <v>2</v>
      </c>
      <c r="O443">
        <v>2.2333333333333334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1.5</v>
      </c>
      <c r="X443">
        <v>0</v>
      </c>
      <c r="Y443">
        <v>0</v>
      </c>
      <c r="Z443">
        <v>1</v>
      </c>
      <c r="AA443">
        <v>-2.5838391895399258</v>
      </c>
      <c r="AB443">
        <v>-1.5177172569739765</v>
      </c>
      <c r="AC443">
        <v>-2.1531161142551589</v>
      </c>
      <c r="AD443">
        <v>-1.4876265584771855</v>
      </c>
      <c r="AE443">
        <v>-2.1841590290900013</v>
      </c>
      <c r="AF443">
        <v>-1.1124277564910137</v>
      </c>
      <c r="AG443">
        <v>-0.9810063830180481</v>
      </c>
      <c r="AH443">
        <v>-2.5652377594350319E-2</v>
      </c>
      <c r="AI443">
        <v>0.94648785855853346</v>
      </c>
    </row>
    <row r="444" spans="1:35" x14ac:dyDescent="0.2">
      <c r="A444">
        <v>37</v>
      </c>
      <c r="B444">
        <v>443</v>
      </c>
      <c r="C444" s="25">
        <v>0</v>
      </c>
      <c r="D444" s="25">
        <v>340</v>
      </c>
      <c r="E444" s="25">
        <v>0</v>
      </c>
      <c r="F444">
        <v>-1.6467529717636762</v>
      </c>
      <c r="G444">
        <v>-1.058172131951054</v>
      </c>
      <c r="H444">
        <v>-0.58858083981262221</v>
      </c>
      <c r="I444" t="s">
        <v>622</v>
      </c>
      <c r="J444" t="s">
        <v>32</v>
      </c>
      <c r="K444" t="s">
        <v>79</v>
      </c>
      <c r="L444" t="s">
        <v>45</v>
      </c>
      <c r="M444" s="26">
        <v>27.1</v>
      </c>
      <c r="N444" s="27">
        <v>5</v>
      </c>
      <c r="O444">
        <v>13.176666666666668</v>
      </c>
      <c r="P444">
        <v>3.2</v>
      </c>
      <c r="Q444">
        <v>0</v>
      </c>
      <c r="R444">
        <v>2.6</v>
      </c>
      <c r="S444">
        <v>0.2</v>
      </c>
      <c r="T444">
        <v>0.2</v>
      </c>
      <c r="U444">
        <v>0</v>
      </c>
      <c r="V444">
        <v>0.5</v>
      </c>
      <c r="W444">
        <v>2.4</v>
      </c>
      <c r="X444">
        <v>0.36363636363636365</v>
      </c>
      <c r="Y444">
        <v>2.2000000000000002</v>
      </c>
      <c r="Z444">
        <v>0</v>
      </c>
      <c r="AA444">
        <v>-2.0504227433308082</v>
      </c>
      <c r="AB444">
        <v>-1.5177172569739765</v>
      </c>
      <c r="AC444">
        <v>-1.2192149394226146</v>
      </c>
      <c r="AD444">
        <v>-1.3962503521477609</v>
      </c>
      <c r="AE444">
        <v>-1.7485802641147703</v>
      </c>
      <c r="AF444">
        <v>-1.1124277564910137</v>
      </c>
      <c r="AG444">
        <v>7.2862627228534038E-2</v>
      </c>
      <c r="AH444">
        <v>-2.4826574898647884</v>
      </c>
      <c r="AI444">
        <v>1.9308589875577131</v>
      </c>
    </row>
    <row r="445" spans="1:35" x14ac:dyDescent="0.2">
      <c r="A445">
        <v>37</v>
      </c>
      <c r="B445">
        <v>444</v>
      </c>
      <c r="C445" s="25">
        <v>0</v>
      </c>
      <c r="D445" s="25">
        <v>461</v>
      </c>
      <c r="E445" s="25">
        <v>0</v>
      </c>
      <c r="F445">
        <v>-1.6782230244471124</v>
      </c>
      <c r="G445">
        <v>-1.092972499045314</v>
      </c>
      <c r="H445">
        <v>-0.58525052540179834</v>
      </c>
      <c r="I445" t="s">
        <v>620</v>
      </c>
      <c r="J445" t="s">
        <v>1721</v>
      </c>
      <c r="K445" t="s">
        <v>56</v>
      </c>
      <c r="L445" t="s">
        <v>263</v>
      </c>
      <c r="M445" s="26">
        <v>23.5</v>
      </c>
      <c r="N445" s="27">
        <v>2</v>
      </c>
      <c r="O445">
        <v>2.8083333333333336</v>
      </c>
      <c r="P445">
        <v>0.5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0.5</v>
      </c>
      <c r="Y445">
        <v>1</v>
      </c>
      <c r="Z445">
        <v>0</v>
      </c>
      <c r="AA445">
        <v>-2.5004928698197513</v>
      </c>
      <c r="AB445">
        <v>-1.5177172569739765</v>
      </c>
      <c r="AC445">
        <v>-2.1531161142551589</v>
      </c>
      <c r="AD445">
        <v>-1.4876265584771855</v>
      </c>
      <c r="AE445">
        <v>-2.1841590290900013</v>
      </c>
      <c r="AF445">
        <v>-1.1124277564910137</v>
      </c>
      <c r="AG445">
        <v>-2.005030783575236E-2</v>
      </c>
      <c r="AH445">
        <v>-0.79202158602270012</v>
      </c>
      <c r="AI445">
        <v>1.9308589875577131</v>
      </c>
    </row>
    <row r="446" spans="1:35" x14ac:dyDescent="0.2">
      <c r="A446">
        <v>38</v>
      </c>
      <c r="B446">
        <v>445</v>
      </c>
      <c r="C446" s="25">
        <v>0</v>
      </c>
      <c r="D446" s="25">
        <v>354</v>
      </c>
      <c r="E446" s="25">
        <v>0</v>
      </c>
      <c r="F446">
        <v>-1.681665456257905</v>
      </c>
      <c r="G446">
        <v>-1.1964214663550718</v>
      </c>
      <c r="H446">
        <v>-0.48524398990283313</v>
      </c>
      <c r="I446" t="s">
        <v>619</v>
      </c>
      <c r="J446" t="s">
        <v>1722</v>
      </c>
      <c r="K446" t="s">
        <v>67</v>
      </c>
      <c r="L446" t="s">
        <v>45</v>
      </c>
      <c r="M446" s="26">
        <v>28.9</v>
      </c>
      <c r="N446" s="27">
        <v>1</v>
      </c>
      <c r="O446">
        <v>8.2833333333333332</v>
      </c>
      <c r="P446">
        <v>3</v>
      </c>
      <c r="Q446">
        <v>0</v>
      </c>
      <c r="R446">
        <v>3</v>
      </c>
      <c r="S446">
        <v>0</v>
      </c>
      <c r="T446">
        <v>2</v>
      </c>
      <c r="U446">
        <v>2</v>
      </c>
      <c r="V446">
        <v>0.5</v>
      </c>
      <c r="W446">
        <v>2</v>
      </c>
      <c r="X446">
        <v>0.16666666666666666</v>
      </c>
      <c r="Y446">
        <v>6</v>
      </c>
      <c r="Z446">
        <v>1</v>
      </c>
      <c r="AA446">
        <v>-2.0837612712188784</v>
      </c>
      <c r="AB446">
        <v>-1.5177172569739765</v>
      </c>
      <c r="AC446">
        <v>-1.0755378356022234</v>
      </c>
      <c r="AD446">
        <v>-1.4876265584771855</v>
      </c>
      <c r="AE446">
        <v>2.1716286206623083</v>
      </c>
      <c r="AF446">
        <v>1.9851760941561936</v>
      </c>
      <c r="AG446">
        <v>5.7377138051152979E-2</v>
      </c>
      <c r="AH446">
        <v>-9.7638199863515727</v>
      </c>
      <c r="AI446">
        <v>0.94648785855853346</v>
      </c>
    </row>
    <row r="447" spans="1:35" x14ac:dyDescent="0.2">
      <c r="A447">
        <v>38</v>
      </c>
      <c r="B447">
        <v>446</v>
      </c>
      <c r="C447" s="25">
        <v>124.8</v>
      </c>
      <c r="D447" s="25">
        <v>358</v>
      </c>
      <c r="E447" s="25">
        <v>0</v>
      </c>
      <c r="F447">
        <v>-1.6943222897883305</v>
      </c>
      <c r="G447">
        <v>-1.1202889442916732</v>
      </c>
      <c r="H447">
        <v>-0.5740333454966573</v>
      </c>
      <c r="I447" t="s">
        <v>621</v>
      </c>
      <c r="J447" t="s">
        <v>232</v>
      </c>
      <c r="K447" t="s">
        <v>58</v>
      </c>
      <c r="L447" t="s">
        <v>264</v>
      </c>
      <c r="M447" s="26">
        <v>23.9</v>
      </c>
      <c r="N447" s="27">
        <v>2</v>
      </c>
      <c r="O447">
        <v>2.4166666666666665</v>
      </c>
      <c r="P447">
        <v>1</v>
      </c>
      <c r="Q447">
        <v>0</v>
      </c>
      <c r="R447">
        <v>0</v>
      </c>
      <c r="S447">
        <v>0</v>
      </c>
      <c r="T447">
        <v>0.5</v>
      </c>
      <c r="U447">
        <v>0</v>
      </c>
      <c r="V447">
        <v>1</v>
      </c>
      <c r="W447">
        <v>0.5</v>
      </c>
      <c r="X447">
        <v>0</v>
      </c>
      <c r="Y447">
        <v>1</v>
      </c>
      <c r="Z447">
        <v>0.5</v>
      </c>
      <c r="AA447">
        <v>-2.4171465500995768</v>
      </c>
      <c r="AB447">
        <v>-1.5177172569739765</v>
      </c>
      <c r="AC447">
        <v>-2.1531161142551589</v>
      </c>
      <c r="AD447">
        <v>-1.4876265584771855</v>
      </c>
      <c r="AE447">
        <v>-1.0952121166519238</v>
      </c>
      <c r="AF447">
        <v>-1.1124277564910137</v>
      </c>
      <c r="AG447">
        <v>0.33898210683513225</v>
      </c>
      <c r="AH447">
        <v>-2.0770096755694807</v>
      </c>
      <c r="AI447">
        <v>1.4386734230581233</v>
      </c>
    </row>
    <row r="448" spans="1:35" x14ac:dyDescent="0.2">
      <c r="A448">
        <v>38</v>
      </c>
      <c r="B448">
        <v>447</v>
      </c>
      <c r="C448" s="25">
        <v>0</v>
      </c>
      <c r="D448" s="25">
        <v>0</v>
      </c>
      <c r="E448" s="25">
        <v>0</v>
      </c>
      <c r="F448">
        <v>-1.7757977228339945</v>
      </c>
      <c r="G448">
        <v>-1.3112277941139698</v>
      </c>
      <c r="H448">
        <v>-0.46456992872002467</v>
      </c>
      <c r="I448" t="s">
        <v>1038</v>
      </c>
      <c r="J448" t="s">
        <v>32</v>
      </c>
      <c r="K448" t="s">
        <v>48</v>
      </c>
      <c r="L448" t="s">
        <v>263</v>
      </c>
      <c r="M448" s="26">
        <v>24.5</v>
      </c>
      <c r="N448" s="27">
        <v>1</v>
      </c>
      <c r="O448">
        <v>4.583333333333333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0.5</v>
      </c>
      <c r="Y448">
        <v>2</v>
      </c>
      <c r="Z448">
        <v>0</v>
      </c>
      <c r="AA448">
        <v>-2.4171465500995768</v>
      </c>
      <c r="AB448">
        <v>-1.5177172569739765</v>
      </c>
      <c r="AC448">
        <v>-2.1531161142551589</v>
      </c>
      <c r="AD448">
        <v>-1.4876265584771855</v>
      </c>
      <c r="AE448">
        <v>-2.1841590290900013</v>
      </c>
      <c r="AF448">
        <v>-1.1124277564910137</v>
      </c>
      <c r="AG448">
        <v>-1.3013250747454801</v>
      </c>
      <c r="AH448">
        <v>-1.55839079445105</v>
      </c>
      <c r="AI448">
        <v>1.9308589875577131</v>
      </c>
    </row>
  </sheetData>
  <autoFilter ref="A1:AI44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448"/>
  <sheetViews>
    <sheetView workbookViewId="0"/>
  </sheetViews>
  <sheetFormatPr baseColWidth="10" defaultColWidth="8.83203125" defaultRowHeight="15" x14ac:dyDescent="0.2"/>
  <cols>
    <col min="1" max="1" width="6.83203125" bestFit="1" customWidth="1"/>
    <col min="2" max="2" width="5.5" bestFit="1" customWidth="1"/>
    <col min="3" max="3" width="7.1640625" bestFit="1" customWidth="1"/>
    <col min="4" max="4" width="8.6640625" bestFit="1" customWidth="1"/>
    <col min="5" max="5" width="4.5" bestFit="1" customWidth="1"/>
    <col min="6" max="6" width="6.33203125" bestFit="1" customWidth="1"/>
    <col min="7" max="7" width="6.5" bestFit="1" customWidth="1"/>
    <col min="8" max="8" width="6.1640625" bestFit="1" customWidth="1"/>
    <col min="9" max="9" width="21.1640625" bestFit="1" customWidth="1"/>
    <col min="10" max="10" width="6" customWidth="1"/>
    <col min="11" max="11" width="5.6640625" bestFit="1" customWidth="1"/>
    <col min="12" max="12" width="4.33203125" bestFit="1" customWidth="1"/>
    <col min="13" max="13" width="4.5" bestFit="1" customWidth="1"/>
    <col min="14" max="14" width="3" bestFit="1" customWidth="1"/>
    <col min="15" max="16" width="5.5" bestFit="1" customWidth="1"/>
    <col min="17" max="17" width="4.5" bestFit="1" customWidth="1"/>
    <col min="18" max="19" width="5.5" bestFit="1" customWidth="1"/>
    <col min="20" max="22" width="4.5" bestFit="1" customWidth="1"/>
    <col min="23" max="23" width="5.5" bestFit="1" customWidth="1"/>
    <col min="24" max="24" width="4.5" bestFit="1" customWidth="1"/>
    <col min="25" max="25" width="5.5" bestFit="1" customWidth="1"/>
    <col min="26" max="26" width="4.5" bestFit="1" customWidth="1"/>
    <col min="27" max="32" width="5.1640625" bestFit="1" customWidth="1"/>
    <col min="33" max="33" width="5.6640625" bestFit="1" customWidth="1"/>
    <col min="34" max="35" width="5.1640625" bestFit="1" customWidth="1"/>
  </cols>
  <sheetData>
    <row r="1" spans="1:35" x14ac:dyDescent="0.2">
      <c r="A1" s="4" t="s">
        <v>0</v>
      </c>
      <c r="B1" s="4" t="s">
        <v>1</v>
      </c>
      <c r="C1" s="4" t="s">
        <v>259</v>
      </c>
      <c r="D1" s="4" t="s">
        <v>260</v>
      </c>
      <c r="E1" s="4" t="s">
        <v>261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262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</row>
    <row r="2" spans="1:35" x14ac:dyDescent="0.2">
      <c r="A2">
        <v>1</v>
      </c>
      <c r="B2">
        <v>1</v>
      </c>
      <c r="C2" s="25">
        <v>3.4</v>
      </c>
      <c r="D2" s="25">
        <v>4</v>
      </c>
      <c r="E2" s="25">
        <v>100</v>
      </c>
      <c r="F2">
        <v>1.8673125063846003</v>
      </c>
      <c r="G2">
        <v>1.0360123597529314</v>
      </c>
      <c r="H2">
        <v>0.83130014663166896</v>
      </c>
      <c r="I2" t="s">
        <v>31</v>
      </c>
      <c r="J2" t="s">
        <v>32</v>
      </c>
      <c r="K2" t="s">
        <v>33</v>
      </c>
      <c r="L2" t="s">
        <v>263</v>
      </c>
      <c r="M2" s="26">
        <v>30.2</v>
      </c>
      <c r="N2" s="27">
        <v>10</v>
      </c>
      <c r="O2">
        <v>36.685000000000002</v>
      </c>
      <c r="P2">
        <v>39.299999999999997</v>
      </c>
      <c r="Q2">
        <v>5.8</v>
      </c>
      <c r="R2">
        <v>6.4</v>
      </c>
      <c r="S2">
        <v>7</v>
      </c>
      <c r="T2">
        <v>2.1</v>
      </c>
      <c r="U2">
        <v>0.6</v>
      </c>
      <c r="V2">
        <v>0.46122448979591835</v>
      </c>
      <c r="W2">
        <v>24.5</v>
      </c>
      <c r="X2">
        <v>0.8257575757575758</v>
      </c>
      <c r="Y2">
        <v>13.2</v>
      </c>
      <c r="Z2">
        <v>5.4</v>
      </c>
      <c r="AA2">
        <v>3.9671815404657962</v>
      </c>
      <c r="AB2">
        <v>4.1323047511958118</v>
      </c>
      <c r="AC2">
        <v>0.14571754687110369</v>
      </c>
      <c r="AD2">
        <v>1.7105406630526698</v>
      </c>
      <c r="AE2">
        <v>2.3894180031499239</v>
      </c>
      <c r="AF2">
        <v>-0.18314660129685159</v>
      </c>
      <c r="AG2">
        <v>-0.3623311978779622</v>
      </c>
      <c r="AH2">
        <v>0.90917164125374694</v>
      </c>
      <c r="AI2">
        <v>-3.384745109037858</v>
      </c>
    </row>
    <row r="3" spans="1:35" x14ac:dyDescent="0.2">
      <c r="A3">
        <v>1</v>
      </c>
      <c r="B3">
        <v>2</v>
      </c>
      <c r="C3" s="25">
        <v>18.399999999999999</v>
      </c>
      <c r="D3" s="25">
        <v>20</v>
      </c>
      <c r="E3" s="25">
        <v>100</v>
      </c>
      <c r="F3">
        <v>1.4025471799366795</v>
      </c>
      <c r="G3">
        <v>0.85169888793756832</v>
      </c>
      <c r="H3">
        <v>0.55084829199911123</v>
      </c>
      <c r="I3" t="s">
        <v>38</v>
      </c>
      <c r="J3" t="s">
        <v>32</v>
      </c>
      <c r="K3" t="s">
        <v>39</v>
      </c>
      <c r="L3" t="s">
        <v>263</v>
      </c>
      <c r="M3" s="26">
        <v>20.7</v>
      </c>
      <c r="N3" s="27">
        <v>10</v>
      </c>
      <c r="O3">
        <v>33.869999999999997</v>
      </c>
      <c r="P3">
        <v>31.9</v>
      </c>
      <c r="Q3">
        <v>3.3</v>
      </c>
      <c r="R3">
        <v>11.4</v>
      </c>
      <c r="S3">
        <v>10.5</v>
      </c>
      <c r="T3">
        <v>1</v>
      </c>
      <c r="U3">
        <v>0.2</v>
      </c>
      <c r="V3">
        <v>0.49514563106796117</v>
      </c>
      <c r="W3">
        <v>20.6</v>
      </c>
      <c r="X3">
        <v>0.83673469387755106</v>
      </c>
      <c r="Y3">
        <v>9.8000000000000007</v>
      </c>
      <c r="Z3">
        <v>4.8</v>
      </c>
      <c r="AA3">
        <v>2.7336560086072126</v>
      </c>
      <c r="AB3">
        <v>1.6969504373295234</v>
      </c>
      <c r="AC3">
        <v>1.9416813446259962</v>
      </c>
      <c r="AD3">
        <v>3.3096242738175978</v>
      </c>
      <c r="AE3">
        <v>-6.2652042138463893E-3</v>
      </c>
      <c r="AF3">
        <v>-0.80266737142629285</v>
      </c>
      <c r="AG3">
        <v>0.64158216351970787</v>
      </c>
      <c r="AH3">
        <v>0.94485077081656899</v>
      </c>
      <c r="AI3">
        <v>-2.7941224316383497</v>
      </c>
    </row>
    <row r="4" spans="1:35" x14ac:dyDescent="0.2">
      <c r="A4">
        <v>1</v>
      </c>
      <c r="B4">
        <v>3</v>
      </c>
      <c r="C4" s="25">
        <v>8.6</v>
      </c>
      <c r="D4" s="25">
        <v>8</v>
      </c>
      <c r="E4" s="25">
        <v>100</v>
      </c>
      <c r="F4">
        <v>1.1872510691534124</v>
      </c>
      <c r="G4">
        <v>0.72743046522526211</v>
      </c>
      <c r="H4">
        <v>0.45982060392815027</v>
      </c>
      <c r="I4" t="s">
        <v>36</v>
      </c>
      <c r="J4" t="s">
        <v>1670</v>
      </c>
      <c r="K4" t="s">
        <v>37</v>
      </c>
      <c r="L4" t="s">
        <v>263</v>
      </c>
      <c r="M4" s="26">
        <v>29.4</v>
      </c>
      <c r="N4" s="27">
        <v>10</v>
      </c>
      <c r="O4">
        <v>38.666666666666671</v>
      </c>
      <c r="P4">
        <v>27.8</v>
      </c>
      <c r="Q4">
        <v>3.6</v>
      </c>
      <c r="R4">
        <v>4.8</v>
      </c>
      <c r="S4">
        <v>7.5</v>
      </c>
      <c r="T4">
        <v>1.1000000000000001</v>
      </c>
      <c r="U4">
        <v>0.5</v>
      </c>
      <c r="V4">
        <v>0.44736842105263158</v>
      </c>
      <c r="W4">
        <v>19</v>
      </c>
      <c r="X4">
        <v>0.94736842105263153</v>
      </c>
      <c r="Y4">
        <v>7.6</v>
      </c>
      <c r="Z4">
        <v>3.1</v>
      </c>
      <c r="AA4">
        <v>2.0502161869017819</v>
      </c>
      <c r="AB4">
        <v>1.9891929549934781</v>
      </c>
      <c r="AC4">
        <v>-0.42899086841046208</v>
      </c>
      <c r="AD4">
        <v>1.9389811788762312</v>
      </c>
      <c r="AE4">
        <v>0.21152417827376926</v>
      </c>
      <c r="AF4">
        <v>-0.33802679382921191</v>
      </c>
      <c r="AG4">
        <v>-0.64319178470678462</v>
      </c>
      <c r="AH4">
        <v>2.8878606472683006</v>
      </c>
      <c r="AI4">
        <v>-1.1206915123397441</v>
      </c>
    </row>
    <row r="5" spans="1:35" x14ac:dyDescent="0.2">
      <c r="A5">
        <v>1</v>
      </c>
      <c r="B5">
        <v>4</v>
      </c>
      <c r="C5" s="25">
        <v>10.5</v>
      </c>
      <c r="D5" s="25">
        <v>13</v>
      </c>
      <c r="E5" s="25">
        <v>100</v>
      </c>
      <c r="F5">
        <v>1.1407530311541307</v>
      </c>
      <c r="G5">
        <v>0.51291169401608261</v>
      </c>
      <c r="H5">
        <v>0.62784133713804813</v>
      </c>
      <c r="I5" t="s">
        <v>40</v>
      </c>
      <c r="J5" t="s">
        <v>32</v>
      </c>
      <c r="K5" t="s">
        <v>35</v>
      </c>
      <c r="L5" t="s">
        <v>264</v>
      </c>
      <c r="M5" s="26">
        <v>28.4</v>
      </c>
      <c r="N5" s="27">
        <v>10</v>
      </c>
      <c r="O5">
        <v>32.975000000000001</v>
      </c>
      <c r="P5">
        <v>25.8</v>
      </c>
      <c r="Q5">
        <v>1.7</v>
      </c>
      <c r="R5">
        <v>8.6</v>
      </c>
      <c r="S5">
        <v>5.7</v>
      </c>
      <c r="T5">
        <v>2.2000000000000002</v>
      </c>
      <c r="U5">
        <v>1.1000000000000001</v>
      </c>
      <c r="V5">
        <v>0.431924882629108</v>
      </c>
      <c r="W5">
        <v>21.3</v>
      </c>
      <c r="X5">
        <v>0.85074626865671643</v>
      </c>
      <c r="Y5">
        <v>6.7</v>
      </c>
      <c r="Z5">
        <v>4.2</v>
      </c>
      <c r="AA5">
        <v>1.7168309080210833</v>
      </c>
      <c r="AB5">
        <v>0.13832367645509933</v>
      </c>
      <c r="AC5">
        <v>0.93594161788325614</v>
      </c>
      <c r="AD5">
        <v>1.1165953219114111</v>
      </c>
      <c r="AE5">
        <v>2.6072073856375395</v>
      </c>
      <c r="AF5">
        <v>0.59125436136495035</v>
      </c>
      <c r="AG5">
        <v>-1.1655662176953296</v>
      </c>
      <c r="AH5">
        <v>0.87911794680557509</v>
      </c>
      <c r="AI5">
        <v>-2.2034997542388419</v>
      </c>
    </row>
    <row r="6" spans="1:35" x14ac:dyDescent="0.2">
      <c r="A6">
        <v>1</v>
      </c>
      <c r="B6">
        <v>5</v>
      </c>
      <c r="C6" s="25">
        <v>1.6</v>
      </c>
      <c r="D6" s="25">
        <v>1</v>
      </c>
      <c r="E6" s="25">
        <v>100</v>
      </c>
      <c r="F6">
        <v>1.1331630907162287</v>
      </c>
      <c r="G6">
        <v>0.8514637149353026</v>
      </c>
      <c r="H6">
        <v>0.28169937578092608</v>
      </c>
      <c r="I6" t="s">
        <v>41</v>
      </c>
      <c r="J6" t="s">
        <v>32</v>
      </c>
      <c r="K6" t="s">
        <v>42</v>
      </c>
      <c r="L6" t="s">
        <v>264</v>
      </c>
      <c r="M6" s="26">
        <v>26.7</v>
      </c>
      <c r="N6" s="27">
        <v>10</v>
      </c>
      <c r="O6">
        <v>35.161666666666669</v>
      </c>
      <c r="P6">
        <v>25.3</v>
      </c>
      <c r="Q6">
        <v>0.8</v>
      </c>
      <c r="R6">
        <v>8.6999999999999993</v>
      </c>
      <c r="S6">
        <v>3.4</v>
      </c>
      <c r="T6">
        <v>1.4</v>
      </c>
      <c r="U6">
        <v>3</v>
      </c>
      <c r="V6">
        <v>0.49456521739130432</v>
      </c>
      <c r="W6">
        <v>18.399999999999999</v>
      </c>
      <c r="X6">
        <v>0.88732394366197187</v>
      </c>
      <c r="Y6">
        <v>7.1</v>
      </c>
      <c r="Z6">
        <v>2.8</v>
      </c>
      <c r="AA6">
        <v>1.6334845883009086</v>
      </c>
      <c r="AB6">
        <v>-0.73840387653676431</v>
      </c>
      <c r="AC6">
        <v>0.97186089383835383</v>
      </c>
      <c r="AD6">
        <v>6.5768949123029913E-2</v>
      </c>
      <c r="AE6">
        <v>0.86489232573661534</v>
      </c>
      <c r="AF6">
        <v>3.5339780194797972</v>
      </c>
      <c r="AG6">
        <v>0.55641197304411416</v>
      </c>
      <c r="AH6">
        <v>1.60056073507166</v>
      </c>
      <c r="AI6">
        <v>-0.82538017363998994</v>
      </c>
    </row>
    <row r="7" spans="1:35" x14ac:dyDescent="0.2">
      <c r="A7">
        <v>1</v>
      </c>
      <c r="B7">
        <v>6</v>
      </c>
      <c r="C7" s="25">
        <v>4.2</v>
      </c>
      <c r="D7" s="25">
        <v>2</v>
      </c>
      <c r="E7" s="25">
        <v>100</v>
      </c>
      <c r="F7">
        <v>0.96266349884426194</v>
      </c>
      <c r="G7">
        <v>0.69669342626518982</v>
      </c>
      <c r="H7">
        <v>0.26597007257907213</v>
      </c>
      <c r="I7" t="s">
        <v>43</v>
      </c>
      <c r="J7" t="s">
        <v>32</v>
      </c>
      <c r="K7" t="s">
        <v>44</v>
      </c>
      <c r="L7" t="s">
        <v>45</v>
      </c>
      <c r="M7" s="26">
        <v>24</v>
      </c>
      <c r="N7" s="27">
        <v>10</v>
      </c>
      <c r="O7">
        <v>32.523333333333326</v>
      </c>
      <c r="P7">
        <v>24.2</v>
      </c>
      <c r="Q7">
        <v>3.6</v>
      </c>
      <c r="R7">
        <v>11.8</v>
      </c>
      <c r="S7">
        <v>3.2</v>
      </c>
      <c r="T7">
        <v>0.9</v>
      </c>
      <c r="U7">
        <v>1.4</v>
      </c>
      <c r="V7">
        <v>0.50609756097560976</v>
      </c>
      <c r="W7">
        <v>16.399999999999999</v>
      </c>
      <c r="X7">
        <v>0.83333333333333337</v>
      </c>
      <c r="Y7">
        <v>4.8</v>
      </c>
      <c r="Z7">
        <v>3.2</v>
      </c>
      <c r="AA7">
        <v>1.4501226849165243</v>
      </c>
      <c r="AB7">
        <v>1.9891929549934781</v>
      </c>
      <c r="AC7">
        <v>2.0853584484463878</v>
      </c>
      <c r="AD7">
        <v>-2.5607257206394403E-2</v>
      </c>
      <c r="AE7">
        <v>-0.22405458670146181</v>
      </c>
      <c r="AF7">
        <v>1.0558949389620311</v>
      </c>
      <c r="AG7">
        <v>0.75072496971653724</v>
      </c>
      <c r="AH7">
        <v>0.40773730849926892</v>
      </c>
      <c r="AI7">
        <v>-1.219128625239662</v>
      </c>
    </row>
    <row r="8" spans="1:35" x14ac:dyDescent="0.2">
      <c r="A8">
        <v>1</v>
      </c>
      <c r="B8">
        <v>7</v>
      </c>
      <c r="C8" s="25">
        <v>15.3</v>
      </c>
      <c r="D8" s="25">
        <v>12</v>
      </c>
      <c r="E8" s="25">
        <v>100</v>
      </c>
      <c r="F8">
        <v>0.9462071687366862</v>
      </c>
      <c r="G8">
        <v>0.56171181917818469</v>
      </c>
      <c r="H8">
        <v>0.38449534955850151</v>
      </c>
      <c r="I8" t="s">
        <v>53</v>
      </c>
      <c r="J8" t="s">
        <v>32</v>
      </c>
      <c r="K8" t="s">
        <v>54</v>
      </c>
      <c r="L8" t="s">
        <v>264</v>
      </c>
      <c r="M8" s="26">
        <v>30.2</v>
      </c>
      <c r="N8" s="27">
        <v>10</v>
      </c>
      <c r="O8">
        <v>34.258333333333333</v>
      </c>
      <c r="P8">
        <v>18.7</v>
      </c>
      <c r="Q8">
        <v>0.8</v>
      </c>
      <c r="R8">
        <v>5.7</v>
      </c>
      <c r="S8">
        <v>7</v>
      </c>
      <c r="T8">
        <v>2.7</v>
      </c>
      <c r="U8">
        <v>1</v>
      </c>
      <c r="V8">
        <v>0.41984732824427479</v>
      </c>
      <c r="W8">
        <v>13.1</v>
      </c>
      <c r="X8">
        <v>0.85185185185185186</v>
      </c>
      <c r="Y8">
        <v>8.1</v>
      </c>
      <c r="Z8">
        <v>2.6</v>
      </c>
      <c r="AA8">
        <v>0.53331316799460382</v>
      </c>
      <c r="AB8">
        <v>-0.73840387653676431</v>
      </c>
      <c r="AC8">
        <v>-0.10571738481458132</v>
      </c>
      <c r="AD8">
        <v>1.7105406630526698</v>
      </c>
      <c r="AE8">
        <v>3.696154298075617</v>
      </c>
      <c r="AF8">
        <v>0.43637416883258989</v>
      </c>
      <c r="AG8">
        <v>-0.93953786071298651</v>
      </c>
      <c r="AH8">
        <v>1.0911891445526682</v>
      </c>
      <c r="AI8">
        <v>-0.62850594784015423</v>
      </c>
    </row>
    <row r="9" spans="1:35" x14ac:dyDescent="0.2">
      <c r="A9">
        <v>1</v>
      </c>
      <c r="B9">
        <v>8</v>
      </c>
      <c r="C9" s="25">
        <v>16</v>
      </c>
      <c r="D9" s="25">
        <v>17</v>
      </c>
      <c r="E9" s="25">
        <v>100</v>
      </c>
      <c r="F9">
        <v>0.89922600073335424</v>
      </c>
      <c r="G9">
        <v>0.51129584164720288</v>
      </c>
      <c r="H9">
        <v>0.38793015908615136</v>
      </c>
      <c r="I9" t="s">
        <v>34</v>
      </c>
      <c r="J9" t="s">
        <v>32</v>
      </c>
      <c r="K9" t="s">
        <v>35</v>
      </c>
      <c r="L9" t="s">
        <v>264</v>
      </c>
      <c r="M9" s="26">
        <v>29.6</v>
      </c>
      <c r="N9" s="27">
        <v>4</v>
      </c>
      <c r="O9">
        <v>27.716666666666669</v>
      </c>
      <c r="P9">
        <v>28.25</v>
      </c>
      <c r="Q9">
        <v>4</v>
      </c>
      <c r="R9">
        <v>6.25</v>
      </c>
      <c r="S9">
        <v>4.75</v>
      </c>
      <c r="T9">
        <v>0.5</v>
      </c>
      <c r="U9">
        <v>0.5</v>
      </c>
      <c r="V9">
        <v>0.53030303030303028</v>
      </c>
      <c r="W9">
        <v>16.5</v>
      </c>
      <c r="X9">
        <v>0.93103448275862066</v>
      </c>
      <c r="Y9">
        <v>7.25</v>
      </c>
      <c r="Z9">
        <v>5</v>
      </c>
      <c r="AA9">
        <v>2.1252278746499385</v>
      </c>
      <c r="AB9">
        <v>2.3788496452120844</v>
      </c>
      <c r="AC9">
        <v>9.1838632938456802E-2</v>
      </c>
      <c r="AD9">
        <v>0.68255834184664488</v>
      </c>
      <c r="AE9">
        <v>-1.0952121166519238</v>
      </c>
      <c r="AF9">
        <v>-0.33802679382921191</v>
      </c>
      <c r="AG9">
        <v>1.2980772271295324</v>
      </c>
      <c r="AH9">
        <v>2.4493464209674918</v>
      </c>
      <c r="AI9">
        <v>-2.9909966574381857</v>
      </c>
    </row>
    <row r="10" spans="1:35" x14ac:dyDescent="0.2">
      <c r="A10">
        <v>1</v>
      </c>
      <c r="B10">
        <v>9</v>
      </c>
      <c r="C10" s="25">
        <v>11.9</v>
      </c>
      <c r="D10" s="25">
        <v>11</v>
      </c>
      <c r="E10" s="25">
        <v>100</v>
      </c>
      <c r="F10">
        <v>0.8801535443424735</v>
      </c>
      <c r="G10">
        <v>0.48780343095865608</v>
      </c>
      <c r="H10">
        <v>0.39235011338381742</v>
      </c>
      <c r="I10" t="s">
        <v>46</v>
      </c>
      <c r="J10" t="s">
        <v>47</v>
      </c>
      <c r="K10" t="s">
        <v>48</v>
      </c>
      <c r="L10" t="s">
        <v>263</v>
      </c>
      <c r="M10" s="26">
        <v>27.7</v>
      </c>
      <c r="N10" s="27">
        <v>10</v>
      </c>
      <c r="O10">
        <v>33.376666666666665</v>
      </c>
      <c r="P10">
        <v>26.4</v>
      </c>
      <c r="Q10">
        <v>2.4</v>
      </c>
      <c r="R10">
        <v>5.0999999999999996</v>
      </c>
      <c r="S10">
        <v>7.2</v>
      </c>
      <c r="T10">
        <v>1.2</v>
      </c>
      <c r="U10">
        <v>0.5</v>
      </c>
      <c r="V10">
        <v>0.43378995433789952</v>
      </c>
      <c r="W10">
        <v>21.9</v>
      </c>
      <c r="X10">
        <v>0.94339622641509435</v>
      </c>
      <c r="Y10">
        <v>5.3</v>
      </c>
      <c r="Z10">
        <v>2.6</v>
      </c>
      <c r="AA10">
        <v>1.8168464916852924</v>
      </c>
      <c r="AB10">
        <v>0.82022288433765989</v>
      </c>
      <c r="AC10">
        <v>-0.3212330405451686</v>
      </c>
      <c r="AD10">
        <v>1.8019168693820944</v>
      </c>
      <c r="AE10">
        <v>0.42931356076138444</v>
      </c>
      <c r="AF10">
        <v>-0.33802679382921191</v>
      </c>
      <c r="AG10">
        <v>-1.1423379839292558</v>
      </c>
      <c r="AH10">
        <v>1.9520348386052646</v>
      </c>
      <c r="AI10">
        <v>-0.62850594784015423</v>
      </c>
    </row>
    <row r="11" spans="1:35" x14ac:dyDescent="0.2">
      <c r="A11">
        <v>1</v>
      </c>
      <c r="B11">
        <v>10</v>
      </c>
      <c r="C11" s="25">
        <v>20.6</v>
      </c>
      <c r="D11" s="25">
        <v>23</v>
      </c>
      <c r="E11" s="25">
        <v>100</v>
      </c>
      <c r="F11">
        <v>0.84576478571408331</v>
      </c>
      <c r="G11">
        <v>0.52266753681020228</v>
      </c>
      <c r="H11">
        <v>0.32309724890388103</v>
      </c>
      <c r="I11" t="s">
        <v>55</v>
      </c>
      <c r="J11" t="s">
        <v>32</v>
      </c>
      <c r="K11" t="s">
        <v>56</v>
      </c>
      <c r="L11" t="s">
        <v>45</v>
      </c>
      <c r="M11" s="26">
        <v>26.3</v>
      </c>
      <c r="N11" s="27">
        <v>10</v>
      </c>
      <c r="O11">
        <v>34.491666666666667</v>
      </c>
      <c r="P11">
        <v>17.7</v>
      </c>
      <c r="Q11">
        <v>0</v>
      </c>
      <c r="R11">
        <v>17</v>
      </c>
      <c r="S11">
        <v>3.7</v>
      </c>
      <c r="T11">
        <v>1.6</v>
      </c>
      <c r="U11">
        <v>2</v>
      </c>
      <c r="V11">
        <v>0.51700680272108845</v>
      </c>
      <c r="W11">
        <v>14.7</v>
      </c>
      <c r="X11">
        <v>0.75757575757575757</v>
      </c>
      <c r="Y11">
        <v>3.3</v>
      </c>
      <c r="Z11">
        <v>4.0999999999999996</v>
      </c>
      <c r="AA11">
        <v>0.36662052855425464</v>
      </c>
      <c r="AB11">
        <v>-1.5177172569739765</v>
      </c>
      <c r="AC11">
        <v>3.9531607981114756</v>
      </c>
      <c r="AD11">
        <v>0.2028332586171667</v>
      </c>
      <c r="AE11">
        <v>1.3004710907118466</v>
      </c>
      <c r="AF11">
        <v>1.9851760941561936</v>
      </c>
      <c r="AG11">
        <v>0.88871697263216043</v>
      </c>
      <c r="AH11">
        <v>-0.37019101317837777</v>
      </c>
      <c r="AI11">
        <v>-2.1050626413389235</v>
      </c>
    </row>
    <row r="12" spans="1:35" x14ac:dyDescent="0.2">
      <c r="A12">
        <v>1</v>
      </c>
      <c r="B12">
        <v>11</v>
      </c>
      <c r="C12" s="25">
        <v>7.9</v>
      </c>
      <c r="D12" s="25">
        <v>9</v>
      </c>
      <c r="E12" s="25">
        <v>100</v>
      </c>
      <c r="F12">
        <v>0.83960597239605061</v>
      </c>
      <c r="G12">
        <v>0.59305234620072256</v>
      </c>
      <c r="H12">
        <v>0.24655362619532806</v>
      </c>
      <c r="I12" t="s">
        <v>61</v>
      </c>
      <c r="J12" t="s">
        <v>32</v>
      </c>
      <c r="K12" t="s">
        <v>42</v>
      </c>
      <c r="L12" t="s">
        <v>264</v>
      </c>
      <c r="M12" s="26">
        <v>34.9</v>
      </c>
      <c r="N12" s="27">
        <v>10</v>
      </c>
      <c r="O12">
        <v>35.88666666666667</v>
      </c>
      <c r="P12">
        <v>25.7</v>
      </c>
      <c r="Q12">
        <v>2.2000000000000002</v>
      </c>
      <c r="R12">
        <v>8.5</v>
      </c>
      <c r="S12">
        <v>11.7</v>
      </c>
      <c r="T12">
        <v>1.5</v>
      </c>
      <c r="U12">
        <v>0.6</v>
      </c>
      <c r="V12">
        <v>0.49</v>
      </c>
      <c r="W12">
        <v>20</v>
      </c>
      <c r="X12">
        <v>0.66101694915254239</v>
      </c>
      <c r="Y12">
        <v>5.9</v>
      </c>
      <c r="Z12">
        <v>3</v>
      </c>
      <c r="AA12">
        <v>1.7001616440770482</v>
      </c>
      <c r="AB12">
        <v>0.62539453922835719</v>
      </c>
      <c r="AC12">
        <v>0.90002234192815844</v>
      </c>
      <c r="AD12">
        <v>3.8578815117941438</v>
      </c>
      <c r="AE12">
        <v>1.082681708224231</v>
      </c>
      <c r="AF12">
        <v>-0.18314660129685159</v>
      </c>
      <c r="AG12">
        <v>0.48248370847397565</v>
      </c>
      <c r="AH12">
        <v>-2.1057533371827324</v>
      </c>
      <c r="AI12">
        <v>-1.0222543994398261</v>
      </c>
    </row>
    <row r="13" spans="1:35" x14ac:dyDescent="0.2">
      <c r="A13">
        <v>1</v>
      </c>
      <c r="B13">
        <v>12</v>
      </c>
      <c r="C13" s="25">
        <v>19.399999999999999</v>
      </c>
      <c r="D13" s="25">
        <v>16</v>
      </c>
      <c r="E13" s="25">
        <v>100</v>
      </c>
      <c r="F13">
        <v>0.75810302734537249</v>
      </c>
      <c r="G13">
        <v>0.15376337340540872</v>
      </c>
      <c r="H13">
        <v>0.60433965393996381</v>
      </c>
      <c r="I13" t="s">
        <v>51</v>
      </c>
      <c r="J13" t="s">
        <v>32</v>
      </c>
      <c r="K13" t="s">
        <v>52</v>
      </c>
      <c r="L13" t="s">
        <v>263</v>
      </c>
      <c r="M13" s="26">
        <v>21.2</v>
      </c>
      <c r="N13" s="27">
        <v>10</v>
      </c>
      <c r="O13">
        <v>33.063333333333333</v>
      </c>
      <c r="P13">
        <v>24.7</v>
      </c>
      <c r="Q13">
        <v>2.6</v>
      </c>
      <c r="R13">
        <v>3.2</v>
      </c>
      <c r="S13">
        <v>8.5</v>
      </c>
      <c r="T13">
        <v>1.9</v>
      </c>
      <c r="U13">
        <v>0.1</v>
      </c>
      <c r="V13">
        <v>0.41361256544502617</v>
      </c>
      <c r="W13">
        <v>19.100000000000001</v>
      </c>
      <c r="X13">
        <v>0.81818181818181823</v>
      </c>
      <c r="Y13">
        <v>7.7</v>
      </c>
      <c r="Z13">
        <v>4.4000000000000004</v>
      </c>
      <c r="AA13">
        <v>1.533469004636699</v>
      </c>
      <c r="AB13">
        <v>1.0150512294469631</v>
      </c>
      <c r="AC13">
        <v>-1.0036992836920275</v>
      </c>
      <c r="AD13">
        <v>2.3958622105233531</v>
      </c>
      <c r="AE13">
        <v>1.9538392381746927</v>
      </c>
      <c r="AF13">
        <v>-0.95754756395865337</v>
      </c>
      <c r="AG13">
        <v>-1.5224768507302511</v>
      </c>
      <c r="AH13">
        <v>0.36974635628657992</v>
      </c>
      <c r="AI13">
        <v>-2.4003739800386783</v>
      </c>
    </row>
    <row r="14" spans="1:35" x14ac:dyDescent="0.2">
      <c r="A14">
        <v>2</v>
      </c>
      <c r="B14">
        <v>13</v>
      </c>
      <c r="C14" s="25">
        <v>11.3</v>
      </c>
      <c r="D14" s="25">
        <v>10</v>
      </c>
      <c r="E14" s="25">
        <v>100</v>
      </c>
      <c r="F14">
        <v>0.7556167992562397</v>
      </c>
      <c r="G14">
        <v>0.48748496893310134</v>
      </c>
      <c r="H14">
        <v>0.26813183032313836</v>
      </c>
      <c r="I14" t="s">
        <v>64</v>
      </c>
      <c r="J14" t="s">
        <v>32</v>
      </c>
      <c r="K14" t="s">
        <v>65</v>
      </c>
      <c r="L14" t="s">
        <v>263</v>
      </c>
      <c r="M14" s="26">
        <v>26.4</v>
      </c>
      <c r="N14" s="27">
        <v>10</v>
      </c>
      <c r="O14">
        <v>37.33</v>
      </c>
      <c r="P14">
        <v>32.799999999999997</v>
      </c>
      <c r="Q14">
        <v>3.1</v>
      </c>
      <c r="R14">
        <v>4.4000000000000004</v>
      </c>
      <c r="S14">
        <v>6.8</v>
      </c>
      <c r="T14">
        <v>0.9</v>
      </c>
      <c r="U14">
        <v>0.2</v>
      </c>
      <c r="V14">
        <v>0.5043478260869565</v>
      </c>
      <c r="W14">
        <v>23</v>
      </c>
      <c r="X14">
        <v>0.8441558441558441</v>
      </c>
      <c r="Y14">
        <v>7.7</v>
      </c>
      <c r="Z14">
        <v>3.9</v>
      </c>
      <c r="AA14">
        <v>2.8836793841035266</v>
      </c>
      <c r="AB14">
        <v>1.5021220922202208</v>
      </c>
      <c r="AC14">
        <v>-0.57266797223085331</v>
      </c>
      <c r="AD14">
        <v>1.6191644567232453</v>
      </c>
      <c r="AE14">
        <v>-0.22405458670146181</v>
      </c>
      <c r="AF14">
        <v>-0.80266737142629285</v>
      </c>
      <c r="AG14">
        <v>1.0062355411433215</v>
      </c>
      <c r="AH14">
        <v>0.88374159210529235</v>
      </c>
      <c r="AI14">
        <v>-1.9081884155390876</v>
      </c>
    </row>
    <row r="15" spans="1:35" x14ac:dyDescent="0.2">
      <c r="A15">
        <v>2</v>
      </c>
      <c r="B15">
        <v>14</v>
      </c>
      <c r="C15" s="25">
        <v>3.3</v>
      </c>
      <c r="D15" s="25">
        <v>3</v>
      </c>
      <c r="E15" s="25">
        <v>93</v>
      </c>
      <c r="F15">
        <v>0.72843575156803408</v>
      </c>
      <c r="G15">
        <v>0.21324336848036618</v>
      </c>
      <c r="H15">
        <v>0.5151923830876679</v>
      </c>
      <c r="I15" t="s">
        <v>59</v>
      </c>
      <c r="J15" t="s">
        <v>1671</v>
      </c>
      <c r="K15" t="s">
        <v>60</v>
      </c>
      <c r="L15" t="s">
        <v>263</v>
      </c>
      <c r="M15" s="26">
        <v>31.7</v>
      </c>
      <c r="N15" s="27">
        <v>4</v>
      </c>
      <c r="O15">
        <v>28.020833333333332</v>
      </c>
      <c r="P15">
        <v>20.25</v>
      </c>
      <c r="Q15">
        <v>2.25</v>
      </c>
      <c r="R15">
        <v>5</v>
      </c>
      <c r="S15">
        <v>6.5</v>
      </c>
      <c r="T15">
        <v>1.25</v>
      </c>
      <c r="U15">
        <v>0.5</v>
      </c>
      <c r="V15">
        <v>0.40909090909090912</v>
      </c>
      <c r="W15">
        <v>16.5</v>
      </c>
      <c r="X15">
        <v>1</v>
      </c>
      <c r="Y15">
        <v>4.5</v>
      </c>
      <c r="Z15">
        <v>3.75</v>
      </c>
      <c r="AA15">
        <v>0.79168675912714515</v>
      </c>
      <c r="AB15">
        <v>0.67410162550568276</v>
      </c>
      <c r="AC15">
        <v>-0.3571523165002663</v>
      </c>
      <c r="AD15">
        <v>1.4821001472291087</v>
      </c>
      <c r="AE15">
        <v>0.53820825200519229</v>
      </c>
      <c r="AF15">
        <v>-0.33802679382921191</v>
      </c>
      <c r="AG15">
        <v>-1.4193271984637323</v>
      </c>
      <c r="AH15">
        <v>2.3081325874385881</v>
      </c>
      <c r="AI15">
        <v>-1.7605327461892109</v>
      </c>
    </row>
    <row r="16" spans="1:35" x14ac:dyDescent="0.2">
      <c r="A16">
        <v>2</v>
      </c>
      <c r="B16">
        <v>15</v>
      </c>
      <c r="C16" s="25">
        <v>17.8</v>
      </c>
      <c r="D16" s="25">
        <v>14</v>
      </c>
      <c r="E16" s="25">
        <v>100</v>
      </c>
      <c r="F16">
        <v>0.7229188678828703</v>
      </c>
      <c r="G16">
        <v>0.2148132663218997</v>
      </c>
      <c r="H16">
        <v>0.50810560156097062</v>
      </c>
      <c r="I16" t="s">
        <v>73</v>
      </c>
      <c r="J16" t="s">
        <v>32</v>
      </c>
      <c r="K16" t="s">
        <v>74</v>
      </c>
      <c r="L16" t="s">
        <v>263</v>
      </c>
      <c r="M16" s="26">
        <v>29.4</v>
      </c>
      <c r="N16" s="27">
        <v>10</v>
      </c>
      <c r="O16">
        <v>35.096666666666671</v>
      </c>
      <c r="P16">
        <v>19</v>
      </c>
      <c r="Q16">
        <v>1.9</v>
      </c>
      <c r="R16">
        <v>5.4</v>
      </c>
      <c r="S16">
        <v>7.4</v>
      </c>
      <c r="T16">
        <v>2.2000000000000002</v>
      </c>
      <c r="U16">
        <v>0.6</v>
      </c>
      <c r="V16">
        <v>0.42441860465116277</v>
      </c>
      <c r="W16">
        <v>17.2</v>
      </c>
      <c r="X16">
        <v>0.80645161290322576</v>
      </c>
      <c r="Y16">
        <v>3.1</v>
      </c>
      <c r="Z16">
        <v>4</v>
      </c>
      <c r="AA16">
        <v>0.58332095982670873</v>
      </c>
      <c r="AB16">
        <v>0.33315202156440232</v>
      </c>
      <c r="AC16">
        <v>-0.21347521267987479</v>
      </c>
      <c r="AD16">
        <v>1.8932930757115192</v>
      </c>
      <c r="AE16">
        <v>2.6072073856375395</v>
      </c>
      <c r="AF16">
        <v>-0.18314660129685159</v>
      </c>
      <c r="AG16">
        <v>-1.1204871498439888</v>
      </c>
      <c r="AH16">
        <v>4.0080446416648027E-2</v>
      </c>
      <c r="AI16">
        <v>-2.006625528439006</v>
      </c>
    </row>
    <row r="17" spans="1:35" x14ac:dyDescent="0.2">
      <c r="A17">
        <v>2</v>
      </c>
      <c r="B17">
        <v>16</v>
      </c>
      <c r="C17" s="25">
        <v>35.9</v>
      </c>
      <c r="D17" s="25">
        <v>33</v>
      </c>
      <c r="E17" s="25">
        <v>98</v>
      </c>
      <c r="F17">
        <v>0.70491269567177461</v>
      </c>
      <c r="G17">
        <v>0.53085702711804461</v>
      </c>
      <c r="H17">
        <v>0.17405566855373</v>
      </c>
      <c r="I17" t="s">
        <v>94</v>
      </c>
      <c r="J17" t="s">
        <v>32</v>
      </c>
      <c r="K17" t="s">
        <v>95</v>
      </c>
      <c r="L17" t="s">
        <v>263</v>
      </c>
      <c r="M17" s="26">
        <v>34.5</v>
      </c>
      <c r="N17" s="27">
        <v>10</v>
      </c>
      <c r="O17">
        <v>31.293333333333333</v>
      </c>
      <c r="P17">
        <v>16.8</v>
      </c>
      <c r="Q17">
        <v>1.4</v>
      </c>
      <c r="R17">
        <v>4.2</v>
      </c>
      <c r="S17">
        <v>6.6</v>
      </c>
      <c r="T17">
        <v>2.4</v>
      </c>
      <c r="U17">
        <v>0</v>
      </c>
      <c r="V17">
        <v>0.45794392523364486</v>
      </c>
      <c r="W17">
        <v>10.7</v>
      </c>
      <c r="X17">
        <v>0.93333333333333335</v>
      </c>
      <c r="Y17">
        <v>6</v>
      </c>
      <c r="Z17">
        <v>1.9</v>
      </c>
      <c r="AA17">
        <v>0.21659715305794061</v>
      </c>
      <c r="AB17">
        <v>-0.15391884120885529</v>
      </c>
      <c r="AC17">
        <v>-0.64450652414104903</v>
      </c>
      <c r="AD17">
        <v>1.5277882503938207</v>
      </c>
      <c r="AE17">
        <v>3.0427861506127702</v>
      </c>
      <c r="AF17">
        <v>-1.1124277564910137</v>
      </c>
      <c r="AG17">
        <v>-0.21722946809929292</v>
      </c>
      <c r="AH17">
        <v>2.0580704374788086</v>
      </c>
      <c r="AI17">
        <v>6.0553842459271777E-2</v>
      </c>
    </row>
    <row r="18" spans="1:35" x14ac:dyDescent="0.2">
      <c r="A18">
        <v>2</v>
      </c>
      <c r="B18">
        <v>17</v>
      </c>
      <c r="C18" s="25">
        <v>56.4</v>
      </c>
      <c r="D18" s="25">
        <v>56</v>
      </c>
      <c r="E18" s="25">
        <v>94</v>
      </c>
      <c r="F18">
        <v>0.67657594331862358</v>
      </c>
      <c r="G18">
        <v>0.38298051307304626</v>
      </c>
      <c r="H18">
        <v>0.29359543024557733</v>
      </c>
      <c r="I18" t="s">
        <v>62</v>
      </c>
      <c r="J18" t="s">
        <v>1672</v>
      </c>
      <c r="K18" t="s">
        <v>63</v>
      </c>
      <c r="L18" t="s">
        <v>263</v>
      </c>
      <c r="M18" s="26">
        <v>33.700000000000003</v>
      </c>
      <c r="N18" s="27">
        <v>8</v>
      </c>
      <c r="O18">
        <v>36.15</v>
      </c>
      <c r="P18">
        <v>21.75</v>
      </c>
      <c r="Q18">
        <v>3.625</v>
      </c>
      <c r="R18">
        <v>4.25</v>
      </c>
      <c r="S18">
        <v>6.5</v>
      </c>
      <c r="T18">
        <v>1.125</v>
      </c>
      <c r="U18">
        <v>0.375</v>
      </c>
      <c r="V18">
        <v>0.47787610619469029</v>
      </c>
      <c r="W18">
        <v>14.125</v>
      </c>
      <c r="X18">
        <v>0.88095238095238093</v>
      </c>
      <c r="Y18">
        <v>5.25</v>
      </c>
      <c r="Z18">
        <v>3.375</v>
      </c>
      <c r="AA18">
        <v>1.0417257182876689</v>
      </c>
      <c r="AB18">
        <v>2.0135464981321416</v>
      </c>
      <c r="AC18">
        <v>-0.62654688616350018</v>
      </c>
      <c r="AD18">
        <v>1.4821001472291087</v>
      </c>
      <c r="AE18">
        <v>0.26597152389567297</v>
      </c>
      <c r="AF18">
        <v>-0.53162703449466242</v>
      </c>
      <c r="AG18">
        <v>0.10218658724156916</v>
      </c>
      <c r="AH18">
        <v>1.0908616363439352</v>
      </c>
      <c r="AI18">
        <v>-1.3913935728145184</v>
      </c>
    </row>
    <row r="19" spans="1:35" x14ac:dyDescent="0.2">
      <c r="A19">
        <v>2</v>
      </c>
      <c r="B19">
        <v>18</v>
      </c>
      <c r="C19" s="25">
        <v>18.3</v>
      </c>
      <c r="D19" s="25">
        <v>18</v>
      </c>
      <c r="E19" s="25">
        <v>100</v>
      </c>
      <c r="F19">
        <v>0.65290542083122027</v>
      </c>
      <c r="G19">
        <v>0.29718579427119229</v>
      </c>
      <c r="H19">
        <v>0.35571962656002798</v>
      </c>
      <c r="I19" t="s">
        <v>49</v>
      </c>
      <c r="J19" t="s">
        <v>32</v>
      </c>
      <c r="K19" t="s">
        <v>50</v>
      </c>
      <c r="L19" t="s">
        <v>263</v>
      </c>
      <c r="M19" s="26">
        <v>29.5</v>
      </c>
      <c r="N19" s="27">
        <v>10</v>
      </c>
      <c r="O19">
        <v>33.450000000000003</v>
      </c>
      <c r="P19">
        <v>21.9</v>
      </c>
      <c r="Q19">
        <v>3.7</v>
      </c>
      <c r="R19">
        <v>4.8</v>
      </c>
      <c r="S19">
        <v>5.3</v>
      </c>
      <c r="T19">
        <v>0.8</v>
      </c>
      <c r="U19">
        <v>0.6</v>
      </c>
      <c r="V19">
        <v>0.40935672514619881</v>
      </c>
      <c r="W19">
        <v>17.100000000000001</v>
      </c>
      <c r="X19">
        <v>0.93333333333333335</v>
      </c>
      <c r="Y19">
        <v>4.5</v>
      </c>
      <c r="Z19">
        <v>2.4</v>
      </c>
      <c r="AA19">
        <v>1.066729614203721</v>
      </c>
      <c r="AB19">
        <v>2.0866071275481302</v>
      </c>
      <c r="AC19">
        <v>-0.42899086841046208</v>
      </c>
      <c r="AD19">
        <v>0.93384290925256208</v>
      </c>
      <c r="AE19">
        <v>-0.44184396918907726</v>
      </c>
      <c r="AF19">
        <v>-0.18314660129685159</v>
      </c>
      <c r="AG19">
        <v>-1.4640340753374936</v>
      </c>
      <c r="AH19">
        <v>1.5371397337105202</v>
      </c>
      <c r="AI19">
        <v>-0.43163172204031808</v>
      </c>
    </row>
    <row r="20" spans="1:35" x14ac:dyDescent="0.2">
      <c r="A20">
        <v>2</v>
      </c>
      <c r="B20">
        <v>19</v>
      </c>
      <c r="C20" s="25">
        <v>88.7</v>
      </c>
      <c r="D20" s="25">
        <v>85</v>
      </c>
      <c r="E20" s="25">
        <v>91</v>
      </c>
      <c r="F20">
        <v>0.61466264435720597</v>
      </c>
      <c r="G20">
        <v>0.28611086024485183</v>
      </c>
      <c r="H20">
        <v>0.32855178411235414</v>
      </c>
      <c r="I20" t="s">
        <v>68</v>
      </c>
      <c r="J20" t="s">
        <v>32</v>
      </c>
      <c r="K20" t="s">
        <v>63</v>
      </c>
      <c r="L20" t="s">
        <v>263</v>
      </c>
      <c r="M20" s="26">
        <v>25.7</v>
      </c>
      <c r="N20" s="27">
        <v>10</v>
      </c>
      <c r="O20">
        <v>37.161666666666676</v>
      </c>
      <c r="P20">
        <v>17.5</v>
      </c>
      <c r="Q20">
        <v>2.4</v>
      </c>
      <c r="R20">
        <v>3.7</v>
      </c>
      <c r="S20">
        <v>8.1</v>
      </c>
      <c r="T20">
        <v>1.9</v>
      </c>
      <c r="U20">
        <v>0.1</v>
      </c>
      <c r="V20">
        <v>0.39726027397260272</v>
      </c>
      <c r="W20">
        <v>14.6</v>
      </c>
      <c r="X20">
        <v>0.875</v>
      </c>
      <c r="Y20">
        <v>4</v>
      </c>
      <c r="Z20">
        <v>2.2000000000000002</v>
      </c>
      <c r="AA20">
        <v>0.33328200066618491</v>
      </c>
      <c r="AB20">
        <v>0.82022288433765989</v>
      </c>
      <c r="AC20">
        <v>-0.82410290391653829</v>
      </c>
      <c r="AD20">
        <v>2.2131097978645045</v>
      </c>
      <c r="AE20">
        <v>1.9538392381746927</v>
      </c>
      <c r="AF20">
        <v>-0.95754756395865337</v>
      </c>
      <c r="AG20">
        <v>-1.4928832720562932</v>
      </c>
      <c r="AH20">
        <v>0.76383505733259227</v>
      </c>
      <c r="AI20">
        <v>-0.23475749624048239</v>
      </c>
    </row>
    <row r="21" spans="1:35" x14ac:dyDescent="0.2">
      <c r="A21">
        <v>2</v>
      </c>
      <c r="B21">
        <v>20</v>
      </c>
      <c r="C21" s="25">
        <v>25.6</v>
      </c>
      <c r="D21" s="25">
        <v>24</v>
      </c>
      <c r="E21" s="25">
        <v>92</v>
      </c>
      <c r="F21">
        <v>0.60859301553371503</v>
      </c>
      <c r="G21">
        <v>1.0478173705843967</v>
      </c>
      <c r="H21">
        <v>-0.43922435505068169</v>
      </c>
      <c r="I21" t="s">
        <v>69</v>
      </c>
      <c r="J21" t="s">
        <v>1673</v>
      </c>
      <c r="K21" t="s">
        <v>70</v>
      </c>
      <c r="L21" t="s">
        <v>45</v>
      </c>
      <c r="M21" s="26">
        <v>21.3</v>
      </c>
      <c r="N21" s="27">
        <v>1</v>
      </c>
      <c r="O21">
        <v>33.4</v>
      </c>
      <c r="P21">
        <v>18</v>
      </c>
      <c r="Q21">
        <v>0</v>
      </c>
      <c r="R21">
        <v>11</v>
      </c>
      <c r="S21">
        <v>0</v>
      </c>
      <c r="T21">
        <v>1</v>
      </c>
      <c r="U21">
        <v>4</v>
      </c>
      <c r="V21">
        <v>0.6428571428571429</v>
      </c>
      <c r="W21">
        <v>14</v>
      </c>
      <c r="X21">
        <v>0</v>
      </c>
      <c r="Y21">
        <v>0</v>
      </c>
      <c r="Z21">
        <v>0</v>
      </c>
      <c r="AA21">
        <v>0.41662832038635955</v>
      </c>
      <c r="AB21">
        <v>-1.5177172569739765</v>
      </c>
      <c r="AC21">
        <v>1.7980042408056047</v>
      </c>
      <c r="AD21">
        <v>-1.4876265584771855</v>
      </c>
      <c r="AE21">
        <v>-6.2652042138463893E-3</v>
      </c>
      <c r="AF21">
        <v>5.0827799448034003</v>
      </c>
      <c r="AG21">
        <v>3.2393462389658523</v>
      </c>
      <c r="AH21">
        <v>-2.5652377594350319E-2</v>
      </c>
      <c r="AI21">
        <v>1.9308589875577131</v>
      </c>
    </row>
    <row r="22" spans="1:35" x14ac:dyDescent="0.2">
      <c r="A22">
        <v>2</v>
      </c>
      <c r="B22">
        <v>21</v>
      </c>
      <c r="C22" s="25">
        <v>68.099999999999994</v>
      </c>
      <c r="D22" s="25">
        <v>63</v>
      </c>
      <c r="E22" s="25">
        <v>89</v>
      </c>
      <c r="F22">
        <v>0.54046591068358629</v>
      </c>
      <c r="G22">
        <v>0.5086688844974534</v>
      </c>
      <c r="H22">
        <v>3.1797026186132893E-2</v>
      </c>
      <c r="I22" t="s">
        <v>78</v>
      </c>
      <c r="J22" t="s">
        <v>32</v>
      </c>
      <c r="K22" t="s">
        <v>79</v>
      </c>
      <c r="L22" t="s">
        <v>264</v>
      </c>
      <c r="M22" s="26">
        <v>22.1</v>
      </c>
      <c r="N22" s="27">
        <v>10</v>
      </c>
      <c r="O22">
        <v>32.103333333333339</v>
      </c>
      <c r="P22">
        <v>13.8</v>
      </c>
      <c r="Q22">
        <v>1.4</v>
      </c>
      <c r="R22">
        <v>7.3</v>
      </c>
      <c r="S22">
        <v>1.9</v>
      </c>
      <c r="T22">
        <v>1.3</v>
      </c>
      <c r="U22">
        <v>2.8</v>
      </c>
      <c r="V22">
        <v>0.50495049504950495</v>
      </c>
      <c r="W22">
        <v>10.1</v>
      </c>
      <c r="X22">
        <v>0.88</v>
      </c>
      <c r="Y22">
        <v>2.5</v>
      </c>
      <c r="Z22">
        <v>1.6</v>
      </c>
      <c r="AA22">
        <v>-0.28348076526310695</v>
      </c>
      <c r="AB22">
        <v>-0.15391884120885529</v>
      </c>
      <c r="AC22">
        <v>0.46899103046698415</v>
      </c>
      <c r="AD22">
        <v>-0.61955259834765342</v>
      </c>
      <c r="AE22">
        <v>0.64710294324900008</v>
      </c>
      <c r="AF22">
        <v>3.2242176344150764</v>
      </c>
      <c r="AG22">
        <v>0.43889340453295123</v>
      </c>
      <c r="AH22">
        <v>0.499901971473659</v>
      </c>
      <c r="AI22">
        <v>0.35586518115902555</v>
      </c>
    </row>
    <row r="23" spans="1:35" x14ac:dyDescent="0.2">
      <c r="A23">
        <v>2</v>
      </c>
      <c r="B23">
        <v>22</v>
      </c>
      <c r="C23" s="25">
        <v>8.1999999999999993</v>
      </c>
      <c r="D23" s="25">
        <v>7</v>
      </c>
      <c r="E23" s="25">
        <v>100</v>
      </c>
      <c r="F23">
        <v>0.53891723839642591</v>
      </c>
      <c r="G23">
        <v>0.28001214736699898</v>
      </c>
      <c r="H23">
        <v>0.25890509102942694</v>
      </c>
      <c r="I23" t="s">
        <v>57</v>
      </c>
      <c r="J23" t="s">
        <v>144</v>
      </c>
      <c r="K23" t="s">
        <v>58</v>
      </c>
      <c r="L23" t="s">
        <v>45</v>
      </c>
      <c r="M23" s="26">
        <v>25.7</v>
      </c>
      <c r="N23" s="27">
        <v>10</v>
      </c>
      <c r="O23">
        <v>29.501666666666665</v>
      </c>
      <c r="P23">
        <v>22.9</v>
      </c>
      <c r="Q23">
        <v>1.5</v>
      </c>
      <c r="R23">
        <v>11.5</v>
      </c>
      <c r="S23">
        <v>3.1</v>
      </c>
      <c r="T23">
        <v>0.9</v>
      </c>
      <c r="U23">
        <v>1.5</v>
      </c>
      <c r="V23">
        <v>0.45783132530120479</v>
      </c>
      <c r="W23">
        <v>16.600000000000001</v>
      </c>
      <c r="X23">
        <v>0.78481012658227844</v>
      </c>
      <c r="Y23">
        <v>7.9</v>
      </c>
      <c r="Z23">
        <v>2.9</v>
      </c>
      <c r="AA23">
        <v>1.2334222536440702</v>
      </c>
      <c r="AB23">
        <v>-5.6504668654203678E-2</v>
      </c>
      <c r="AC23">
        <v>1.9776006205810939</v>
      </c>
      <c r="AD23">
        <v>-7.1295360371106661E-2</v>
      </c>
      <c r="AE23">
        <v>-0.22405458670146181</v>
      </c>
      <c r="AF23">
        <v>1.2107751314943918</v>
      </c>
      <c r="AG23">
        <v>-0.32849405593208303</v>
      </c>
      <c r="AH23">
        <v>-0.29752272121780182</v>
      </c>
      <c r="AI23">
        <v>-0.92381728653990791</v>
      </c>
    </row>
    <row r="24" spans="1:35" x14ac:dyDescent="0.2">
      <c r="A24">
        <v>2</v>
      </c>
      <c r="B24">
        <v>23</v>
      </c>
      <c r="C24" s="25">
        <v>3.8</v>
      </c>
      <c r="D24" s="25">
        <v>5</v>
      </c>
      <c r="E24" s="25">
        <v>100</v>
      </c>
      <c r="F24">
        <v>0.53636988131386532</v>
      </c>
      <c r="G24">
        <v>0.47683800912691521</v>
      </c>
      <c r="H24">
        <v>5.9531872186950108E-2</v>
      </c>
      <c r="I24" t="s">
        <v>71</v>
      </c>
      <c r="J24" t="s">
        <v>32</v>
      </c>
      <c r="K24" t="s">
        <v>72</v>
      </c>
      <c r="L24" t="s">
        <v>264</v>
      </c>
      <c r="M24" s="26">
        <v>25</v>
      </c>
      <c r="N24" s="27">
        <v>10</v>
      </c>
      <c r="O24">
        <v>33.006666666666668</v>
      </c>
      <c r="P24">
        <v>33.200000000000003</v>
      </c>
      <c r="Q24">
        <v>1.7</v>
      </c>
      <c r="R24">
        <v>13.9</v>
      </c>
      <c r="S24">
        <v>5.2</v>
      </c>
      <c r="T24">
        <v>1.6</v>
      </c>
      <c r="U24">
        <v>1.3</v>
      </c>
      <c r="V24">
        <v>0.60406091370558379</v>
      </c>
      <c r="W24">
        <v>19.7</v>
      </c>
      <c r="X24">
        <v>0.63114754098360659</v>
      </c>
      <c r="Y24">
        <v>12.2</v>
      </c>
      <c r="Z24">
        <v>5</v>
      </c>
      <c r="AA24">
        <v>2.9503564398796671</v>
      </c>
      <c r="AB24">
        <v>0.13832367645509933</v>
      </c>
      <c r="AC24">
        <v>2.8396632435034426</v>
      </c>
      <c r="AD24">
        <v>0.88815480608785002</v>
      </c>
      <c r="AE24">
        <v>1.3004710907118466</v>
      </c>
      <c r="AF24">
        <v>0.90101474642967105</v>
      </c>
      <c r="AG24">
        <v>3.5279495703833641</v>
      </c>
      <c r="AH24">
        <v>-5.2633948338705192</v>
      </c>
      <c r="AI24">
        <v>-2.9909966574381857</v>
      </c>
    </row>
    <row r="25" spans="1:35" x14ac:dyDescent="0.2">
      <c r="A25">
        <v>2</v>
      </c>
      <c r="B25">
        <v>24</v>
      </c>
      <c r="C25" s="25">
        <v>52.1</v>
      </c>
      <c r="D25" s="25">
        <v>51</v>
      </c>
      <c r="E25" s="25">
        <v>97</v>
      </c>
      <c r="F25">
        <v>0.53119363378583107</v>
      </c>
      <c r="G25">
        <v>0.26563760330865382</v>
      </c>
      <c r="H25">
        <v>0.26555603047717724</v>
      </c>
      <c r="I25" t="s">
        <v>66</v>
      </c>
      <c r="J25" t="s">
        <v>32</v>
      </c>
      <c r="K25" t="s">
        <v>67</v>
      </c>
      <c r="L25" t="s">
        <v>264</v>
      </c>
      <c r="M25" s="26">
        <v>31.2</v>
      </c>
      <c r="N25" s="27">
        <v>10</v>
      </c>
      <c r="O25">
        <v>32.266666666666666</v>
      </c>
      <c r="P25">
        <v>19.600000000000001</v>
      </c>
      <c r="Q25">
        <v>2.4</v>
      </c>
      <c r="R25">
        <v>11.1</v>
      </c>
      <c r="S25">
        <v>2.2999999999999998</v>
      </c>
      <c r="T25">
        <v>0.8</v>
      </c>
      <c r="U25">
        <v>0.6</v>
      </c>
      <c r="V25">
        <v>0.44961240310077522</v>
      </c>
      <c r="W25">
        <v>12.9</v>
      </c>
      <c r="X25">
        <v>0.88888888888888884</v>
      </c>
      <c r="Y25">
        <v>6.3</v>
      </c>
      <c r="Z25">
        <v>2.9</v>
      </c>
      <c r="AA25">
        <v>0.68333654349091844</v>
      </c>
      <c r="AB25">
        <v>0.82022288433765989</v>
      </c>
      <c r="AC25">
        <v>1.8339235167607024</v>
      </c>
      <c r="AD25">
        <v>-0.43680018568880452</v>
      </c>
      <c r="AE25">
        <v>-0.44184396918907726</v>
      </c>
      <c r="AF25">
        <v>-0.18314660129685159</v>
      </c>
      <c r="AG25">
        <v>-0.40379972018302501</v>
      </c>
      <c r="AH25">
        <v>1.44266324808627</v>
      </c>
      <c r="AI25">
        <v>-0.92381728653990791</v>
      </c>
    </row>
    <row r="26" spans="1:35" x14ac:dyDescent="0.2">
      <c r="A26">
        <v>3</v>
      </c>
      <c r="B26">
        <v>25</v>
      </c>
      <c r="C26" s="25">
        <v>27.2</v>
      </c>
      <c r="D26" s="25">
        <v>32</v>
      </c>
      <c r="E26" s="25">
        <v>100</v>
      </c>
      <c r="F26">
        <v>0.48409253621662957</v>
      </c>
      <c r="G26">
        <v>0.34714795399518189</v>
      </c>
      <c r="H26">
        <v>0.13694458222144767</v>
      </c>
      <c r="I26" t="s">
        <v>83</v>
      </c>
      <c r="J26" t="s">
        <v>32</v>
      </c>
      <c r="K26" t="s">
        <v>70</v>
      </c>
      <c r="L26" t="s">
        <v>263</v>
      </c>
      <c r="M26" s="26">
        <v>23.1</v>
      </c>
      <c r="N26" s="27">
        <v>10</v>
      </c>
      <c r="O26">
        <v>34.055000000000007</v>
      </c>
      <c r="P26">
        <v>26</v>
      </c>
      <c r="Q26">
        <v>2.7</v>
      </c>
      <c r="R26">
        <v>2.8</v>
      </c>
      <c r="S26">
        <v>5.2</v>
      </c>
      <c r="T26">
        <v>0.6</v>
      </c>
      <c r="U26">
        <v>0.3</v>
      </c>
      <c r="V26">
        <v>0.56441717791411039</v>
      </c>
      <c r="W26">
        <v>16.3</v>
      </c>
      <c r="X26">
        <v>0.98</v>
      </c>
      <c r="Y26">
        <v>5</v>
      </c>
      <c r="Z26">
        <v>4.3</v>
      </c>
      <c r="AA26">
        <v>1.7501694359091531</v>
      </c>
      <c r="AB26">
        <v>1.1124654020016147</v>
      </c>
      <c r="AC26">
        <v>-1.147376387512419</v>
      </c>
      <c r="AD26">
        <v>0.88815480608785002</v>
      </c>
      <c r="AE26">
        <v>-0.87742273416430827</v>
      </c>
      <c r="AF26">
        <v>-0.64778717889393267</v>
      </c>
      <c r="AG26">
        <v>2.0376206995789903</v>
      </c>
      <c r="AH26">
        <v>2.3104444100884489</v>
      </c>
      <c r="AI26">
        <v>-2.3019368671387599</v>
      </c>
    </row>
    <row r="27" spans="1:35" x14ac:dyDescent="0.2">
      <c r="A27">
        <v>3</v>
      </c>
      <c r="B27">
        <v>26</v>
      </c>
      <c r="C27" s="25">
        <v>27</v>
      </c>
      <c r="D27" s="25">
        <v>29</v>
      </c>
      <c r="E27" s="25">
        <v>100</v>
      </c>
      <c r="F27">
        <v>0.39778450521717434</v>
      </c>
      <c r="G27">
        <v>0.19804582943296084</v>
      </c>
      <c r="H27">
        <v>0.1997386757842135</v>
      </c>
      <c r="I27" t="s">
        <v>77</v>
      </c>
      <c r="J27" t="s">
        <v>32</v>
      </c>
      <c r="K27" t="s">
        <v>63</v>
      </c>
      <c r="L27" t="s">
        <v>264</v>
      </c>
      <c r="M27" s="26">
        <v>25.8</v>
      </c>
      <c r="N27" s="27">
        <v>10</v>
      </c>
      <c r="O27">
        <v>37.645000000000003</v>
      </c>
      <c r="P27">
        <v>24.2</v>
      </c>
      <c r="Q27">
        <v>2.2000000000000002</v>
      </c>
      <c r="R27">
        <v>8.1999999999999993</v>
      </c>
      <c r="S27">
        <v>4.4000000000000004</v>
      </c>
      <c r="T27">
        <v>1</v>
      </c>
      <c r="U27">
        <v>0.8</v>
      </c>
      <c r="V27">
        <v>0.45893719806763283</v>
      </c>
      <c r="W27">
        <v>20.7</v>
      </c>
      <c r="X27">
        <v>0.73170731707317072</v>
      </c>
      <c r="Y27">
        <v>4.0999999999999996</v>
      </c>
      <c r="Z27">
        <v>2.6</v>
      </c>
      <c r="AA27">
        <v>1.4501226849165243</v>
      </c>
      <c r="AB27">
        <v>0.62539453922835719</v>
      </c>
      <c r="AC27">
        <v>0.79226451406286458</v>
      </c>
      <c r="AD27">
        <v>0.52264998077015234</v>
      </c>
      <c r="AE27">
        <v>-6.2652042138463893E-3</v>
      </c>
      <c r="AF27">
        <v>0.12661378376786922</v>
      </c>
      <c r="AG27">
        <v>-0.37357312378341906</v>
      </c>
      <c r="AH27">
        <v>-0.72628876201170045</v>
      </c>
      <c r="AI27">
        <v>-0.62850594784015423</v>
      </c>
    </row>
    <row r="28" spans="1:35" x14ac:dyDescent="0.2">
      <c r="A28">
        <v>3</v>
      </c>
      <c r="B28">
        <v>27</v>
      </c>
      <c r="C28" s="25">
        <v>28.8</v>
      </c>
      <c r="D28" s="25">
        <v>31</v>
      </c>
      <c r="E28" s="25">
        <v>100</v>
      </c>
      <c r="F28">
        <v>0.39688157559079834</v>
      </c>
      <c r="G28">
        <v>9.4247626924493455E-2</v>
      </c>
      <c r="H28">
        <v>0.30263394866630489</v>
      </c>
      <c r="I28" t="s">
        <v>81</v>
      </c>
      <c r="J28" t="s">
        <v>32</v>
      </c>
      <c r="K28" t="s">
        <v>82</v>
      </c>
      <c r="L28" t="s">
        <v>263</v>
      </c>
      <c r="M28" s="26">
        <v>23.2</v>
      </c>
      <c r="N28" s="27">
        <v>10</v>
      </c>
      <c r="O28">
        <v>35.61</v>
      </c>
      <c r="P28">
        <v>25.2</v>
      </c>
      <c r="Q28">
        <v>2.1</v>
      </c>
      <c r="R28">
        <v>6</v>
      </c>
      <c r="S28">
        <v>4.0999999999999996</v>
      </c>
      <c r="T28">
        <v>1.2</v>
      </c>
      <c r="U28">
        <v>0.3</v>
      </c>
      <c r="V28">
        <v>0.42723004694835681</v>
      </c>
      <c r="W28">
        <v>21.3</v>
      </c>
      <c r="X28">
        <v>0.83050847457627119</v>
      </c>
      <c r="Y28">
        <v>5.9</v>
      </c>
      <c r="Z28">
        <v>2.6</v>
      </c>
      <c r="AA28">
        <v>1.6168153243568735</v>
      </c>
      <c r="AB28">
        <v>0.52798036667370551</v>
      </c>
      <c r="AC28">
        <v>2.0404430507121761E-3</v>
      </c>
      <c r="AD28">
        <v>0.38558567127601534</v>
      </c>
      <c r="AE28">
        <v>0.42931356076138444</v>
      </c>
      <c r="AF28">
        <v>-0.64778717889393267</v>
      </c>
      <c r="AG28">
        <v>-1.3014364389749933</v>
      </c>
      <c r="AH28">
        <v>0.4642228419108303</v>
      </c>
      <c r="AI28">
        <v>-0.62850594784015423</v>
      </c>
    </row>
    <row r="29" spans="1:35" x14ac:dyDescent="0.2">
      <c r="A29">
        <v>3</v>
      </c>
      <c r="B29">
        <v>28</v>
      </c>
      <c r="C29" s="25">
        <v>54.3</v>
      </c>
      <c r="D29" s="25">
        <v>54</v>
      </c>
      <c r="E29" s="25">
        <v>95</v>
      </c>
      <c r="F29">
        <v>0.3897539035397572</v>
      </c>
      <c r="G29">
        <v>0.15691610070390882</v>
      </c>
      <c r="H29">
        <v>0.23283780283584837</v>
      </c>
      <c r="I29" t="s">
        <v>124</v>
      </c>
      <c r="J29" t="s">
        <v>32</v>
      </c>
      <c r="K29" t="s">
        <v>87</v>
      </c>
      <c r="L29" t="s">
        <v>263</v>
      </c>
      <c r="M29" s="26">
        <v>22.7</v>
      </c>
      <c r="N29" s="27">
        <v>10</v>
      </c>
      <c r="O29">
        <v>32.406666666666666</v>
      </c>
      <c r="P29">
        <v>18.100000000000001</v>
      </c>
      <c r="Q29">
        <v>1.8</v>
      </c>
      <c r="R29">
        <v>4.2</v>
      </c>
      <c r="S29">
        <v>5.5</v>
      </c>
      <c r="T29">
        <v>1.7</v>
      </c>
      <c r="U29">
        <v>0.4</v>
      </c>
      <c r="V29">
        <v>0.44099378881987578</v>
      </c>
      <c r="W29">
        <v>16.100000000000001</v>
      </c>
      <c r="X29">
        <v>0.91304347826086951</v>
      </c>
      <c r="Y29">
        <v>2.2999999999999998</v>
      </c>
      <c r="Z29">
        <v>2.6</v>
      </c>
      <c r="AA29">
        <v>0.43329758433039467</v>
      </c>
      <c r="AB29">
        <v>0.23573784900975092</v>
      </c>
      <c r="AC29">
        <v>-0.64450652414104903</v>
      </c>
      <c r="AD29">
        <v>1.0252191155819865</v>
      </c>
      <c r="AE29">
        <v>1.5182604731994618</v>
      </c>
      <c r="AF29">
        <v>-0.49290698636157226</v>
      </c>
      <c r="AG29">
        <v>-0.68752647060296701</v>
      </c>
      <c r="AH29">
        <v>0.65317581315932849</v>
      </c>
      <c r="AI29">
        <v>-0.62850594784015423</v>
      </c>
    </row>
    <row r="30" spans="1:35" x14ac:dyDescent="0.2">
      <c r="A30">
        <v>3</v>
      </c>
      <c r="B30">
        <v>29</v>
      </c>
      <c r="C30" s="25">
        <v>63.7</v>
      </c>
      <c r="D30" s="25">
        <v>62</v>
      </c>
      <c r="E30" s="25">
        <v>95</v>
      </c>
      <c r="F30">
        <v>0.38800419519837537</v>
      </c>
      <c r="G30">
        <v>0.10698352918211168</v>
      </c>
      <c r="H30">
        <v>0.28102066601626369</v>
      </c>
      <c r="I30" t="s">
        <v>75</v>
      </c>
      <c r="J30" t="s">
        <v>1674</v>
      </c>
      <c r="K30" t="s">
        <v>76</v>
      </c>
      <c r="L30" t="s">
        <v>263</v>
      </c>
      <c r="M30" s="26">
        <v>26.9</v>
      </c>
      <c r="N30" s="27">
        <v>10</v>
      </c>
      <c r="O30">
        <v>30.161666666666662</v>
      </c>
      <c r="P30">
        <v>17.8</v>
      </c>
      <c r="Q30">
        <v>1</v>
      </c>
      <c r="R30">
        <v>5.3</v>
      </c>
      <c r="S30">
        <v>7.7</v>
      </c>
      <c r="T30">
        <v>1.1000000000000001</v>
      </c>
      <c r="U30">
        <v>0.1</v>
      </c>
      <c r="V30">
        <v>0.44594594594594594</v>
      </c>
      <c r="W30">
        <v>14.8</v>
      </c>
      <c r="X30">
        <v>1</v>
      </c>
      <c r="Y30">
        <v>3.6</v>
      </c>
      <c r="Z30">
        <v>3.2</v>
      </c>
      <c r="AA30">
        <v>0.38328979249828982</v>
      </c>
      <c r="AB30">
        <v>-0.54357553142746129</v>
      </c>
      <c r="AC30">
        <v>-0.24939448863497285</v>
      </c>
      <c r="AD30">
        <v>2.0303573852056553</v>
      </c>
      <c r="AE30">
        <v>0.21152417827376926</v>
      </c>
      <c r="AF30">
        <v>-0.95754756395865337</v>
      </c>
      <c r="AG30">
        <v>-0.53404897850996047</v>
      </c>
      <c r="AH30">
        <v>1.8413755944320005</v>
      </c>
      <c r="AI30">
        <v>-1.219128625239662</v>
      </c>
    </row>
    <row r="31" spans="1:35" x14ac:dyDescent="0.2">
      <c r="A31">
        <v>3</v>
      </c>
      <c r="B31">
        <v>30</v>
      </c>
      <c r="C31" s="25">
        <v>23.3</v>
      </c>
      <c r="D31" s="25">
        <v>21</v>
      </c>
      <c r="E31" s="25">
        <v>100</v>
      </c>
      <c r="F31">
        <v>0.3804587099530643</v>
      </c>
      <c r="G31">
        <v>0.36583397282331176</v>
      </c>
      <c r="H31">
        <v>1.4624737129752541E-2</v>
      </c>
      <c r="I31" t="s">
        <v>93</v>
      </c>
      <c r="J31" t="s">
        <v>1675</v>
      </c>
      <c r="K31" t="s">
        <v>79</v>
      </c>
      <c r="L31" t="s">
        <v>45</v>
      </c>
      <c r="M31" s="26">
        <v>29.1</v>
      </c>
      <c r="N31" s="27">
        <v>10</v>
      </c>
      <c r="O31">
        <v>30.665000000000003</v>
      </c>
      <c r="P31">
        <v>17.600000000000001</v>
      </c>
      <c r="Q31">
        <v>1.2</v>
      </c>
      <c r="R31">
        <v>11.7</v>
      </c>
      <c r="S31">
        <v>3.9</v>
      </c>
      <c r="T31">
        <v>0.6</v>
      </c>
      <c r="U31">
        <v>1.3</v>
      </c>
      <c r="V31">
        <v>0.4863013698630137</v>
      </c>
      <c r="W31">
        <v>14.6</v>
      </c>
      <c r="X31">
        <v>0.84615384615384615</v>
      </c>
      <c r="Y31">
        <v>2.6</v>
      </c>
      <c r="Z31">
        <v>1.6</v>
      </c>
      <c r="AA31">
        <v>0.34995126461022008</v>
      </c>
      <c r="AB31">
        <v>-0.34874718631815826</v>
      </c>
      <c r="AC31">
        <v>2.0494391724912893</v>
      </c>
      <c r="AD31">
        <v>0.294209464946591</v>
      </c>
      <c r="AE31">
        <v>-0.87742273416430827</v>
      </c>
      <c r="AF31">
        <v>0.90101474642967105</v>
      </c>
      <c r="AG31">
        <v>0.27342960457933002</v>
      </c>
      <c r="AH31">
        <v>0.29476624167614524</v>
      </c>
      <c r="AI31">
        <v>0.35586518115902555</v>
      </c>
    </row>
    <row r="32" spans="1:35" x14ac:dyDescent="0.2">
      <c r="A32">
        <v>3</v>
      </c>
      <c r="B32">
        <v>31</v>
      </c>
      <c r="C32" s="25">
        <v>102.2</v>
      </c>
      <c r="D32" s="25">
        <v>120</v>
      </c>
      <c r="E32" s="25">
        <v>93</v>
      </c>
      <c r="F32">
        <v>0.35908966492483546</v>
      </c>
      <c r="G32">
        <v>0.29121738633198269</v>
      </c>
      <c r="H32">
        <v>6.7872278592852775E-2</v>
      </c>
      <c r="I32" t="s">
        <v>90</v>
      </c>
      <c r="J32" t="s">
        <v>32</v>
      </c>
      <c r="K32" t="s">
        <v>74</v>
      </c>
      <c r="L32" t="s">
        <v>264</v>
      </c>
      <c r="M32" s="26">
        <v>22.2</v>
      </c>
      <c r="N32" s="27">
        <v>10</v>
      </c>
      <c r="O32">
        <v>32.35</v>
      </c>
      <c r="P32">
        <v>25.4</v>
      </c>
      <c r="Q32">
        <v>2.4</v>
      </c>
      <c r="R32">
        <v>7.3</v>
      </c>
      <c r="S32">
        <v>4</v>
      </c>
      <c r="T32">
        <v>0.9</v>
      </c>
      <c r="U32">
        <v>0.9</v>
      </c>
      <c r="V32">
        <v>0.52197802197802201</v>
      </c>
      <c r="W32">
        <v>18.2</v>
      </c>
      <c r="X32">
        <v>0.7407407407407407</v>
      </c>
      <c r="Y32">
        <v>5.4</v>
      </c>
      <c r="Z32">
        <v>3.1</v>
      </c>
      <c r="AA32">
        <v>1.6501538522449433</v>
      </c>
      <c r="AB32">
        <v>0.82022288433765989</v>
      </c>
      <c r="AC32">
        <v>0.46899103046698415</v>
      </c>
      <c r="AD32">
        <v>0.33989756811130328</v>
      </c>
      <c r="AE32">
        <v>-0.22405458670146181</v>
      </c>
      <c r="AF32">
        <v>0.28149397630022954</v>
      </c>
      <c r="AG32">
        <v>1.2280203348537402</v>
      </c>
      <c r="AH32">
        <v>-0.82307707028581034</v>
      </c>
      <c r="AI32">
        <v>-1.1206915123397441</v>
      </c>
    </row>
    <row r="33" spans="1:35" x14ac:dyDescent="0.2">
      <c r="A33">
        <v>3</v>
      </c>
      <c r="B33">
        <v>32</v>
      </c>
      <c r="C33" s="25">
        <v>138.30000000000001</v>
      </c>
      <c r="D33" s="25">
        <v>167</v>
      </c>
      <c r="E33" s="25">
        <v>76</v>
      </c>
      <c r="F33">
        <v>0.34893244182808697</v>
      </c>
      <c r="G33">
        <v>0.15973712940055318</v>
      </c>
      <c r="H33">
        <v>0.18919531242753379</v>
      </c>
      <c r="I33" t="s">
        <v>107</v>
      </c>
      <c r="J33" t="s">
        <v>32</v>
      </c>
      <c r="K33" t="s">
        <v>108</v>
      </c>
      <c r="L33" t="s">
        <v>264</v>
      </c>
      <c r="M33" s="26">
        <v>30.2</v>
      </c>
      <c r="N33" s="27">
        <v>10</v>
      </c>
      <c r="O33">
        <v>34.849999999999994</v>
      </c>
      <c r="P33">
        <v>21.4</v>
      </c>
      <c r="Q33">
        <v>3.1</v>
      </c>
      <c r="R33">
        <v>7.3</v>
      </c>
      <c r="S33">
        <v>2.1</v>
      </c>
      <c r="T33">
        <v>1</v>
      </c>
      <c r="U33">
        <v>0.5</v>
      </c>
      <c r="V33">
        <v>0.42767295597484278</v>
      </c>
      <c r="W33">
        <v>15.9</v>
      </c>
      <c r="X33">
        <v>0.82456140350877194</v>
      </c>
      <c r="Y33">
        <v>5.7</v>
      </c>
      <c r="Z33">
        <v>2</v>
      </c>
      <c r="AA33">
        <v>0.98338329448354656</v>
      </c>
      <c r="AB33">
        <v>1.5021220922202208</v>
      </c>
      <c r="AC33">
        <v>0.46899103046698415</v>
      </c>
      <c r="AD33">
        <v>-0.52817639201822886</v>
      </c>
      <c r="AE33">
        <v>-6.2652042138463893E-3</v>
      </c>
      <c r="AF33">
        <v>-0.33802679382921191</v>
      </c>
      <c r="AG33">
        <v>-0.96700965775098391</v>
      </c>
      <c r="AH33">
        <v>0.36049906568714418</v>
      </c>
      <c r="AI33">
        <v>-3.7883270440646287E-2</v>
      </c>
    </row>
    <row r="34" spans="1:35" x14ac:dyDescent="0.2">
      <c r="A34">
        <v>3</v>
      </c>
      <c r="B34">
        <v>33</v>
      </c>
      <c r="C34" s="25">
        <v>114.2</v>
      </c>
      <c r="D34" s="25">
        <v>107</v>
      </c>
      <c r="E34" s="25">
        <v>80</v>
      </c>
      <c r="F34">
        <v>0.34373137995156794</v>
      </c>
      <c r="G34">
        <v>0.2097719083710835</v>
      </c>
      <c r="H34">
        <v>0.13395947158048443</v>
      </c>
      <c r="I34" t="s">
        <v>140</v>
      </c>
      <c r="J34" t="s">
        <v>1679</v>
      </c>
      <c r="K34" t="s">
        <v>121</v>
      </c>
      <c r="L34" t="s">
        <v>263</v>
      </c>
      <c r="M34" s="26">
        <v>27.3</v>
      </c>
      <c r="N34" s="27">
        <v>10</v>
      </c>
      <c r="O34">
        <v>28.46</v>
      </c>
      <c r="P34">
        <v>16.600000000000001</v>
      </c>
      <c r="Q34">
        <v>3.4</v>
      </c>
      <c r="R34">
        <v>3.1</v>
      </c>
      <c r="S34">
        <v>5.5</v>
      </c>
      <c r="T34">
        <v>1.7</v>
      </c>
      <c r="U34">
        <v>0.1</v>
      </c>
      <c r="V34">
        <v>0.45600000000000002</v>
      </c>
      <c r="W34">
        <v>12.5</v>
      </c>
      <c r="X34">
        <v>0.78260869565217395</v>
      </c>
      <c r="Y34">
        <v>2.2999999999999998</v>
      </c>
      <c r="Z34">
        <v>2.2000000000000002</v>
      </c>
      <c r="AA34">
        <v>0.1832586251698709</v>
      </c>
      <c r="AB34">
        <v>1.7943646098841752</v>
      </c>
      <c r="AC34">
        <v>-1.0396185596471255</v>
      </c>
      <c r="AD34">
        <v>1.0252191155819865</v>
      </c>
      <c r="AE34">
        <v>1.5182604731994618</v>
      </c>
      <c r="AF34">
        <v>-0.95754756395865337</v>
      </c>
      <c r="AG34">
        <v>-0.28341498808074189</v>
      </c>
      <c r="AH34">
        <v>-0.11781704056873987</v>
      </c>
      <c r="AI34">
        <v>-0.23475749624048239</v>
      </c>
    </row>
    <row r="35" spans="1:35" x14ac:dyDescent="0.2">
      <c r="A35">
        <v>3</v>
      </c>
      <c r="B35">
        <v>34</v>
      </c>
      <c r="C35" s="25">
        <v>38.200000000000003</v>
      </c>
      <c r="D35" s="25">
        <v>36</v>
      </c>
      <c r="E35" s="25">
        <v>98</v>
      </c>
      <c r="F35">
        <v>0.33850290808854161</v>
      </c>
      <c r="G35">
        <v>3.2836172938315561E-2</v>
      </c>
      <c r="H35">
        <v>0.30566673515022602</v>
      </c>
      <c r="I35" t="s">
        <v>120</v>
      </c>
      <c r="J35" t="s">
        <v>32</v>
      </c>
      <c r="K35" t="s">
        <v>121</v>
      </c>
      <c r="L35" t="s">
        <v>263</v>
      </c>
      <c r="M35" s="26">
        <v>26.9</v>
      </c>
      <c r="N35" s="27">
        <v>10</v>
      </c>
      <c r="O35">
        <v>33.118333333333332</v>
      </c>
      <c r="P35">
        <v>19.899999999999999</v>
      </c>
      <c r="Q35">
        <v>3.7</v>
      </c>
      <c r="R35">
        <v>5</v>
      </c>
      <c r="S35">
        <v>2.1</v>
      </c>
      <c r="T35">
        <v>1.2</v>
      </c>
      <c r="U35">
        <v>0.6</v>
      </c>
      <c r="V35">
        <v>0.41954022988505746</v>
      </c>
      <c r="W35">
        <v>17.399999999999999</v>
      </c>
      <c r="X35">
        <v>0.84210526315789469</v>
      </c>
      <c r="Y35">
        <v>1.9</v>
      </c>
      <c r="Z35">
        <v>2.8</v>
      </c>
      <c r="AA35">
        <v>0.73334433532302279</v>
      </c>
      <c r="AB35">
        <v>2.0866071275481302</v>
      </c>
      <c r="AC35">
        <v>-0.3571523165002663</v>
      </c>
      <c r="AD35">
        <v>-0.52817639201822886</v>
      </c>
      <c r="AE35">
        <v>0.42931356076138444</v>
      </c>
      <c r="AF35">
        <v>-0.18314660129685159</v>
      </c>
      <c r="AG35">
        <v>-1.2486146265349611</v>
      </c>
      <c r="AH35">
        <v>0.18873064280260013</v>
      </c>
      <c r="AI35">
        <v>-0.82538017363998994</v>
      </c>
    </row>
    <row r="36" spans="1:35" x14ac:dyDescent="0.2">
      <c r="A36">
        <v>3</v>
      </c>
      <c r="B36">
        <v>35</v>
      </c>
      <c r="C36" s="25">
        <v>38.6</v>
      </c>
      <c r="D36" s="25">
        <v>40</v>
      </c>
      <c r="E36" s="25">
        <v>100</v>
      </c>
      <c r="F36">
        <v>0.3192535142679902</v>
      </c>
      <c r="G36">
        <v>0.11836211542254836</v>
      </c>
      <c r="H36">
        <v>0.20089139884544183</v>
      </c>
      <c r="I36" t="s">
        <v>80</v>
      </c>
      <c r="J36" t="s">
        <v>32</v>
      </c>
      <c r="K36" t="s">
        <v>50</v>
      </c>
      <c r="L36" t="s">
        <v>264</v>
      </c>
      <c r="M36" s="26">
        <v>21.7</v>
      </c>
      <c r="N36" s="27">
        <v>10</v>
      </c>
      <c r="O36">
        <v>33.616666666666667</v>
      </c>
      <c r="P36">
        <v>20.6</v>
      </c>
      <c r="Q36">
        <v>2.2000000000000002</v>
      </c>
      <c r="R36">
        <v>7.1</v>
      </c>
      <c r="S36">
        <v>2.6</v>
      </c>
      <c r="T36">
        <v>1.3</v>
      </c>
      <c r="U36">
        <v>0.6</v>
      </c>
      <c r="V36">
        <v>0.42937853107344631</v>
      </c>
      <c r="W36">
        <v>17.7</v>
      </c>
      <c r="X36">
        <v>0.82051282051282048</v>
      </c>
      <c r="Y36">
        <v>3.9</v>
      </c>
      <c r="Z36">
        <v>2.1</v>
      </c>
      <c r="AA36">
        <v>0.85002918293126761</v>
      </c>
      <c r="AB36">
        <v>0.62539453922835719</v>
      </c>
      <c r="AC36">
        <v>0.39715247855678842</v>
      </c>
      <c r="AD36">
        <v>-0.29973587619466774</v>
      </c>
      <c r="AE36">
        <v>0.64710294324900008</v>
      </c>
      <c r="AF36">
        <v>-0.18314660129685159</v>
      </c>
      <c r="AG36">
        <v>-1.0331951777324317</v>
      </c>
      <c r="AH36">
        <v>0.19797793340203776</v>
      </c>
      <c r="AI36">
        <v>-0.13632038334056434</v>
      </c>
    </row>
    <row r="37" spans="1:35" x14ac:dyDescent="0.2">
      <c r="A37">
        <v>3</v>
      </c>
      <c r="B37">
        <v>36</v>
      </c>
      <c r="C37" s="25">
        <v>74.8</v>
      </c>
      <c r="D37" s="25">
        <v>82</v>
      </c>
      <c r="E37" s="25">
        <v>94</v>
      </c>
      <c r="F37">
        <v>0.2959333316470284</v>
      </c>
      <c r="G37">
        <v>0.17074350206488698</v>
      </c>
      <c r="H37">
        <v>0.12518982958214142</v>
      </c>
      <c r="I37" t="s">
        <v>98</v>
      </c>
      <c r="J37" t="s">
        <v>32</v>
      </c>
      <c r="K37" t="s">
        <v>76</v>
      </c>
      <c r="L37" t="s">
        <v>264</v>
      </c>
      <c r="M37" s="26">
        <v>23.5</v>
      </c>
      <c r="N37" s="27">
        <v>10</v>
      </c>
      <c r="O37">
        <v>34.066666666666677</v>
      </c>
      <c r="P37">
        <v>18.2</v>
      </c>
      <c r="Q37">
        <v>0.5</v>
      </c>
      <c r="R37">
        <v>14.7</v>
      </c>
      <c r="S37">
        <v>3.9</v>
      </c>
      <c r="T37">
        <v>0.5</v>
      </c>
      <c r="U37">
        <v>0.9</v>
      </c>
      <c r="V37">
        <v>0.46753246753246752</v>
      </c>
      <c r="W37">
        <v>15.4</v>
      </c>
      <c r="X37">
        <v>0.80487804878048785</v>
      </c>
      <c r="Y37">
        <v>4.0999999999999996</v>
      </c>
      <c r="Z37">
        <v>2.4</v>
      </c>
      <c r="AA37">
        <v>0.44996684827442923</v>
      </c>
      <c r="AB37">
        <v>-1.0306463942007189</v>
      </c>
      <c r="AC37">
        <v>3.1270174511442246</v>
      </c>
      <c r="AD37">
        <v>0.294209464946591</v>
      </c>
      <c r="AE37">
        <v>-1.0952121166519238</v>
      </c>
      <c r="AF37">
        <v>0.28149397630022954</v>
      </c>
      <c r="AG37">
        <v>-0.10321008090489801</v>
      </c>
      <c r="AH37">
        <v>4.4704091716367501E-2</v>
      </c>
      <c r="AI37">
        <v>-0.43163172204031808</v>
      </c>
    </row>
    <row r="38" spans="1:35" x14ac:dyDescent="0.2">
      <c r="A38">
        <v>4</v>
      </c>
      <c r="B38">
        <v>37</v>
      </c>
      <c r="C38" s="25">
        <v>38.6</v>
      </c>
      <c r="D38" s="25">
        <v>39</v>
      </c>
      <c r="E38" s="25">
        <v>98</v>
      </c>
      <c r="F38">
        <v>0.29235532919411977</v>
      </c>
      <c r="G38">
        <v>1.9942653738779608E-2</v>
      </c>
      <c r="H38">
        <v>0.27241267545534015</v>
      </c>
      <c r="I38" t="s">
        <v>91</v>
      </c>
      <c r="J38" t="s">
        <v>1676</v>
      </c>
      <c r="K38" t="s">
        <v>60</v>
      </c>
      <c r="L38" t="s">
        <v>263</v>
      </c>
      <c r="M38" s="26">
        <v>23.7</v>
      </c>
      <c r="N38" s="27">
        <v>10</v>
      </c>
      <c r="O38">
        <v>31.481666666666666</v>
      </c>
      <c r="P38">
        <v>24.3</v>
      </c>
      <c r="Q38">
        <v>2.8</v>
      </c>
      <c r="R38">
        <v>3.6</v>
      </c>
      <c r="S38">
        <v>6.7</v>
      </c>
      <c r="T38">
        <v>0.8</v>
      </c>
      <c r="U38">
        <v>0.5</v>
      </c>
      <c r="V38">
        <v>0.45454545454545453</v>
      </c>
      <c r="W38">
        <v>18.7</v>
      </c>
      <c r="X38">
        <v>0.76271186440677963</v>
      </c>
      <c r="Y38">
        <v>5.9</v>
      </c>
      <c r="Z38">
        <v>3.4</v>
      </c>
      <c r="AA38">
        <v>1.4667919488605594</v>
      </c>
      <c r="AB38">
        <v>1.2098795745562658</v>
      </c>
      <c r="AC38">
        <v>-0.86002217987163621</v>
      </c>
      <c r="AD38">
        <v>1.5734763535585332</v>
      </c>
      <c r="AE38">
        <v>-0.44184396918907726</v>
      </c>
      <c r="AF38">
        <v>-0.33802679382921191</v>
      </c>
      <c r="AG38">
        <v>-0.45100056967032448</v>
      </c>
      <c r="AH38">
        <v>-0.56376762972659489</v>
      </c>
      <c r="AI38">
        <v>-1.4160028510394977</v>
      </c>
    </row>
    <row r="39" spans="1:35" x14ac:dyDescent="0.2">
      <c r="A39">
        <v>4</v>
      </c>
      <c r="B39">
        <v>38</v>
      </c>
      <c r="C39" s="25">
        <v>98.3</v>
      </c>
      <c r="D39" s="25">
        <v>115</v>
      </c>
      <c r="E39" s="25">
        <v>92</v>
      </c>
      <c r="F39">
        <v>0.27755922956074219</v>
      </c>
      <c r="G39">
        <v>0.27807980684439237</v>
      </c>
      <c r="H39">
        <v>-5.2057728365018097E-4</v>
      </c>
      <c r="I39" t="s">
        <v>100</v>
      </c>
      <c r="J39" t="s">
        <v>32</v>
      </c>
      <c r="K39" t="s">
        <v>44</v>
      </c>
      <c r="L39" t="s">
        <v>264</v>
      </c>
      <c r="M39" s="26">
        <v>24.7</v>
      </c>
      <c r="N39" s="27">
        <v>10</v>
      </c>
      <c r="O39">
        <v>34.676666666666662</v>
      </c>
      <c r="P39">
        <v>27</v>
      </c>
      <c r="Q39">
        <v>2.7</v>
      </c>
      <c r="R39">
        <v>5.0999999999999996</v>
      </c>
      <c r="S39">
        <v>4.0999999999999996</v>
      </c>
      <c r="T39">
        <v>0.7</v>
      </c>
      <c r="U39">
        <v>1.1000000000000001</v>
      </c>
      <c r="V39">
        <v>0.48598130841121495</v>
      </c>
      <c r="W39">
        <v>21.4</v>
      </c>
      <c r="X39">
        <v>0.7142857142857143</v>
      </c>
      <c r="Y39">
        <v>4.9000000000000004</v>
      </c>
      <c r="Z39">
        <v>1.8</v>
      </c>
      <c r="AA39">
        <v>1.9168620753495023</v>
      </c>
      <c r="AB39">
        <v>1.1124654020016147</v>
      </c>
      <c r="AC39">
        <v>-0.3212330405451686</v>
      </c>
      <c r="AD39">
        <v>0.38558567127601534</v>
      </c>
      <c r="AE39">
        <v>-0.6596333516766929</v>
      </c>
      <c r="AF39">
        <v>0.59125436136495035</v>
      </c>
      <c r="AG39">
        <v>0.4008126993151464</v>
      </c>
      <c r="AH39">
        <v>-1.0823865108450264</v>
      </c>
      <c r="AI39">
        <v>0.15899095535918961</v>
      </c>
    </row>
    <row r="40" spans="1:35" x14ac:dyDescent="0.2">
      <c r="A40">
        <v>4</v>
      </c>
      <c r="B40">
        <v>39</v>
      </c>
      <c r="C40" s="25">
        <v>31.8</v>
      </c>
      <c r="D40" s="25">
        <v>27</v>
      </c>
      <c r="E40" s="25">
        <v>86</v>
      </c>
      <c r="F40">
        <v>0.2690604744235035</v>
      </c>
      <c r="G40">
        <v>0.36622561153741628</v>
      </c>
      <c r="H40">
        <v>-9.7165137113912781E-2</v>
      </c>
      <c r="I40" t="s">
        <v>92</v>
      </c>
      <c r="J40" t="s">
        <v>1677</v>
      </c>
      <c r="K40" t="s">
        <v>52</v>
      </c>
      <c r="L40" t="s">
        <v>264</v>
      </c>
      <c r="M40" s="26">
        <v>22.2</v>
      </c>
      <c r="N40" s="27">
        <v>5</v>
      </c>
      <c r="O40">
        <v>32.163333333333334</v>
      </c>
      <c r="P40">
        <v>17</v>
      </c>
      <c r="Q40">
        <v>1.8</v>
      </c>
      <c r="R40">
        <v>8.8000000000000007</v>
      </c>
      <c r="S40">
        <v>1.6</v>
      </c>
      <c r="T40">
        <v>1</v>
      </c>
      <c r="U40">
        <v>2</v>
      </c>
      <c r="V40">
        <v>0.52459016393442626</v>
      </c>
      <c r="W40">
        <v>12.2</v>
      </c>
      <c r="X40">
        <v>0.70588235294117652</v>
      </c>
      <c r="Y40">
        <v>3.4</v>
      </c>
      <c r="Z40">
        <v>1.4</v>
      </c>
      <c r="AA40">
        <v>0.24993568094601035</v>
      </c>
      <c r="AB40">
        <v>0.23573784900975092</v>
      </c>
      <c r="AC40">
        <v>1.0077801697934523</v>
      </c>
      <c r="AD40">
        <v>-0.75661690784178992</v>
      </c>
      <c r="AE40">
        <v>-6.2652042138463893E-3</v>
      </c>
      <c r="AF40">
        <v>1.9851760941561936</v>
      </c>
      <c r="AG40">
        <v>0.8598677759133605</v>
      </c>
      <c r="AH40">
        <v>-0.83232436088524631</v>
      </c>
      <c r="AI40">
        <v>0.55273940695886159</v>
      </c>
    </row>
    <row r="41" spans="1:35" x14ac:dyDescent="0.2">
      <c r="A41">
        <v>4</v>
      </c>
      <c r="B41">
        <v>40</v>
      </c>
      <c r="C41" s="25">
        <v>125.4</v>
      </c>
      <c r="D41" s="25">
        <v>392</v>
      </c>
      <c r="E41" s="25">
        <v>80</v>
      </c>
      <c r="F41">
        <v>0.24606191191967616</v>
      </c>
      <c r="G41">
        <v>-0.19001197635670108</v>
      </c>
      <c r="H41">
        <v>0.43607388827637728</v>
      </c>
      <c r="I41" t="s">
        <v>96</v>
      </c>
      <c r="J41" t="s">
        <v>32</v>
      </c>
      <c r="K41" t="s">
        <v>97</v>
      </c>
      <c r="L41" t="s">
        <v>263</v>
      </c>
      <c r="M41" s="26">
        <v>24.7</v>
      </c>
      <c r="N41" s="27">
        <v>10</v>
      </c>
      <c r="O41">
        <v>34.116666666666667</v>
      </c>
      <c r="P41">
        <v>19.100000000000001</v>
      </c>
      <c r="Q41">
        <v>3.6</v>
      </c>
      <c r="R41">
        <v>3.6</v>
      </c>
      <c r="S41">
        <v>6.6</v>
      </c>
      <c r="T41">
        <v>1</v>
      </c>
      <c r="U41">
        <v>0.1</v>
      </c>
      <c r="V41">
        <v>0.38364779874213839</v>
      </c>
      <c r="W41">
        <v>15.9</v>
      </c>
      <c r="X41">
        <v>0.75</v>
      </c>
      <c r="Y41">
        <v>4.4000000000000004</v>
      </c>
      <c r="Z41">
        <v>3.5</v>
      </c>
      <c r="AA41">
        <v>0.59999022377074385</v>
      </c>
      <c r="AB41">
        <v>1.9891929549934781</v>
      </c>
      <c r="AC41">
        <v>-0.86002217987163621</v>
      </c>
      <c r="AD41">
        <v>1.5277882503938207</v>
      </c>
      <c r="AE41">
        <v>-6.2652042138463893E-3</v>
      </c>
      <c r="AF41">
        <v>-0.95754756395865337</v>
      </c>
      <c r="AG41">
        <v>-1.9181012067086267</v>
      </c>
      <c r="AH41">
        <v>-0.57070309767617344</v>
      </c>
      <c r="AI41">
        <v>-1.5144399639394159</v>
      </c>
    </row>
    <row r="42" spans="1:35" x14ac:dyDescent="0.2">
      <c r="A42">
        <v>4</v>
      </c>
      <c r="B42">
        <v>41</v>
      </c>
      <c r="C42" s="25">
        <v>48.2</v>
      </c>
      <c r="D42" s="25">
        <v>41</v>
      </c>
      <c r="E42" s="25">
        <v>94</v>
      </c>
      <c r="F42">
        <v>0.24048395920630203</v>
      </c>
      <c r="G42">
        <v>0.21568083833804683</v>
      </c>
      <c r="H42">
        <v>2.4803120868255202E-2</v>
      </c>
      <c r="I42" t="s">
        <v>109</v>
      </c>
      <c r="J42" t="s">
        <v>32</v>
      </c>
      <c r="K42" t="s">
        <v>44</v>
      </c>
      <c r="L42" t="s">
        <v>264</v>
      </c>
      <c r="M42" s="26">
        <v>28.9</v>
      </c>
      <c r="N42" s="27">
        <v>10</v>
      </c>
      <c r="O42">
        <v>28.528333333333329</v>
      </c>
      <c r="P42">
        <v>13.2</v>
      </c>
      <c r="Q42">
        <v>2.1</v>
      </c>
      <c r="R42">
        <v>5.4</v>
      </c>
      <c r="S42">
        <v>0.9</v>
      </c>
      <c r="T42">
        <v>1.8</v>
      </c>
      <c r="U42">
        <v>1.2</v>
      </c>
      <c r="V42">
        <v>0.4731182795698925</v>
      </c>
      <c r="W42">
        <v>9.3000000000000007</v>
      </c>
      <c r="X42">
        <v>0.85185185185185186</v>
      </c>
      <c r="Y42">
        <v>2.7</v>
      </c>
      <c r="Z42">
        <v>1.7</v>
      </c>
      <c r="AA42">
        <v>-0.38349634892731665</v>
      </c>
      <c r="AB42">
        <v>0.52798036667370551</v>
      </c>
      <c r="AC42">
        <v>-0.21347521267987479</v>
      </c>
      <c r="AD42">
        <v>-1.0764336299947757</v>
      </c>
      <c r="AE42">
        <v>1.7360498556870776</v>
      </c>
      <c r="AF42">
        <v>0.74613455389731054</v>
      </c>
      <c r="AG42">
        <v>3.1176233919950669E-4</v>
      </c>
      <c r="AH42">
        <v>0.34662812978798763</v>
      </c>
      <c r="AI42">
        <v>0.25742806825910769</v>
      </c>
    </row>
    <row r="43" spans="1:35" x14ac:dyDescent="0.2">
      <c r="A43">
        <v>4</v>
      </c>
      <c r="B43">
        <v>42</v>
      </c>
      <c r="C43" s="25">
        <v>87.7</v>
      </c>
      <c r="D43" s="25">
        <v>100</v>
      </c>
      <c r="E43" s="25">
        <v>92</v>
      </c>
      <c r="F43">
        <v>0.24001231341313289</v>
      </c>
      <c r="G43">
        <v>-0.12970627524358169</v>
      </c>
      <c r="H43">
        <v>0.36971858865671459</v>
      </c>
      <c r="I43" t="s">
        <v>106</v>
      </c>
      <c r="J43" t="s">
        <v>32</v>
      </c>
      <c r="K43" t="s">
        <v>35</v>
      </c>
      <c r="L43" t="s">
        <v>263</v>
      </c>
      <c r="M43" s="26">
        <v>33.1</v>
      </c>
      <c r="N43" s="27">
        <v>10</v>
      </c>
      <c r="O43">
        <v>33.723333333333336</v>
      </c>
      <c r="P43">
        <v>22.4</v>
      </c>
      <c r="Q43">
        <v>1.5</v>
      </c>
      <c r="R43">
        <v>3.8</v>
      </c>
      <c r="S43">
        <v>6.1</v>
      </c>
      <c r="T43">
        <v>0.6</v>
      </c>
      <c r="U43">
        <v>0.3</v>
      </c>
      <c r="V43">
        <v>0.39890710382513661</v>
      </c>
      <c r="W43">
        <v>18.3</v>
      </c>
      <c r="X43">
        <v>0.88732394366197187</v>
      </c>
      <c r="Y43">
        <v>7.1</v>
      </c>
      <c r="Z43">
        <v>3</v>
      </c>
      <c r="AA43">
        <v>1.1500759339238957</v>
      </c>
      <c r="AB43">
        <v>-5.6504668654203678E-2</v>
      </c>
      <c r="AC43">
        <v>-0.78818362796144059</v>
      </c>
      <c r="AD43">
        <v>1.2993477345702598</v>
      </c>
      <c r="AE43">
        <v>-0.87742273416430827</v>
      </c>
      <c r="AF43">
        <v>-0.64778717889393267</v>
      </c>
      <c r="AG43">
        <v>-1.8251882716443397</v>
      </c>
      <c r="AH43">
        <v>1.60056073507166</v>
      </c>
      <c r="AI43">
        <v>-1.0222543994398261</v>
      </c>
    </row>
    <row r="44" spans="1:35" x14ac:dyDescent="0.2">
      <c r="A44">
        <v>4</v>
      </c>
      <c r="B44">
        <v>43</v>
      </c>
      <c r="C44" s="25">
        <v>54.5</v>
      </c>
      <c r="D44" s="25">
        <v>49</v>
      </c>
      <c r="E44" s="25">
        <v>95</v>
      </c>
      <c r="F44">
        <v>0.2373175271007828</v>
      </c>
      <c r="G44">
        <v>0.16438329734489596</v>
      </c>
      <c r="H44">
        <v>7.2934229755886842E-2</v>
      </c>
      <c r="I44" t="s">
        <v>145</v>
      </c>
      <c r="J44" t="s">
        <v>32</v>
      </c>
      <c r="K44" t="s">
        <v>72</v>
      </c>
      <c r="L44" t="s">
        <v>263</v>
      </c>
      <c r="M44" s="26">
        <v>29.9</v>
      </c>
      <c r="N44" s="27">
        <v>10</v>
      </c>
      <c r="O44">
        <v>27.440000000000005</v>
      </c>
      <c r="P44">
        <v>19.8</v>
      </c>
      <c r="Q44">
        <v>1.6</v>
      </c>
      <c r="R44">
        <v>6</v>
      </c>
      <c r="S44">
        <v>5.6</v>
      </c>
      <c r="T44">
        <v>0.8</v>
      </c>
      <c r="U44">
        <v>0.5</v>
      </c>
      <c r="V44">
        <v>0.5</v>
      </c>
      <c r="W44">
        <v>14.6</v>
      </c>
      <c r="X44">
        <v>0.8571428571428571</v>
      </c>
      <c r="Y44">
        <v>4.2</v>
      </c>
      <c r="Z44">
        <v>2.7</v>
      </c>
      <c r="AA44">
        <v>0.71667507137898823</v>
      </c>
      <c r="AB44">
        <v>4.0909503900447931E-2</v>
      </c>
      <c r="AC44">
        <v>2.0404430507121761E-3</v>
      </c>
      <c r="AD44">
        <v>1.0709072187466986</v>
      </c>
      <c r="AE44">
        <v>-0.44184396918907726</v>
      </c>
      <c r="AF44">
        <v>-0.33802679382921191</v>
      </c>
      <c r="AG44">
        <v>0.54517004713865658</v>
      </c>
      <c r="AH44">
        <v>0.61056121564692178</v>
      </c>
      <c r="AI44">
        <v>-0.72694306074007231</v>
      </c>
    </row>
    <row r="45" spans="1:35" x14ac:dyDescent="0.2">
      <c r="A45">
        <v>4</v>
      </c>
      <c r="B45">
        <v>44</v>
      </c>
      <c r="C45" s="25">
        <v>16.899999999999999</v>
      </c>
      <c r="D45" s="25">
        <v>19</v>
      </c>
      <c r="E45" s="25">
        <v>100</v>
      </c>
      <c r="F45">
        <v>0.22581140280021758</v>
      </c>
      <c r="G45">
        <v>-0.25868021987525269</v>
      </c>
      <c r="H45">
        <v>0.4844916226754703</v>
      </c>
      <c r="I45" t="s">
        <v>84</v>
      </c>
      <c r="J45" t="s">
        <v>32</v>
      </c>
      <c r="K45" t="s">
        <v>33</v>
      </c>
      <c r="L45" t="s">
        <v>263</v>
      </c>
      <c r="M45" s="26">
        <v>31</v>
      </c>
      <c r="N45" s="27">
        <v>10</v>
      </c>
      <c r="O45">
        <v>32.869999999999997</v>
      </c>
      <c r="P45">
        <v>21.1</v>
      </c>
      <c r="Q45">
        <v>1.3</v>
      </c>
      <c r="R45">
        <v>6.6</v>
      </c>
      <c r="S45">
        <v>6.1</v>
      </c>
      <c r="T45">
        <v>1.7</v>
      </c>
      <c r="U45">
        <v>0.4</v>
      </c>
      <c r="V45">
        <v>0.39500000000000002</v>
      </c>
      <c r="W45">
        <v>20</v>
      </c>
      <c r="X45">
        <v>0.68965517241379315</v>
      </c>
      <c r="Y45">
        <v>5.8</v>
      </c>
      <c r="Z45">
        <v>3.8</v>
      </c>
      <c r="AA45">
        <v>0.9333755026514422</v>
      </c>
      <c r="AB45">
        <v>-0.2513330137635067</v>
      </c>
      <c r="AC45">
        <v>0.21755609878129914</v>
      </c>
      <c r="AD45">
        <v>1.2993477345702598</v>
      </c>
      <c r="AE45">
        <v>1.5182604731994618</v>
      </c>
      <c r="AF45">
        <v>-0.49290698636157226</v>
      </c>
      <c r="AG45">
        <v>-2.0990504958396277</v>
      </c>
      <c r="AH45">
        <v>-1.643619989475861</v>
      </c>
      <c r="AI45">
        <v>-1.8097513026391696</v>
      </c>
    </row>
    <row r="46" spans="1:35" x14ac:dyDescent="0.2">
      <c r="A46">
        <v>4</v>
      </c>
      <c r="B46">
        <v>45</v>
      </c>
      <c r="C46" s="25">
        <v>6.6</v>
      </c>
      <c r="D46" s="25">
        <v>6</v>
      </c>
      <c r="E46" s="25">
        <v>100</v>
      </c>
      <c r="F46">
        <v>0.19225646720304052</v>
      </c>
      <c r="G46">
        <v>0.14203194680794701</v>
      </c>
      <c r="H46">
        <v>5.0224520395093508E-2</v>
      </c>
      <c r="I46" t="s">
        <v>86</v>
      </c>
      <c r="J46" t="s">
        <v>32</v>
      </c>
      <c r="K46" t="s">
        <v>87</v>
      </c>
      <c r="L46" t="s">
        <v>45</v>
      </c>
      <c r="M46" s="26">
        <v>24.2</v>
      </c>
      <c r="N46" s="27">
        <v>10</v>
      </c>
      <c r="O46">
        <v>30.475000000000001</v>
      </c>
      <c r="P46">
        <v>17.2</v>
      </c>
      <c r="Q46">
        <v>1.3</v>
      </c>
      <c r="R46">
        <v>7.7</v>
      </c>
      <c r="S46">
        <v>6</v>
      </c>
      <c r="T46">
        <v>1.1000000000000001</v>
      </c>
      <c r="U46">
        <v>0.4</v>
      </c>
      <c r="V46">
        <v>0.4861111111111111</v>
      </c>
      <c r="W46">
        <v>14.4</v>
      </c>
      <c r="X46">
        <v>0.76</v>
      </c>
      <c r="Y46">
        <v>2.5</v>
      </c>
      <c r="Z46">
        <v>2.2999999999999998</v>
      </c>
      <c r="AA46">
        <v>0.28327420883408005</v>
      </c>
      <c r="AB46">
        <v>-0.2513330137635067</v>
      </c>
      <c r="AC46">
        <v>0.61266813428737565</v>
      </c>
      <c r="AD46">
        <v>1.2536596314055477</v>
      </c>
      <c r="AE46">
        <v>0.21152417827376926</v>
      </c>
      <c r="AF46">
        <v>-0.49290698636157226</v>
      </c>
      <c r="AG46">
        <v>0.26568685999063935</v>
      </c>
      <c r="AH46">
        <v>-0.27109088225440997</v>
      </c>
      <c r="AI46">
        <v>-0.33319460914040006</v>
      </c>
    </row>
    <row r="47" spans="1:35" x14ac:dyDescent="0.2">
      <c r="A47">
        <v>4</v>
      </c>
      <c r="B47">
        <v>46</v>
      </c>
      <c r="C47" s="25">
        <v>52.6</v>
      </c>
      <c r="D47" s="25">
        <v>59</v>
      </c>
      <c r="E47" s="25">
        <v>96</v>
      </c>
      <c r="F47">
        <v>0.18633397160964879</v>
      </c>
      <c r="G47">
        <v>-0.24850055650056341</v>
      </c>
      <c r="H47">
        <v>0.43483452811021217</v>
      </c>
      <c r="I47" t="s">
        <v>88</v>
      </c>
      <c r="J47" t="s">
        <v>32</v>
      </c>
      <c r="K47" t="s">
        <v>89</v>
      </c>
      <c r="L47" t="s">
        <v>263</v>
      </c>
      <c r="M47" s="26">
        <v>24.7</v>
      </c>
      <c r="N47" s="27">
        <v>10</v>
      </c>
      <c r="O47">
        <v>31.211666666666666</v>
      </c>
      <c r="P47">
        <v>19.600000000000001</v>
      </c>
      <c r="Q47">
        <v>2.4</v>
      </c>
      <c r="R47">
        <v>4.5</v>
      </c>
      <c r="S47">
        <v>4.2</v>
      </c>
      <c r="T47">
        <v>1</v>
      </c>
      <c r="U47">
        <v>0.4</v>
      </c>
      <c r="V47">
        <v>0.39080459770114945</v>
      </c>
      <c r="W47">
        <v>17.399999999999999</v>
      </c>
      <c r="X47">
        <v>0.83720930232558144</v>
      </c>
      <c r="Y47">
        <v>4.3</v>
      </c>
      <c r="Z47">
        <v>3.6</v>
      </c>
      <c r="AA47">
        <v>0.68333654349091844</v>
      </c>
      <c r="AB47">
        <v>0.82022288433765989</v>
      </c>
      <c r="AC47">
        <v>-0.53674869627575561</v>
      </c>
      <c r="AD47">
        <v>0.43127377444072779</v>
      </c>
      <c r="AE47">
        <v>-6.2652042138463893E-3</v>
      </c>
      <c r="AF47">
        <v>-0.49290698636157226</v>
      </c>
      <c r="AG47">
        <v>-1.927965732933278</v>
      </c>
      <c r="AH47">
        <v>0.40542548584940968</v>
      </c>
      <c r="AI47">
        <v>-1.6128770768393339</v>
      </c>
    </row>
    <row r="48" spans="1:35" x14ac:dyDescent="0.2">
      <c r="A48">
        <v>4</v>
      </c>
      <c r="B48">
        <v>47</v>
      </c>
      <c r="C48" s="25">
        <v>25.7</v>
      </c>
      <c r="D48" s="25">
        <v>30</v>
      </c>
      <c r="E48" s="25">
        <v>100</v>
      </c>
      <c r="F48">
        <v>0.16090118987331273</v>
      </c>
      <c r="G48">
        <v>0.16462368086798779</v>
      </c>
      <c r="H48">
        <v>-3.7224909946750595E-3</v>
      </c>
      <c r="I48" t="s">
        <v>111</v>
      </c>
      <c r="J48" t="s">
        <v>32</v>
      </c>
      <c r="K48" t="s">
        <v>58</v>
      </c>
      <c r="L48" t="s">
        <v>263</v>
      </c>
      <c r="M48" s="26">
        <v>23.3</v>
      </c>
      <c r="N48" s="27">
        <v>10</v>
      </c>
      <c r="O48">
        <v>33.608333333333334</v>
      </c>
      <c r="P48">
        <v>13.2</v>
      </c>
      <c r="Q48">
        <v>0.1</v>
      </c>
      <c r="R48">
        <v>6.1</v>
      </c>
      <c r="S48">
        <v>7.2</v>
      </c>
      <c r="T48">
        <v>1.9</v>
      </c>
      <c r="U48">
        <v>0.8</v>
      </c>
      <c r="V48">
        <v>0.59375</v>
      </c>
      <c r="W48">
        <v>9.6</v>
      </c>
      <c r="X48">
        <v>0.65384615384615385</v>
      </c>
      <c r="Y48">
        <v>2.6</v>
      </c>
      <c r="Z48">
        <v>3.2</v>
      </c>
      <c r="AA48">
        <v>-0.38349634892731665</v>
      </c>
      <c r="AB48">
        <v>-1.420303084419325</v>
      </c>
      <c r="AC48">
        <v>3.7959719005809897E-2</v>
      </c>
      <c r="AD48">
        <v>1.8019168693820944</v>
      </c>
      <c r="AE48">
        <v>1.9538392381746927</v>
      </c>
      <c r="AF48">
        <v>0.12661378376786922</v>
      </c>
      <c r="AG48">
        <v>1.5744334239383633</v>
      </c>
      <c r="AH48">
        <v>-0.99022184787063539</v>
      </c>
      <c r="AI48">
        <v>-1.219128625239662</v>
      </c>
    </row>
    <row r="49" spans="1:35" x14ac:dyDescent="0.2">
      <c r="A49">
        <v>4</v>
      </c>
      <c r="B49">
        <v>48</v>
      </c>
      <c r="C49" s="25">
        <v>100.7</v>
      </c>
      <c r="D49" s="25">
        <v>95</v>
      </c>
      <c r="E49" s="25">
        <v>78</v>
      </c>
      <c r="F49">
        <v>0.15184374184981766</v>
      </c>
      <c r="G49">
        <v>5.8721898590175355E-2</v>
      </c>
      <c r="H49">
        <v>9.3121843259642317E-2</v>
      </c>
      <c r="I49" t="s">
        <v>122</v>
      </c>
      <c r="J49" t="s">
        <v>32</v>
      </c>
      <c r="K49" t="s">
        <v>50</v>
      </c>
      <c r="L49" t="s">
        <v>263</v>
      </c>
      <c r="M49" s="26">
        <v>25.7</v>
      </c>
      <c r="N49" s="27">
        <v>10</v>
      </c>
      <c r="O49">
        <v>32.26166666666667</v>
      </c>
      <c r="P49">
        <v>12.4</v>
      </c>
      <c r="Q49">
        <v>2.6</v>
      </c>
      <c r="R49">
        <v>3.2</v>
      </c>
      <c r="S49">
        <v>5.0999999999999996</v>
      </c>
      <c r="T49">
        <v>1.5</v>
      </c>
      <c r="U49">
        <v>0.5</v>
      </c>
      <c r="V49">
        <v>0.37719298245614036</v>
      </c>
      <c r="W49">
        <v>11.4</v>
      </c>
      <c r="X49">
        <v>0.8</v>
      </c>
      <c r="Y49">
        <v>1.5</v>
      </c>
      <c r="Z49">
        <v>1</v>
      </c>
      <c r="AA49">
        <v>-0.51685046047959582</v>
      </c>
      <c r="AB49">
        <v>1.0150512294469631</v>
      </c>
      <c r="AC49">
        <v>-1.0036992836920275</v>
      </c>
      <c r="AD49">
        <v>0.84246670292313752</v>
      </c>
      <c r="AE49">
        <v>1.082681708224231</v>
      </c>
      <c r="AF49">
        <v>-0.33802679382921191</v>
      </c>
      <c r="AG49">
        <v>-1.4808969641956788</v>
      </c>
      <c r="AH49">
        <v>-1.8716909644772742E-2</v>
      </c>
      <c r="AI49">
        <v>0.94648785855853346</v>
      </c>
    </row>
    <row r="50" spans="1:35" x14ac:dyDescent="0.2">
      <c r="A50">
        <v>5</v>
      </c>
      <c r="B50">
        <v>49</v>
      </c>
      <c r="C50" s="25">
        <v>94.1</v>
      </c>
      <c r="D50" s="25">
        <v>90</v>
      </c>
      <c r="E50" s="25">
        <v>73</v>
      </c>
      <c r="F50">
        <v>0.15182304308187994</v>
      </c>
      <c r="G50">
        <v>0.16706777009434248</v>
      </c>
      <c r="H50">
        <v>-1.5244727012462544E-2</v>
      </c>
      <c r="I50" t="s">
        <v>102</v>
      </c>
      <c r="J50" t="s">
        <v>103</v>
      </c>
      <c r="K50" t="s">
        <v>76</v>
      </c>
      <c r="L50" t="s">
        <v>263</v>
      </c>
      <c r="M50" s="26">
        <v>27.5</v>
      </c>
      <c r="N50" s="27">
        <v>5</v>
      </c>
      <c r="O50">
        <v>32.92</v>
      </c>
      <c r="P50">
        <v>17</v>
      </c>
      <c r="Q50">
        <v>1.2</v>
      </c>
      <c r="R50">
        <v>6.4</v>
      </c>
      <c r="S50">
        <v>2.2000000000000002</v>
      </c>
      <c r="T50">
        <v>1.4</v>
      </c>
      <c r="U50">
        <v>0.8</v>
      </c>
      <c r="V50">
        <v>0.45588235294117646</v>
      </c>
      <c r="W50">
        <v>13.6</v>
      </c>
      <c r="X50">
        <v>0.85</v>
      </c>
      <c r="Y50">
        <v>4</v>
      </c>
      <c r="Z50">
        <v>1.2</v>
      </c>
      <c r="AA50">
        <v>0.24993568094601035</v>
      </c>
      <c r="AB50">
        <v>-0.34874718631815826</v>
      </c>
      <c r="AC50">
        <v>0.14571754687110369</v>
      </c>
      <c r="AD50">
        <v>-0.48248828885351658</v>
      </c>
      <c r="AE50">
        <v>0.86489232573661534</v>
      </c>
      <c r="AF50">
        <v>0.12661378376786922</v>
      </c>
      <c r="AG50">
        <v>-0.30876500348277502</v>
      </c>
      <c r="AH50">
        <v>0.50683743942323589</v>
      </c>
      <c r="AI50">
        <v>0.74961363275869752</v>
      </c>
    </row>
    <row r="51" spans="1:35" x14ac:dyDescent="0.2">
      <c r="A51">
        <v>5</v>
      </c>
      <c r="B51">
        <v>50</v>
      </c>
      <c r="C51" s="25">
        <v>88.9</v>
      </c>
      <c r="D51" s="25">
        <v>88</v>
      </c>
      <c r="E51" s="25">
        <v>87</v>
      </c>
      <c r="F51">
        <v>0.12557460753302255</v>
      </c>
      <c r="G51">
        <v>-3.1673990624811514E-2</v>
      </c>
      <c r="H51">
        <v>0.15724859815783407</v>
      </c>
      <c r="I51" t="s">
        <v>85</v>
      </c>
      <c r="J51" t="s">
        <v>1678</v>
      </c>
      <c r="K51" t="s">
        <v>70</v>
      </c>
      <c r="L51" t="s">
        <v>263</v>
      </c>
      <c r="M51" s="26">
        <v>29.1</v>
      </c>
      <c r="N51" s="27">
        <v>10</v>
      </c>
      <c r="O51">
        <v>30.921666666666663</v>
      </c>
      <c r="P51">
        <v>12.6</v>
      </c>
      <c r="Q51">
        <v>1.2</v>
      </c>
      <c r="R51">
        <v>5.8</v>
      </c>
      <c r="S51">
        <v>7.8</v>
      </c>
      <c r="T51">
        <v>1.1000000000000001</v>
      </c>
      <c r="U51">
        <v>0</v>
      </c>
      <c r="V51">
        <v>0.39090909090909093</v>
      </c>
      <c r="W51">
        <v>11</v>
      </c>
      <c r="X51">
        <v>0.875</v>
      </c>
      <c r="Y51">
        <v>3.2</v>
      </c>
      <c r="Z51">
        <v>1.9</v>
      </c>
      <c r="AA51">
        <v>-0.48351193259152614</v>
      </c>
      <c r="AB51">
        <v>-0.34874718631815826</v>
      </c>
      <c r="AC51">
        <v>-6.9798108859483593E-2</v>
      </c>
      <c r="AD51">
        <v>2.0760454883703674</v>
      </c>
      <c r="AE51">
        <v>0.21152417827376926</v>
      </c>
      <c r="AF51">
        <v>-1.1124277564910137</v>
      </c>
      <c r="AG51">
        <v>-1.2246420108137333</v>
      </c>
      <c r="AH51">
        <v>0.60593757034720286</v>
      </c>
      <c r="AI51">
        <v>6.0553842459271777E-2</v>
      </c>
    </row>
    <row r="52" spans="1:35" x14ac:dyDescent="0.2">
      <c r="A52">
        <v>5</v>
      </c>
      <c r="B52">
        <v>51</v>
      </c>
      <c r="C52" s="25">
        <v>136.69999999999999</v>
      </c>
      <c r="D52" s="25">
        <v>194</v>
      </c>
      <c r="E52" s="25">
        <v>76</v>
      </c>
      <c r="F52">
        <v>9.9654704044196477E-2</v>
      </c>
      <c r="G52">
        <v>0.20362031426803145</v>
      </c>
      <c r="H52">
        <v>-0.10396561022383498</v>
      </c>
      <c r="I52" t="s">
        <v>164</v>
      </c>
      <c r="J52" t="s">
        <v>32</v>
      </c>
      <c r="K52" t="s">
        <v>52</v>
      </c>
      <c r="L52" t="s">
        <v>264</v>
      </c>
      <c r="M52" s="26">
        <v>24.7</v>
      </c>
      <c r="N52" s="27">
        <v>10</v>
      </c>
      <c r="O52">
        <v>30.271666666666665</v>
      </c>
      <c r="P52">
        <v>19.2</v>
      </c>
      <c r="Q52">
        <v>1.1000000000000001</v>
      </c>
      <c r="R52">
        <v>7.5</v>
      </c>
      <c r="S52">
        <v>1.9</v>
      </c>
      <c r="T52">
        <v>1.7</v>
      </c>
      <c r="U52">
        <v>0.7</v>
      </c>
      <c r="V52">
        <v>0.51973684210526316</v>
      </c>
      <c r="W52">
        <v>15.2</v>
      </c>
      <c r="X52">
        <v>0.69696969696969702</v>
      </c>
      <c r="Y52">
        <v>3.3</v>
      </c>
      <c r="Z52">
        <v>1.8</v>
      </c>
      <c r="AA52">
        <v>0.61665948771477841</v>
      </c>
      <c r="AB52">
        <v>-0.44616135887280967</v>
      </c>
      <c r="AC52">
        <v>0.54082958237717993</v>
      </c>
      <c r="AD52">
        <v>-0.61955259834765342</v>
      </c>
      <c r="AE52">
        <v>1.5182604731994618</v>
      </c>
      <c r="AF52">
        <v>-2.8266408764491272E-2</v>
      </c>
      <c r="AG52">
        <v>0.97600894474371824</v>
      </c>
      <c r="AH52">
        <v>-0.88418624899709042</v>
      </c>
      <c r="AI52">
        <v>0.15899095535918961</v>
      </c>
    </row>
    <row r="53" spans="1:35" x14ac:dyDescent="0.2">
      <c r="A53">
        <v>5</v>
      </c>
      <c r="B53">
        <v>52</v>
      </c>
      <c r="C53" s="25">
        <v>55.6</v>
      </c>
      <c r="D53" s="25">
        <v>53</v>
      </c>
      <c r="E53" s="25">
        <v>92</v>
      </c>
      <c r="F53">
        <v>9.1074956215751721E-2</v>
      </c>
      <c r="G53">
        <v>0.12032883871471814</v>
      </c>
      <c r="H53">
        <v>-2.9253882498966419E-2</v>
      </c>
      <c r="I53" t="s">
        <v>132</v>
      </c>
      <c r="J53" t="s">
        <v>32</v>
      </c>
      <c r="K53" t="s">
        <v>72</v>
      </c>
      <c r="L53" t="s">
        <v>45</v>
      </c>
      <c r="M53" s="26">
        <v>31.6</v>
      </c>
      <c r="N53" s="27">
        <v>10</v>
      </c>
      <c r="O53">
        <v>26.006666666666668</v>
      </c>
      <c r="P53">
        <v>11.3</v>
      </c>
      <c r="Q53">
        <v>1.4</v>
      </c>
      <c r="R53">
        <v>5.5</v>
      </c>
      <c r="S53">
        <v>1.2</v>
      </c>
      <c r="T53">
        <v>0.8</v>
      </c>
      <c r="U53">
        <v>2.4</v>
      </c>
      <c r="V53">
        <v>0.42708333333333331</v>
      </c>
      <c r="W53">
        <v>9.6</v>
      </c>
      <c r="X53">
        <v>0.89473684210526316</v>
      </c>
      <c r="Y53">
        <v>1.9</v>
      </c>
      <c r="Z53">
        <v>0.9</v>
      </c>
      <c r="AA53">
        <v>-0.70021236386397989</v>
      </c>
      <c r="AB53">
        <v>-0.15391884120885529</v>
      </c>
      <c r="AC53">
        <v>-0.17755593672477707</v>
      </c>
      <c r="AD53">
        <v>-0.93936932050063904</v>
      </c>
      <c r="AE53">
        <v>-0.44184396918907726</v>
      </c>
      <c r="AF53">
        <v>2.6046968642856347</v>
      </c>
      <c r="AG53">
        <v>-0.59949011653625017</v>
      </c>
      <c r="AH53">
        <v>0.44572826071195593</v>
      </c>
      <c r="AI53">
        <v>1.0449249714584512</v>
      </c>
    </row>
    <row r="54" spans="1:35" x14ac:dyDescent="0.2">
      <c r="A54">
        <v>5</v>
      </c>
      <c r="B54">
        <v>53</v>
      </c>
      <c r="C54" s="25">
        <v>64.599999999999994</v>
      </c>
      <c r="D54" s="25">
        <v>64</v>
      </c>
      <c r="E54" s="25">
        <v>91</v>
      </c>
      <c r="F54">
        <v>8.8176986351082079E-2</v>
      </c>
      <c r="G54">
        <v>7.0412307350379816E-2</v>
      </c>
      <c r="H54">
        <v>1.7764679000702263E-2</v>
      </c>
      <c r="I54" t="s">
        <v>104</v>
      </c>
      <c r="J54" t="s">
        <v>32</v>
      </c>
      <c r="K54" t="s">
        <v>95</v>
      </c>
      <c r="L54" t="s">
        <v>264</v>
      </c>
      <c r="M54" s="26">
        <v>31.3</v>
      </c>
      <c r="N54" s="27">
        <v>10</v>
      </c>
      <c r="O54">
        <v>30.131666666666668</v>
      </c>
      <c r="P54">
        <v>19</v>
      </c>
      <c r="Q54">
        <v>2.8</v>
      </c>
      <c r="R54">
        <v>5.3</v>
      </c>
      <c r="S54">
        <v>1.5</v>
      </c>
      <c r="T54">
        <v>0.7</v>
      </c>
      <c r="U54">
        <v>0</v>
      </c>
      <c r="V54">
        <v>0.4344262295081967</v>
      </c>
      <c r="W54">
        <v>12.2</v>
      </c>
      <c r="X54">
        <v>0.90322580645161288</v>
      </c>
      <c r="Y54">
        <v>6.2</v>
      </c>
      <c r="Z54">
        <v>1.3</v>
      </c>
      <c r="AA54">
        <v>0.58332095982670873</v>
      </c>
      <c r="AB54">
        <v>1.2098795745562658</v>
      </c>
      <c r="AC54">
        <v>-0.24939448863497285</v>
      </c>
      <c r="AD54">
        <v>-0.8023050110065022</v>
      </c>
      <c r="AE54">
        <v>-0.6596333516766929</v>
      </c>
      <c r="AF54">
        <v>-1.1124277564910137</v>
      </c>
      <c r="AG54">
        <v>-0.63470465816293564</v>
      </c>
      <c r="AH54">
        <v>1.6477989778837818</v>
      </c>
      <c r="AI54">
        <v>0.65117651985877945</v>
      </c>
    </row>
    <row r="55" spans="1:35" x14ac:dyDescent="0.2">
      <c r="A55">
        <v>5</v>
      </c>
      <c r="B55">
        <v>54</v>
      </c>
      <c r="C55" s="25">
        <v>86</v>
      </c>
      <c r="D55" s="25">
        <v>94</v>
      </c>
      <c r="E55" s="25">
        <v>81</v>
      </c>
      <c r="F55">
        <v>7.9281844054364184E-2</v>
      </c>
      <c r="G55">
        <v>-7.3794291033022916E-2</v>
      </c>
      <c r="H55">
        <v>0.1530761350873871</v>
      </c>
      <c r="I55" t="s">
        <v>113</v>
      </c>
      <c r="J55" t="s">
        <v>384</v>
      </c>
      <c r="K55" t="s">
        <v>74</v>
      </c>
      <c r="L55" t="s">
        <v>263</v>
      </c>
      <c r="M55" s="26">
        <v>22.1</v>
      </c>
      <c r="N55" s="27">
        <v>8</v>
      </c>
      <c r="O55">
        <v>29.041666666666671</v>
      </c>
      <c r="P55">
        <v>11.5</v>
      </c>
      <c r="Q55">
        <v>2.25</v>
      </c>
      <c r="R55">
        <v>4.5</v>
      </c>
      <c r="S55">
        <v>6.125</v>
      </c>
      <c r="T55">
        <v>1.625</v>
      </c>
      <c r="U55">
        <v>0.125</v>
      </c>
      <c r="V55">
        <v>0.41463414634146339</v>
      </c>
      <c r="W55">
        <v>10.25</v>
      </c>
      <c r="X55">
        <v>0.6</v>
      </c>
      <c r="Y55">
        <v>1.25</v>
      </c>
      <c r="Z55">
        <v>2.375</v>
      </c>
      <c r="AA55">
        <v>-0.66687383597591021</v>
      </c>
      <c r="AB55">
        <v>0.67410162550568276</v>
      </c>
      <c r="AC55">
        <v>-0.53674869627575561</v>
      </c>
      <c r="AD55">
        <v>1.3107697603614379</v>
      </c>
      <c r="AE55">
        <v>1.3549184363337503</v>
      </c>
      <c r="AF55">
        <v>-0.91882751582556321</v>
      </c>
      <c r="AG55">
        <v>-0.8120990838624168</v>
      </c>
      <c r="AH55">
        <v>-0.66236686574309256</v>
      </c>
      <c r="AI55">
        <v>-0.4070224438153387</v>
      </c>
    </row>
    <row r="56" spans="1:35" x14ac:dyDescent="0.2">
      <c r="A56">
        <v>5</v>
      </c>
      <c r="B56">
        <v>55</v>
      </c>
      <c r="C56" s="25">
        <v>31.1</v>
      </c>
      <c r="D56" s="25">
        <v>35</v>
      </c>
      <c r="E56" s="25">
        <v>100</v>
      </c>
      <c r="F56">
        <v>7.7331448804250136E-2</v>
      </c>
      <c r="G56">
        <v>-0.12227390127141285</v>
      </c>
      <c r="H56">
        <v>0.19960535007566299</v>
      </c>
      <c r="I56" t="s">
        <v>99</v>
      </c>
      <c r="J56" t="s">
        <v>32</v>
      </c>
      <c r="K56" t="s">
        <v>39</v>
      </c>
      <c r="L56" t="s">
        <v>264</v>
      </c>
      <c r="M56" s="26">
        <v>24.3</v>
      </c>
      <c r="N56" s="27">
        <v>10</v>
      </c>
      <c r="O56">
        <v>31.516666666666673</v>
      </c>
      <c r="P56">
        <v>15.8</v>
      </c>
      <c r="Q56">
        <v>2</v>
      </c>
      <c r="R56">
        <v>10</v>
      </c>
      <c r="S56">
        <v>1.1000000000000001</v>
      </c>
      <c r="T56">
        <v>0.2</v>
      </c>
      <c r="U56">
        <v>2</v>
      </c>
      <c r="V56">
        <v>0.37820512820512819</v>
      </c>
      <c r="W56">
        <v>15.6</v>
      </c>
      <c r="X56">
        <v>0.7142857142857143</v>
      </c>
      <c r="Y56">
        <v>2.8</v>
      </c>
      <c r="Z56">
        <v>1.6</v>
      </c>
      <c r="AA56">
        <v>4.9904513617591441E-2</v>
      </c>
      <c r="AB56">
        <v>0.43056619411905395</v>
      </c>
      <c r="AC56">
        <v>1.4388114812546262</v>
      </c>
      <c r="AD56">
        <v>-0.9850574236653511</v>
      </c>
      <c r="AE56">
        <v>-1.7485802641147703</v>
      </c>
      <c r="AF56">
        <v>1.9851760941561936</v>
      </c>
      <c r="AG56">
        <v>-1.9976504342314925</v>
      </c>
      <c r="AH56">
        <v>-0.62950045373759289</v>
      </c>
      <c r="AI56">
        <v>0.35586518115902555</v>
      </c>
    </row>
    <row r="57" spans="1:35" x14ac:dyDescent="0.2">
      <c r="A57">
        <v>5</v>
      </c>
      <c r="B57">
        <v>56</v>
      </c>
      <c r="C57" s="25">
        <v>125.9</v>
      </c>
      <c r="D57" s="25">
        <v>126</v>
      </c>
      <c r="E57" s="25">
        <v>75</v>
      </c>
      <c r="F57">
        <v>7.4915672372446659E-2</v>
      </c>
      <c r="G57">
        <v>-7.7985143968235429E-2</v>
      </c>
      <c r="H57">
        <v>0.15290081634068209</v>
      </c>
      <c r="I57" t="s">
        <v>160</v>
      </c>
      <c r="J57" t="s">
        <v>32</v>
      </c>
      <c r="K57" t="s">
        <v>48</v>
      </c>
      <c r="L57" t="s">
        <v>263</v>
      </c>
      <c r="M57" s="26">
        <v>26.6</v>
      </c>
      <c r="N57" s="27">
        <v>10</v>
      </c>
      <c r="O57">
        <v>28.538333333333334</v>
      </c>
      <c r="P57">
        <v>19</v>
      </c>
      <c r="Q57">
        <v>1.8</v>
      </c>
      <c r="R57">
        <v>2.5</v>
      </c>
      <c r="S57">
        <v>4.9000000000000004</v>
      </c>
      <c r="T57">
        <v>0.9</v>
      </c>
      <c r="U57">
        <v>0.4</v>
      </c>
      <c r="V57">
        <v>0.42657342657342656</v>
      </c>
      <c r="W57">
        <v>14.3</v>
      </c>
      <c r="X57">
        <v>0.86206896551724133</v>
      </c>
      <c r="Y57">
        <v>5.8</v>
      </c>
      <c r="Z57">
        <v>2.2999999999999998</v>
      </c>
      <c r="AA57">
        <v>0.58332095982670873</v>
      </c>
      <c r="AB57">
        <v>0.23573784900975092</v>
      </c>
      <c r="AC57">
        <v>-1.2551342153777125</v>
      </c>
      <c r="AD57">
        <v>0.75109049659371341</v>
      </c>
      <c r="AE57">
        <v>-0.22405458670146181</v>
      </c>
      <c r="AF57">
        <v>-0.49290698636157226</v>
      </c>
      <c r="AG57">
        <v>-0.89308139318084534</v>
      </c>
      <c r="AH57">
        <v>0.92635618961770017</v>
      </c>
      <c r="AI57">
        <v>-0.33319460914040006</v>
      </c>
    </row>
    <row r="58" spans="1:35" x14ac:dyDescent="0.2">
      <c r="A58">
        <v>5</v>
      </c>
      <c r="B58">
        <v>57</v>
      </c>
      <c r="C58" s="25">
        <v>44.4</v>
      </c>
      <c r="D58" s="25">
        <v>45</v>
      </c>
      <c r="E58" s="25">
        <v>96</v>
      </c>
      <c r="F58">
        <v>5.9134324923440666E-2</v>
      </c>
      <c r="G58">
        <v>-1.399987706284547E-3</v>
      </c>
      <c r="H58">
        <v>6.0534312629725216E-2</v>
      </c>
      <c r="I58" t="s">
        <v>125</v>
      </c>
      <c r="J58" t="s">
        <v>1680</v>
      </c>
      <c r="K58" t="s">
        <v>72</v>
      </c>
      <c r="L58" t="s">
        <v>264</v>
      </c>
      <c r="M58" s="26">
        <v>28.3</v>
      </c>
      <c r="N58" s="27">
        <v>10</v>
      </c>
      <c r="O58">
        <v>30.749999999999993</v>
      </c>
      <c r="P58">
        <v>18.5</v>
      </c>
      <c r="Q58">
        <v>2.4</v>
      </c>
      <c r="R58">
        <v>5.7</v>
      </c>
      <c r="S58">
        <v>2.9</v>
      </c>
      <c r="T58">
        <v>0.8</v>
      </c>
      <c r="U58">
        <v>0.1</v>
      </c>
      <c r="V58">
        <v>0.46762589928057552</v>
      </c>
      <c r="W58">
        <v>13.9</v>
      </c>
      <c r="X58">
        <v>0.88571428571428568</v>
      </c>
      <c r="Y58">
        <v>3.5</v>
      </c>
      <c r="Z58">
        <v>2.2999999999999998</v>
      </c>
      <c r="AA58">
        <v>0.49997464010653414</v>
      </c>
      <c r="AB58">
        <v>0.82022288433765989</v>
      </c>
      <c r="AC58">
        <v>-0.10571738481458132</v>
      </c>
      <c r="AD58">
        <v>-0.16267156670053118</v>
      </c>
      <c r="AE58">
        <v>-0.44184396918907726</v>
      </c>
      <c r="AF58">
        <v>-0.95754756395865337</v>
      </c>
      <c r="AG58">
        <v>-9.3345554680245524E-2</v>
      </c>
      <c r="AH58">
        <v>0.76152323468273364</v>
      </c>
      <c r="AI58">
        <v>-0.33319460914040006</v>
      </c>
    </row>
    <row r="59" spans="1:35" x14ac:dyDescent="0.2">
      <c r="A59">
        <v>5</v>
      </c>
      <c r="B59">
        <v>58</v>
      </c>
      <c r="C59" s="25">
        <v>76.5</v>
      </c>
      <c r="D59" s="25">
        <v>75</v>
      </c>
      <c r="E59" s="25">
        <v>85</v>
      </c>
      <c r="F59">
        <v>5.6749697693910216E-2</v>
      </c>
      <c r="G59">
        <v>0.22374456075286883</v>
      </c>
      <c r="H59">
        <v>-0.16699486305895861</v>
      </c>
      <c r="I59" t="s">
        <v>123</v>
      </c>
      <c r="J59" t="s">
        <v>1681</v>
      </c>
      <c r="K59" t="s">
        <v>50</v>
      </c>
      <c r="L59" t="s">
        <v>264</v>
      </c>
      <c r="M59" s="26">
        <v>29.7</v>
      </c>
      <c r="N59" s="27">
        <v>8</v>
      </c>
      <c r="O59">
        <v>31.175000000000001</v>
      </c>
      <c r="P59">
        <v>18.875</v>
      </c>
      <c r="Q59">
        <v>1.625</v>
      </c>
      <c r="R59">
        <v>7.125</v>
      </c>
      <c r="S59">
        <v>4.125</v>
      </c>
      <c r="T59">
        <v>0.75</v>
      </c>
      <c r="U59">
        <v>0.25</v>
      </c>
      <c r="V59">
        <v>0.55454545454545456</v>
      </c>
      <c r="W59">
        <v>13.75</v>
      </c>
      <c r="X59">
        <v>0.84210526315789469</v>
      </c>
      <c r="Y59">
        <v>2.375</v>
      </c>
      <c r="Z59">
        <v>1.875</v>
      </c>
      <c r="AA59">
        <v>0.56248437989666511</v>
      </c>
      <c r="AB59">
        <v>6.5263047039110719E-2</v>
      </c>
      <c r="AC59">
        <v>0.40613229754556301</v>
      </c>
      <c r="AD59">
        <v>0.39700769706719352</v>
      </c>
      <c r="AE59">
        <v>-0.55073866043288511</v>
      </c>
      <c r="AF59">
        <v>-0.72522727516011276</v>
      </c>
      <c r="AG59">
        <v>1.5312900422341968</v>
      </c>
      <c r="AH59">
        <v>0.2423263979018371</v>
      </c>
      <c r="AI59">
        <v>8.5163120684251178E-2</v>
      </c>
    </row>
    <row r="60" spans="1:35" x14ac:dyDescent="0.2">
      <c r="A60">
        <v>5</v>
      </c>
      <c r="B60">
        <v>59</v>
      </c>
      <c r="C60" s="25">
        <v>62.2</v>
      </c>
      <c r="D60" s="25">
        <v>61</v>
      </c>
      <c r="E60" s="25">
        <v>94</v>
      </c>
      <c r="F60">
        <v>3.5505849609985658E-2</v>
      </c>
      <c r="G60">
        <v>1.0294159055076184E-2</v>
      </c>
      <c r="H60">
        <v>2.5211690554909474E-2</v>
      </c>
      <c r="I60" t="s">
        <v>127</v>
      </c>
      <c r="J60" t="s">
        <v>32</v>
      </c>
      <c r="K60" t="s">
        <v>58</v>
      </c>
      <c r="L60" t="s">
        <v>45</v>
      </c>
      <c r="M60" s="26">
        <v>33.5</v>
      </c>
      <c r="N60" s="27">
        <v>10</v>
      </c>
      <c r="O60">
        <v>30.891666666666669</v>
      </c>
      <c r="P60">
        <v>14.3</v>
      </c>
      <c r="Q60">
        <v>1.5</v>
      </c>
      <c r="R60">
        <v>7.1</v>
      </c>
      <c r="S60">
        <v>4.2</v>
      </c>
      <c r="T60">
        <v>1.3</v>
      </c>
      <c r="U60">
        <v>0.9</v>
      </c>
      <c r="V60">
        <v>0.43478260869565216</v>
      </c>
      <c r="W60">
        <v>13.8</v>
      </c>
      <c r="X60">
        <v>0.5</v>
      </c>
      <c r="Y60">
        <v>1.6</v>
      </c>
      <c r="Z60">
        <v>1.4</v>
      </c>
      <c r="AA60">
        <v>-0.20013444554293233</v>
      </c>
      <c r="AB60">
        <v>-5.6504668654203678E-2</v>
      </c>
      <c r="AC60">
        <v>0.39715247855678842</v>
      </c>
      <c r="AD60">
        <v>0.43127377444072779</v>
      </c>
      <c r="AE60">
        <v>0.64710294324900008</v>
      </c>
      <c r="AF60">
        <v>0.28149397630022954</v>
      </c>
      <c r="AG60">
        <v>-0.70863292273307554</v>
      </c>
      <c r="AH60">
        <v>-1.2518431110797101</v>
      </c>
      <c r="AI60">
        <v>0.55273940695886159</v>
      </c>
    </row>
    <row r="61" spans="1:35" x14ac:dyDescent="0.2">
      <c r="A61">
        <v>5</v>
      </c>
      <c r="B61">
        <v>60</v>
      </c>
      <c r="C61" s="25">
        <v>45.2</v>
      </c>
      <c r="D61" s="25">
        <v>48</v>
      </c>
      <c r="E61" s="25">
        <v>99</v>
      </c>
      <c r="F61">
        <v>3.4709373720242118E-2</v>
      </c>
      <c r="G61">
        <v>0.2156307721127402</v>
      </c>
      <c r="H61">
        <v>-0.1809213983924981</v>
      </c>
      <c r="I61" t="s">
        <v>114</v>
      </c>
      <c r="J61" t="s">
        <v>32</v>
      </c>
      <c r="K61" t="s">
        <v>115</v>
      </c>
      <c r="L61" t="s">
        <v>264</v>
      </c>
      <c r="M61" s="26">
        <v>34.299999999999997</v>
      </c>
      <c r="N61" s="27">
        <v>10</v>
      </c>
      <c r="O61">
        <v>32.234999999999999</v>
      </c>
      <c r="P61">
        <v>17.7</v>
      </c>
      <c r="Q61">
        <v>0.4</v>
      </c>
      <c r="R61">
        <v>6.6</v>
      </c>
      <c r="S61">
        <v>2.7</v>
      </c>
      <c r="T61">
        <v>0.6</v>
      </c>
      <c r="U61">
        <v>1.8</v>
      </c>
      <c r="V61">
        <v>0.53146853146853146</v>
      </c>
      <c r="W61">
        <v>14.3</v>
      </c>
      <c r="X61">
        <v>0.84</v>
      </c>
      <c r="Y61">
        <v>2.5</v>
      </c>
      <c r="Z61">
        <v>1.4</v>
      </c>
      <c r="AA61">
        <v>0.36662052855425464</v>
      </c>
      <c r="AB61">
        <v>-1.1280605667553703</v>
      </c>
      <c r="AC61">
        <v>0.21755609878129914</v>
      </c>
      <c r="AD61">
        <v>-0.25404777302995551</v>
      </c>
      <c r="AE61">
        <v>-0.87742273416430827</v>
      </c>
      <c r="AF61">
        <v>1.6754157090914725</v>
      </c>
      <c r="AG61">
        <v>1.1449719260141054</v>
      </c>
      <c r="AH61">
        <v>0.24290435356430271</v>
      </c>
      <c r="AI61">
        <v>0.55273940695886159</v>
      </c>
    </row>
    <row r="62" spans="1:35" x14ac:dyDescent="0.2">
      <c r="A62">
        <v>6</v>
      </c>
      <c r="B62">
        <v>61</v>
      </c>
      <c r="C62" s="25">
        <v>55.2</v>
      </c>
      <c r="D62" s="25">
        <v>58</v>
      </c>
      <c r="E62" s="25">
        <v>96</v>
      </c>
      <c r="F62">
        <v>3.0622557379443194E-2</v>
      </c>
      <c r="G62">
        <v>0.17792571821759801</v>
      </c>
      <c r="H62">
        <v>-0.14730316083815481</v>
      </c>
      <c r="I62" t="s">
        <v>126</v>
      </c>
      <c r="J62" t="s">
        <v>32</v>
      </c>
      <c r="K62" t="s">
        <v>54</v>
      </c>
      <c r="L62" t="s">
        <v>45</v>
      </c>
      <c r="M62" s="26">
        <v>22.3</v>
      </c>
      <c r="N62" s="27">
        <v>10</v>
      </c>
      <c r="O62">
        <v>32.394999999999996</v>
      </c>
      <c r="P62">
        <v>13.4</v>
      </c>
      <c r="Q62">
        <v>0.1</v>
      </c>
      <c r="R62">
        <v>10.1</v>
      </c>
      <c r="S62">
        <v>4.2</v>
      </c>
      <c r="T62">
        <v>1.9</v>
      </c>
      <c r="U62">
        <v>1.4</v>
      </c>
      <c r="V62">
        <v>0.62962962962962965</v>
      </c>
      <c r="W62">
        <v>8.1</v>
      </c>
      <c r="X62">
        <v>0.58490566037735847</v>
      </c>
      <c r="Y62">
        <v>5.3</v>
      </c>
      <c r="Z62">
        <v>2.2999999999999998</v>
      </c>
      <c r="AA62">
        <v>-0.35015782103924664</v>
      </c>
      <c r="AB62">
        <v>-1.420303084419325</v>
      </c>
      <c r="AC62">
        <v>1.4747307572097239</v>
      </c>
      <c r="AD62">
        <v>0.43127377444072779</v>
      </c>
      <c r="AE62">
        <v>1.9538392381746927</v>
      </c>
      <c r="AF62">
        <v>1.0558949389620311</v>
      </c>
      <c r="AG62">
        <v>1.7201681714426793</v>
      </c>
      <c r="AH62">
        <v>-2.9309199016725014</v>
      </c>
      <c r="AI62">
        <v>-0.33319460914040006</v>
      </c>
    </row>
    <row r="63" spans="1:35" x14ac:dyDescent="0.2">
      <c r="A63">
        <v>6</v>
      </c>
      <c r="B63">
        <v>62</v>
      </c>
      <c r="C63" s="25">
        <v>44.7</v>
      </c>
      <c r="D63" s="25">
        <v>44</v>
      </c>
      <c r="E63" s="25">
        <v>99</v>
      </c>
      <c r="F63">
        <v>2.4413230920338265E-2</v>
      </c>
      <c r="G63">
        <v>-6.1043851816268577E-2</v>
      </c>
      <c r="H63">
        <v>8.5457082736606849E-2</v>
      </c>
      <c r="I63" t="s">
        <v>130</v>
      </c>
      <c r="J63" t="s">
        <v>32</v>
      </c>
      <c r="K63" t="s">
        <v>37</v>
      </c>
      <c r="L63" t="s">
        <v>263</v>
      </c>
      <c r="M63" s="26">
        <v>28.2</v>
      </c>
      <c r="N63" s="27">
        <v>10</v>
      </c>
      <c r="O63">
        <v>37.696666666666665</v>
      </c>
      <c r="P63">
        <v>20.5</v>
      </c>
      <c r="Q63">
        <v>2.2999999999999998</v>
      </c>
      <c r="R63">
        <v>5</v>
      </c>
      <c r="S63">
        <v>3.4</v>
      </c>
      <c r="T63">
        <v>0.9</v>
      </c>
      <c r="U63">
        <v>0.7</v>
      </c>
      <c r="V63">
        <v>0.43283582089552236</v>
      </c>
      <c r="W63">
        <v>20.100000000000001</v>
      </c>
      <c r="X63">
        <v>0.5714285714285714</v>
      </c>
      <c r="Y63">
        <v>1.4</v>
      </c>
      <c r="Z63">
        <v>1.6</v>
      </c>
      <c r="AA63">
        <v>0.8333599189872325</v>
      </c>
      <c r="AB63">
        <v>0.72280871178300832</v>
      </c>
      <c r="AC63">
        <v>-0.3571523165002663</v>
      </c>
      <c r="AD63">
        <v>6.5768949123029913E-2</v>
      </c>
      <c r="AE63">
        <v>-0.22405458670146181</v>
      </c>
      <c r="AF63">
        <v>-2.8266408764491272E-2</v>
      </c>
      <c r="AG63">
        <v>-1.0761524639478106</v>
      </c>
      <c r="AH63">
        <v>-0.8415716514846836</v>
      </c>
      <c r="AI63">
        <v>0.35586518115902555</v>
      </c>
    </row>
    <row r="64" spans="1:35" x14ac:dyDescent="0.2">
      <c r="A64">
        <v>6</v>
      </c>
      <c r="B64">
        <v>63</v>
      </c>
      <c r="C64" s="25">
        <v>44.6</v>
      </c>
      <c r="D64" s="25">
        <v>46</v>
      </c>
      <c r="E64" s="25">
        <v>99</v>
      </c>
      <c r="F64">
        <v>2.3599242101675459E-2</v>
      </c>
      <c r="G64">
        <v>0.12465173244638808</v>
      </c>
      <c r="H64">
        <v>-0.10105249034471261</v>
      </c>
      <c r="I64" t="s">
        <v>152</v>
      </c>
      <c r="J64" t="s">
        <v>32</v>
      </c>
      <c r="K64" t="s">
        <v>115</v>
      </c>
      <c r="L64" t="s">
        <v>263</v>
      </c>
      <c r="M64" s="26">
        <v>30.3</v>
      </c>
      <c r="N64" s="27">
        <v>10</v>
      </c>
      <c r="O64">
        <v>34.673333333333332</v>
      </c>
      <c r="P64">
        <v>21.7</v>
      </c>
      <c r="Q64">
        <v>0</v>
      </c>
      <c r="R64">
        <v>5.2</v>
      </c>
      <c r="S64">
        <v>5.2</v>
      </c>
      <c r="T64">
        <v>0.8</v>
      </c>
      <c r="U64">
        <v>0.6</v>
      </c>
      <c r="V64">
        <v>0.52903225806451615</v>
      </c>
      <c r="W64">
        <v>15.5</v>
      </c>
      <c r="X64">
        <v>0.84126984126984128</v>
      </c>
      <c r="Y64">
        <v>6.3</v>
      </c>
      <c r="Z64">
        <v>2.2000000000000002</v>
      </c>
      <c r="AA64">
        <v>1.0333910863156515</v>
      </c>
      <c r="AB64">
        <v>-1.5177172569739765</v>
      </c>
      <c r="AC64">
        <v>-0.28531376459007057</v>
      </c>
      <c r="AD64">
        <v>0.88815480608785002</v>
      </c>
      <c r="AE64">
        <v>-0.44184396918907726</v>
      </c>
      <c r="AF64">
        <v>-0.18314660129685159</v>
      </c>
      <c r="AG64">
        <v>1.1914283935462469</v>
      </c>
      <c r="AH64">
        <v>0.67167039435820264</v>
      </c>
      <c r="AI64">
        <v>-0.23475749624048239</v>
      </c>
    </row>
    <row r="65" spans="1:35" x14ac:dyDescent="0.2">
      <c r="A65">
        <v>6</v>
      </c>
      <c r="B65">
        <v>64</v>
      </c>
      <c r="C65" s="25">
        <v>24.5</v>
      </c>
      <c r="D65" s="25">
        <v>22</v>
      </c>
      <c r="E65" s="25">
        <v>97</v>
      </c>
      <c r="F65">
        <v>2.0640852299553591E-2</v>
      </c>
      <c r="G65">
        <v>8.0094397589765248E-2</v>
      </c>
      <c r="H65">
        <v>-5.9453545290211657E-2</v>
      </c>
      <c r="I65" t="s">
        <v>105</v>
      </c>
      <c r="J65" t="s">
        <v>32</v>
      </c>
      <c r="K65" t="s">
        <v>76</v>
      </c>
      <c r="L65" t="s">
        <v>45</v>
      </c>
      <c r="M65" s="26">
        <v>23.7</v>
      </c>
      <c r="N65" s="27">
        <v>6</v>
      </c>
      <c r="O65">
        <v>31.519444444444446</v>
      </c>
      <c r="P65">
        <v>14</v>
      </c>
      <c r="Q65">
        <v>2</v>
      </c>
      <c r="R65">
        <v>7.5</v>
      </c>
      <c r="S65">
        <v>0.83333333333333337</v>
      </c>
      <c r="T65">
        <v>0.5</v>
      </c>
      <c r="U65">
        <v>2</v>
      </c>
      <c r="V65">
        <v>0.49230769230769234</v>
      </c>
      <c r="W65">
        <v>10.833333333333334</v>
      </c>
      <c r="X65">
        <v>0.72727272727272729</v>
      </c>
      <c r="Y65">
        <v>1.8333333333333333</v>
      </c>
      <c r="Z65">
        <v>1.6666666666666667</v>
      </c>
      <c r="AA65">
        <v>-0.25014223737503721</v>
      </c>
      <c r="AB65">
        <v>0.43056619411905395</v>
      </c>
      <c r="AC65">
        <v>0.54082958237717993</v>
      </c>
      <c r="AD65">
        <v>-1.106892365437917</v>
      </c>
      <c r="AE65">
        <v>-1.0952121166519238</v>
      </c>
      <c r="AF65">
        <v>1.9851760941561936</v>
      </c>
      <c r="AG65">
        <v>0.28612317298526507</v>
      </c>
      <c r="AH65">
        <v>-0.35983918509067436</v>
      </c>
      <c r="AI65">
        <v>0.29024043922574688</v>
      </c>
    </row>
    <row r="66" spans="1:35" x14ac:dyDescent="0.2">
      <c r="A66">
        <v>6</v>
      </c>
      <c r="B66">
        <v>65</v>
      </c>
      <c r="C66" s="25">
        <v>77.400000000000006</v>
      </c>
      <c r="D66" s="25">
        <v>81</v>
      </c>
      <c r="E66" s="25">
        <v>90</v>
      </c>
      <c r="F66">
        <v>1.7608780050067521E-2</v>
      </c>
      <c r="G66">
        <v>0.17586929060585957</v>
      </c>
      <c r="H66">
        <v>-0.15826051055579204</v>
      </c>
      <c r="I66" t="s">
        <v>139</v>
      </c>
      <c r="J66" t="s">
        <v>1682</v>
      </c>
      <c r="K66" t="s">
        <v>37</v>
      </c>
      <c r="L66" t="s">
        <v>45</v>
      </c>
      <c r="M66" s="26">
        <v>30.4</v>
      </c>
      <c r="N66" s="27">
        <v>10</v>
      </c>
      <c r="O66">
        <v>29.188333333333333</v>
      </c>
      <c r="P66">
        <v>15.7</v>
      </c>
      <c r="Q66">
        <v>0</v>
      </c>
      <c r="R66">
        <v>11.9</v>
      </c>
      <c r="S66">
        <v>0.9</v>
      </c>
      <c r="T66">
        <v>0.4</v>
      </c>
      <c r="U66">
        <v>2.1</v>
      </c>
      <c r="V66">
        <v>0.55752212389380529</v>
      </c>
      <c r="W66">
        <v>11.3</v>
      </c>
      <c r="X66">
        <v>0.77500000000000002</v>
      </c>
      <c r="Y66">
        <v>4</v>
      </c>
      <c r="Z66">
        <v>1.8</v>
      </c>
      <c r="AA66">
        <v>3.3235249673556282E-2</v>
      </c>
      <c r="AB66">
        <v>-1.5177172569739765</v>
      </c>
      <c r="AC66">
        <v>2.1212777244014855</v>
      </c>
      <c r="AD66">
        <v>-1.0764336299947757</v>
      </c>
      <c r="AE66">
        <v>-1.3130014991395391</v>
      </c>
      <c r="AF66">
        <v>2.1400562866885542</v>
      </c>
      <c r="AG66">
        <v>1.300571199743074</v>
      </c>
      <c r="AH66">
        <v>-0.26415541430483197</v>
      </c>
      <c r="AI66">
        <v>0.15899095535918961</v>
      </c>
    </row>
    <row r="67" spans="1:35" x14ac:dyDescent="0.2">
      <c r="A67">
        <v>6</v>
      </c>
      <c r="B67">
        <v>66</v>
      </c>
      <c r="C67" s="25">
        <v>51.3</v>
      </c>
      <c r="D67" s="25">
        <v>50</v>
      </c>
      <c r="E67" s="25">
        <v>98</v>
      </c>
      <c r="F67">
        <v>1.1207848747119045E-2</v>
      </c>
      <c r="G67">
        <v>5.5043334665663704E-2</v>
      </c>
      <c r="H67">
        <v>-4.3835485918544657E-2</v>
      </c>
      <c r="I67" t="s">
        <v>110</v>
      </c>
      <c r="J67" t="s">
        <v>32</v>
      </c>
      <c r="K67" t="s">
        <v>58</v>
      </c>
      <c r="L67" t="s">
        <v>264</v>
      </c>
      <c r="M67" s="26">
        <v>27.3</v>
      </c>
      <c r="N67" s="27">
        <v>10</v>
      </c>
      <c r="O67">
        <v>33.55833333333333</v>
      </c>
      <c r="P67">
        <v>16.8</v>
      </c>
      <c r="Q67">
        <v>0.8</v>
      </c>
      <c r="R67">
        <v>7.1</v>
      </c>
      <c r="S67">
        <v>3.8</v>
      </c>
      <c r="T67">
        <v>1</v>
      </c>
      <c r="U67">
        <v>0.9</v>
      </c>
      <c r="V67">
        <v>0.4859154929577465</v>
      </c>
      <c r="W67">
        <v>14.2</v>
      </c>
      <c r="X67">
        <v>0.75862068965517238</v>
      </c>
      <c r="Y67">
        <v>2.9</v>
      </c>
      <c r="Z67">
        <v>1.8</v>
      </c>
      <c r="AA67">
        <v>0.21659715305794061</v>
      </c>
      <c r="AB67">
        <v>-0.73840387653676431</v>
      </c>
      <c r="AC67">
        <v>0.39715247855678842</v>
      </c>
      <c r="AD67">
        <v>0.24852136178187875</v>
      </c>
      <c r="AE67">
        <v>-6.2652042138463893E-3</v>
      </c>
      <c r="AF67">
        <v>0.28149397630022954</v>
      </c>
      <c r="AG67">
        <v>0.25794411540195034</v>
      </c>
      <c r="AH67">
        <v>-0.32064094771639329</v>
      </c>
      <c r="AI67">
        <v>0.15899095535918961</v>
      </c>
    </row>
    <row r="68" spans="1:35" x14ac:dyDescent="0.2">
      <c r="A68">
        <v>6</v>
      </c>
      <c r="B68">
        <v>67</v>
      </c>
      <c r="C68" s="25">
        <v>44.6</v>
      </c>
      <c r="D68" s="25">
        <v>47</v>
      </c>
      <c r="E68" s="25">
        <v>99</v>
      </c>
      <c r="F68">
        <v>7.4607111791565395E-3</v>
      </c>
      <c r="G68">
        <v>0.34835248543026015</v>
      </c>
      <c r="H68">
        <v>-0.34089177425110362</v>
      </c>
      <c r="I68" t="s">
        <v>147</v>
      </c>
      <c r="J68" t="s">
        <v>32</v>
      </c>
      <c r="K68" t="s">
        <v>33</v>
      </c>
      <c r="L68" t="s">
        <v>45</v>
      </c>
      <c r="M68" s="26">
        <v>25.5</v>
      </c>
      <c r="N68" s="27">
        <v>10</v>
      </c>
      <c r="O68">
        <v>31.648333333333333</v>
      </c>
      <c r="P68">
        <v>13.8</v>
      </c>
      <c r="Q68">
        <v>0</v>
      </c>
      <c r="R68">
        <v>15.3</v>
      </c>
      <c r="S68">
        <v>0.9</v>
      </c>
      <c r="T68">
        <v>0.9</v>
      </c>
      <c r="U68">
        <v>2</v>
      </c>
      <c r="V68">
        <v>0.64646464646464652</v>
      </c>
      <c r="W68">
        <v>9.9</v>
      </c>
      <c r="X68">
        <v>0.43478260869565216</v>
      </c>
      <c r="Y68">
        <v>2.2999999999999998</v>
      </c>
      <c r="Z68">
        <v>1.2</v>
      </c>
      <c r="AA68">
        <v>-0.28348076526310695</v>
      </c>
      <c r="AB68">
        <v>-1.5177172569739765</v>
      </c>
      <c r="AC68">
        <v>3.3425331068748121</v>
      </c>
      <c r="AD68">
        <v>-1.0764336299947757</v>
      </c>
      <c r="AE68">
        <v>-0.22405458670146181</v>
      </c>
      <c r="AF68">
        <v>1.9851760941561936</v>
      </c>
      <c r="AG68">
        <v>2.3333337578595477</v>
      </c>
      <c r="AH68">
        <v>-2.1737979838435888</v>
      </c>
      <c r="AI68">
        <v>0.74961363275869752</v>
      </c>
    </row>
    <row r="69" spans="1:35" x14ac:dyDescent="0.2">
      <c r="A69">
        <v>6</v>
      </c>
      <c r="B69">
        <v>68</v>
      </c>
      <c r="C69" s="25">
        <v>136.4</v>
      </c>
      <c r="D69" s="25">
        <v>180</v>
      </c>
      <c r="E69" s="25">
        <v>72</v>
      </c>
      <c r="F69">
        <v>1.8307962392844252E-3</v>
      </c>
      <c r="G69">
        <v>-7.5604373285249868E-2</v>
      </c>
      <c r="H69">
        <v>7.7435169524534289E-2</v>
      </c>
      <c r="I69" t="s">
        <v>136</v>
      </c>
      <c r="J69" t="s">
        <v>32</v>
      </c>
      <c r="K69" t="s">
        <v>56</v>
      </c>
      <c r="L69" t="s">
        <v>263</v>
      </c>
      <c r="M69" s="26">
        <v>23.4</v>
      </c>
      <c r="N69" s="27">
        <v>10</v>
      </c>
      <c r="O69">
        <v>35.835000000000001</v>
      </c>
      <c r="P69">
        <v>17.3</v>
      </c>
      <c r="Q69">
        <v>2.6</v>
      </c>
      <c r="R69">
        <v>4</v>
      </c>
      <c r="S69">
        <v>4.8</v>
      </c>
      <c r="T69">
        <v>0.5</v>
      </c>
      <c r="U69">
        <v>0.1</v>
      </c>
      <c r="V69">
        <v>0.4264705882352941</v>
      </c>
      <c r="W69">
        <v>13.6</v>
      </c>
      <c r="X69">
        <v>0.88571428571428568</v>
      </c>
      <c r="Y69">
        <v>3.5</v>
      </c>
      <c r="Z69">
        <v>1.8</v>
      </c>
      <c r="AA69">
        <v>0.29994347277811523</v>
      </c>
      <c r="AB69">
        <v>1.0150512294469631</v>
      </c>
      <c r="AC69">
        <v>-0.71634507605124487</v>
      </c>
      <c r="AD69">
        <v>0.70540239342900091</v>
      </c>
      <c r="AE69">
        <v>-1.0952121166519238</v>
      </c>
      <c r="AF69">
        <v>-0.95754756395865337</v>
      </c>
      <c r="AG69">
        <v>-0.85224588860142947</v>
      </c>
      <c r="AH69">
        <v>0.76152323468273364</v>
      </c>
      <c r="AI69">
        <v>0.15899095535918961</v>
      </c>
    </row>
    <row r="70" spans="1:35" x14ac:dyDescent="0.2">
      <c r="A70">
        <v>6</v>
      </c>
      <c r="B70">
        <v>69</v>
      </c>
      <c r="C70" s="25">
        <v>135.9</v>
      </c>
      <c r="D70" s="25">
        <v>269</v>
      </c>
      <c r="E70" s="25">
        <v>46</v>
      </c>
      <c r="F70">
        <v>-4.1786257356098006E-3</v>
      </c>
      <c r="G70">
        <v>4.3103396429903101E-2</v>
      </c>
      <c r="H70">
        <v>-4.7282022165512902E-2</v>
      </c>
      <c r="I70" t="s">
        <v>129</v>
      </c>
      <c r="J70" t="s">
        <v>1683</v>
      </c>
      <c r="K70" t="s">
        <v>74</v>
      </c>
      <c r="L70" t="s">
        <v>263</v>
      </c>
      <c r="M70" s="26">
        <v>24.7</v>
      </c>
      <c r="N70" s="27">
        <v>10</v>
      </c>
      <c r="O70">
        <v>27.721666666666671</v>
      </c>
      <c r="P70">
        <v>12.6</v>
      </c>
      <c r="Q70">
        <v>2.2000000000000002</v>
      </c>
      <c r="R70">
        <v>6.6</v>
      </c>
      <c r="S70">
        <v>1.4</v>
      </c>
      <c r="T70">
        <v>1.4</v>
      </c>
      <c r="U70">
        <v>0.4</v>
      </c>
      <c r="V70">
        <v>0.46236559139784944</v>
      </c>
      <c r="W70">
        <v>9.3000000000000007</v>
      </c>
      <c r="X70">
        <v>0.81818181818181823</v>
      </c>
      <c r="Y70">
        <v>2.2000000000000002</v>
      </c>
      <c r="Z70">
        <v>1.4</v>
      </c>
      <c r="AA70">
        <v>-0.48351193259152614</v>
      </c>
      <c r="AB70">
        <v>0.62539453922835719</v>
      </c>
      <c r="AC70">
        <v>0.21755609878129914</v>
      </c>
      <c r="AD70">
        <v>-0.84799311417121448</v>
      </c>
      <c r="AE70">
        <v>0.86489232573661534</v>
      </c>
      <c r="AF70">
        <v>-0.49290698636157226</v>
      </c>
      <c r="AG70">
        <v>-0.13555845894046509</v>
      </c>
      <c r="AH70">
        <v>8.7318689228772631E-2</v>
      </c>
      <c r="AI70">
        <v>0.55273940695886159</v>
      </c>
    </row>
    <row r="71" spans="1:35" x14ac:dyDescent="0.2">
      <c r="A71">
        <v>6</v>
      </c>
      <c r="B71">
        <v>70</v>
      </c>
      <c r="C71" s="25">
        <v>0</v>
      </c>
      <c r="D71" s="25">
        <v>196</v>
      </c>
      <c r="E71" s="25">
        <v>45</v>
      </c>
      <c r="F71">
        <v>-5.4322853545772775E-3</v>
      </c>
      <c r="G71">
        <v>-4.8205312265396018E-2</v>
      </c>
      <c r="H71">
        <v>4.2773026910818739E-2</v>
      </c>
      <c r="I71" t="s">
        <v>183</v>
      </c>
      <c r="J71" t="s">
        <v>32</v>
      </c>
      <c r="K71" t="s">
        <v>60</v>
      </c>
      <c r="L71" t="s">
        <v>263</v>
      </c>
      <c r="M71" s="26">
        <v>28.3</v>
      </c>
      <c r="N71" s="27">
        <v>10</v>
      </c>
      <c r="O71">
        <v>29.271666666666665</v>
      </c>
      <c r="P71">
        <v>16.8</v>
      </c>
      <c r="Q71">
        <v>1.4</v>
      </c>
      <c r="R71">
        <v>4.9000000000000004</v>
      </c>
      <c r="S71">
        <v>2.7</v>
      </c>
      <c r="T71">
        <v>0.7</v>
      </c>
      <c r="U71">
        <v>0.5</v>
      </c>
      <c r="V71">
        <v>0.42016806722689076</v>
      </c>
      <c r="W71">
        <v>11.9</v>
      </c>
      <c r="X71">
        <v>0.9</v>
      </c>
      <c r="Y71">
        <v>6</v>
      </c>
      <c r="Z71">
        <v>1.5</v>
      </c>
      <c r="AA71">
        <v>0.21659715305794061</v>
      </c>
      <c r="AB71">
        <v>-0.15391884120885529</v>
      </c>
      <c r="AC71">
        <v>-0.39307159245536405</v>
      </c>
      <c r="AD71">
        <v>-0.25404777302995551</v>
      </c>
      <c r="AE71">
        <v>-0.6596333516766929</v>
      </c>
      <c r="AF71">
        <v>-0.33802679382921191</v>
      </c>
      <c r="AG71">
        <v>-0.85012410696546692</v>
      </c>
      <c r="AH71">
        <v>1.544075201660098</v>
      </c>
      <c r="AI71">
        <v>0.45430229405894357</v>
      </c>
    </row>
    <row r="72" spans="1:35" x14ac:dyDescent="0.2">
      <c r="A72">
        <v>6</v>
      </c>
      <c r="B72">
        <v>71</v>
      </c>
      <c r="C72" s="25">
        <v>130.1</v>
      </c>
      <c r="D72" s="25">
        <v>131</v>
      </c>
      <c r="E72" s="25">
        <v>71</v>
      </c>
      <c r="F72">
        <v>-8.8074982788586675E-3</v>
      </c>
      <c r="G72">
        <v>3.95693055423759E-2</v>
      </c>
      <c r="H72">
        <v>-4.8376803821234569E-2</v>
      </c>
      <c r="I72" t="s">
        <v>168</v>
      </c>
      <c r="J72" t="s">
        <v>32</v>
      </c>
      <c r="K72" t="s">
        <v>79</v>
      </c>
      <c r="L72" t="s">
        <v>263</v>
      </c>
      <c r="M72" s="26">
        <v>27.1</v>
      </c>
      <c r="N72" s="27">
        <v>10</v>
      </c>
      <c r="O72">
        <v>28.9</v>
      </c>
      <c r="P72">
        <v>16.899999999999999</v>
      </c>
      <c r="Q72">
        <v>2.8</v>
      </c>
      <c r="R72">
        <v>3</v>
      </c>
      <c r="S72">
        <v>3.8</v>
      </c>
      <c r="T72">
        <v>0.9</v>
      </c>
      <c r="U72">
        <v>0.2</v>
      </c>
      <c r="V72">
        <v>0.4956521739130435</v>
      </c>
      <c r="W72">
        <v>11.5</v>
      </c>
      <c r="X72">
        <v>0.84375</v>
      </c>
      <c r="Y72">
        <v>3.2</v>
      </c>
      <c r="Z72">
        <v>1.9</v>
      </c>
      <c r="AA72">
        <v>0.23326641700197517</v>
      </c>
      <c r="AB72">
        <v>1.2098795745562658</v>
      </c>
      <c r="AC72">
        <v>-1.0755378356022234</v>
      </c>
      <c r="AD72">
        <v>0.24852136178187875</v>
      </c>
      <c r="AE72">
        <v>-0.22405458670146181</v>
      </c>
      <c r="AF72">
        <v>-0.80266737142629285</v>
      </c>
      <c r="AG72">
        <v>0.35722239537412204</v>
      </c>
      <c r="AH72">
        <v>0.34893995243784764</v>
      </c>
      <c r="AI72">
        <v>6.0553842459271777E-2</v>
      </c>
    </row>
    <row r="73" spans="1:35" x14ac:dyDescent="0.2">
      <c r="A73">
        <v>6</v>
      </c>
      <c r="B73">
        <v>72</v>
      </c>
      <c r="C73" s="25">
        <v>113.5</v>
      </c>
      <c r="D73" s="25">
        <v>119</v>
      </c>
      <c r="E73" s="25">
        <v>74</v>
      </c>
      <c r="F73">
        <v>-1.4016019456642484E-2</v>
      </c>
      <c r="G73">
        <v>0.12325364294135577</v>
      </c>
      <c r="H73">
        <v>-0.13726966239799826</v>
      </c>
      <c r="I73" t="s">
        <v>169</v>
      </c>
      <c r="J73" t="s">
        <v>32</v>
      </c>
      <c r="K73" t="s">
        <v>87</v>
      </c>
      <c r="L73" t="s">
        <v>264</v>
      </c>
      <c r="M73" s="26">
        <v>34.799999999999997</v>
      </c>
      <c r="N73" s="27">
        <v>10</v>
      </c>
      <c r="O73">
        <v>26.631666666666668</v>
      </c>
      <c r="P73">
        <v>15.2</v>
      </c>
      <c r="Q73">
        <v>1.4</v>
      </c>
      <c r="R73">
        <v>6.9</v>
      </c>
      <c r="S73">
        <v>1.4</v>
      </c>
      <c r="T73">
        <v>1</v>
      </c>
      <c r="U73">
        <v>0.6</v>
      </c>
      <c r="V73">
        <v>0.5</v>
      </c>
      <c r="W73">
        <v>9.8000000000000007</v>
      </c>
      <c r="X73">
        <v>0.86956521739130432</v>
      </c>
      <c r="Y73">
        <v>4.5999999999999996</v>
      </c>
      <c r="Z73">
        <v>1.1000000000000001</v>
      </c>
      <c r="AA73">
        <v>-5.0111070046618307E-2</v>
      </c>
      <c r="AB73">
        <v>-0.15391884120885529</v>
      </c>
      <c r="AC73">
        <v>0.32531392664659298</v>
      </c>
      <c r="AD73">
        <v>-0.84799311417121448</v>
      </c>
      <c r="AE73">
        <v>-6.2652042138463893E-3</v>
      </c>
      <c r="AF73">
        <v>-0.18314660129685159</v>
      </c>
      <c r="AG73">
        <v>0.35934417701008381</v>
      </c>
      <c r="AH73">
        <v>0.81800876809429557</v>
      </c>
      <c r="AI73">
        <v>0.84805074565861538</v>
      </c>
    </row>
    <row r="74" spans="1:35" x14ac:dyDescent="0.2">
      <c r="A74">
        <v>7</v>
      </c>
      <c r="B74">
        <v>73</v>
      </c>
      <c r="C74" s="25">
        <v>107.6</v>
      </c>
      <c r="D74" s="25">
        <v>112</v>
      </c>
      <c r="E74" s="25">
        <v>83</v>
      </c>
      <c r="F74">
        <v>-1.5149914439277727E-2</v>
      </c>
      <c r="G74">
        <v>-0.18662415416263525</v>
      </c>
      <c r="H74">
        <v>0.17147423972335751</v>
      </c>
      <c r="I74" t="s">
        <v>119</v>
      </c>
      <c r="J74" t="s">
        <v>32</v>
      </c>
      <c r="K74" t="s">
        <v>82</v>
      </c>
      <c r="L74" t="s">
        <v>264</v>
      </c>
      <c r="M74" s="26">
        <v>30.6</v>
      </c>
      <c r="N74" s="27">
        <v>10</v>
      </c>
      <c r="O74">
        <v>33.67</v>
      </c>
      <c r="P74">
        <v>19.5</v>
      </c>
      <c r="Q74">
        <v>3</v>
      </c>
      <c r="R74">
        <v>4.0999999999999996</v>
      </c>
      <c r="S74">
        <v>2.1</v>
      </c>
      <c r="T74">
        <v>0.6</v>
      </c>
      <c r="U74">
        <v>0.3</v>
      </c>
      <c r="V74">
        <v>0.43225806451612903</v>
      </c>
      <c r="W74">
        <v>15.5</v>
      </c>
      <c r="X74">
        <v>0.86111111111111116</v>
      </c>
      <c r="Y74">
        <v>3.6</v>
      </c>
      <c r="Z74">
        <v>2.7</v>
      </c>
      <c r="AA74">
        <v>0.66666727954688332</v>
      </c>
      <c r="AB74">
        <v>1.4047079196655692</v>
      </c>
      <c r="AC74">
        <v>-0.68042580009614706</v>
      </c>
      <c r="AD74">
        <v>-0.52817639201822886</v>
      </c>
      <c r="AE74">
        <v>-0.87742273416430827</v>
      </c>
      <c r="AF74">
        <v>-0.64778717889393267</v>
      </c>
      <c r="AG74">
        <v>-0.84662492564870084</v>
      </c>
      <c r="AH74">
        <v>0.55638750488522037</v>
      </c>
      <c r="AI74">
        <v>-0.72694306074007231</v>
      </c>
    </row>
    <row r="75" spans="1:35" x14ac:dyDescent="0.2">
      <c r="A75">
        <v>7</v>
      </c>
      <c r="B75">
        <v>74</v>
      </c>
      <c r="C75" s="25">
        <v>73.400000000000006</v>
      </c>
      <c r="D75" s="25">
        <v>72</v>
      </c>
      <c r="E75" s="25">
        <v>90</v>
      </c>
      <c r="F75">
        <v>-1.9527744661540208E-2</v>
      </c>
      <c r="G75">
        <v>-0.26221366018075731</v>
      </c>
      <c r="H75">
        <v>0.24268591551921712</v>
      </c>
      <c r="I75" t="s">
        <v>101</v>
      </c>
      <c r="J75" t="s">
        <v>32</v>
      </c>
      <c r="K75" t="s">
        <v>97</v>
      </c>
      <c r="L75" t="s">
        <v>263</v>
      </c>
      <c r="M75" s="26">
        <v>25.7</v>
      </c>
      <c r="N75" s="27">
        <v>10</v>
      </c>
      <c r="O75">
        <v>32.828333333333333</v>
      </c>
      <c r="P75">
        <v>17.2</v>
      </c>
      <c r="Q75">
        <v>2.1</v>
      </c>
      <c r="R75">
        <v>4.2</v>
      </c>
      <c r="S75">
        <v>3.8</v>
      </c>
      <c r="T75">
        <v>1.1000000000000001</v>
      </c>
      <c r="U75">
        <v>0</v>
      </c>
      <c r="V75">
        <v>0.40522875816993464</v>
      </c>
      <c r="W75">
        <v>15.3</v>
      </c>
      <c r="X75">
        <v>0.84375</v>
      </c>
      <c r="Y75">
        <v>3.2</v>
      </c>
      <c r="Z75">
        <v>2.8</v>
      </c>
      <c r="AA75">
        <v>0.28327420883408005</v>
      </c>
      <c r="AB75">
        <v>0.52798036667370551</v>
      </c>
      <c r="AC75">
        <v>-0.64450652414104903</v>
      </c>
      <c r="AD75">
        <v>0.24852136178187875</v>
      </c>
      <c r="AE75">
        <v>0.21152417827376926</v>
      </c>
      <c r="AF75">
        <v>-1.1124277564910137</v>
      </c>
      <c r="AG75">
        <v>-1.3978485553560445</v>
      </c>
      <c r="AH75">
        <v>0.34893995243784764</v>
      </c>
      <c r="AI75">
        <v>-0.82538017363998994</v>
      </c>
    </row>
    <row r="76" spans="1:35" x14ac:dyDescent="0.2">
      <c r="A76">
        <v>7</v>
      </c>
      <c r="B76">
        <v>75</v>
      </c>
      <c r="C76" s="25">
        <v>140.9</v>
      </c>
      <c r="D76" s="25">
        <v>160</v>
      </c>
      <c r="E76" s="25">
        <v>10</v>
      </c>
      <c r="F76">
        <v>-2.0324146220198219E-2</v>
      </c>
      <c r="G76">
        <v>-9.5811084936112609E-2</v>
      </c>
      <c r="H76">
        <v>7.5486938715914387E-2</v>
      </c>
      <c r="I76" t="s">
        <v>133</v>
      </c>
      <c r="J76" t="s">
        <v>1684</v>
      </c>
      <c r="K76" t="s">
        <v>108</v>
      </c>
      <c r="L76" t="s">
        <v>263</v>
      </c>
      <c r="M76" s="26">
        <v>25.7</v>
      </c>
      <c r="N76" s="27">
        <v>4</v>
      </c>
      <c r="O76">
        <v>25.408333333333335</v>
      </c>
      <c r="P76">
        <v>8</v>
      </c>
      <c r="Q76">
        <v>1.25</v>
      </c>
      <c r="R76">
        <v>3</v>
      </c>
      <c r="S76">
        <v>3.75</v>
      </c>
      <c r="T76">
        <v>2.5</v>
      </c>
      <c r="U76">
        <v>0</v>
      </c>
      <c r="V76">
        <v>0.37931034482758619</v>
      </c>
      <c r="W76">
        <v>7.25</v>
      </c>
      <c r="X76">
        <v>0.83333333333333337</v>
      </c>
      <c r="Y76">
        <v>1.5</v>
      </c>
      <c r="Z76">
        <v>1.75</v>
      </c>
      <c r="AA76">
        <v>-1.2502980740171323</v>
      </c>
      <c r="AB76">
        <v>-0.30004010004083248</v>
      </c>
      <c r="AC76">
        <v>-1.0755378356022234</v>
      </c>
      <c r="AD76">
        <v>0.22567731019952272</v>
      </c>
      <c r="AE76">
        <v>3.2605755331003858</v>
      </c>
      <c r="AF76">
        <v>-1.1124277564910137</v>
      </c>
      <c r="AG76">
        <v>-0.92824025269277466</v>
      </c>
      <c r="AH76">
        <v>0.10978189930990573</v>
      </c>
      <c r="AI76">
        <v>0.20820951180914865</v>
      </c>
    </row>
    <row r="77" spans="1:35" x14ac:dyDescent="0.2">
      <c r="A77">
        <v>7</v>
      </c>
      <c r="B77">
        <v>76</v>
      </c>
      <c r="C77" s="25">
        <v>116.2</v>
      </c>
      <c r="D77" s="25">
        <v>118</v>
      </c>
      <c r="E77" s="25">
        <v>85</v>
      </c>
      <c r="F77">
        <v>-2.7315759065027336E-2</v>
      </c>
      <c r="G77">
        <v>-5.348607432149044E-3</v>
      </c>
      <c r="H77">
        <v>-2.1967151632878292E-2</v>
      </c>
      <c r="I77" t="s">
        <v>134</v>
      </c>
      <c r="J77" t="s">
        <v>32</v>
      </c>
      <c r="K77" t="s">
        <v>50</v>
      </c>
      <c r="L77" t="s">
        <v>264</v>
      </c>
      <c r="M77" s="26">
        <v>23.1</v>
      </c>
      <c r="N77" s="27">
        <v>10</v>
      </c>
      <c r="O77">
        <v>34.143333333333331</v>
      </c>
      <c r="P77">
        <v>19.600000000000001</v>
      </c>
      <c r="Q77">
        <v>1.6</v>
      </c>
      <c r="R77">
        <v>7.2</v>
      </c>
      <c r="S77">
        <v>2.4</v>
      </c>
      <c r="T77">
        <v>1.1000000000000001</v>
      </c>
      <c r="U77">
        <v>0.3</v>
      </c>
      <c r="V77">
        <v>0.47169811320754718</v>
      </c>
      <c r="W77">
        <v>15.9</v>
      </c>
      <c r="X77">
        <v>0.75</v>
      </c>
      <c r="Y77">
        <v>4</v>
      </c>
      <c r="Z77">
        <v>1.8</v>
      </c>
      <c r="AA77">
        <v>0.68333654349091844</v>
      </c>
      <c r="AB77">
        <v>4.0909503900447931E-2</v>
      </c>
      <c r="AC77">
        <v>0.43307175451188645</v>
      </c>
      <c r="AD77">
        <v>-0.3911120825240923</v>
      </c>
      <c r="AE77">
        <v>0.21152417827376926</v>
      </c>
      <c r="AF77">
        <v>-0.64778717889393267</v>
      </c>
      <c r="AG77">
        <v>-1.5918108793339651E-2</v>
      </c>
      <c r="AH77">
        <v>-0.52115303221418841</v>
      </c>
      <c r="AI77">
        <v>0.15899095535918961</v>
      </c>
    </row>
    <row r="78" spans="1:35" x14ac:dyDescent="0.2">
      <c r="A78">
        <v>7</v>
      </c>
      <c r="B78">
        <v>77</v>
      </c>
      <c r="C78" s="25">
        <v>68.2</v>
      </c>
      <c r="D78" s="25">
        <v>65</v>
      </c>
      <c r="E78" s="25">
        <v>89</v>
      </c>
      <c r="F78">
        <v>-3.477048326718616E-2</v>
      </c>
      <c r="G78">
        <v>-0.17661729028843676</v>
      </c>
      <c r="H78">
        <v>0.1418468070212506</v>
      </c>
      <c r="I78" t="s">
        <v>117</v>
      </c>
      <c r="J78" t="s">
        <v>1682</v>
      </c>
      <c r="K78" t="s">
        <v>58</v>
      </c>
      <c r="L78" t="s">
        <v>264</v>
      </c>
      <c r="M78" s="26">
        <v>26.2</v>
      </c>
      <c r="N78" s="27">
        <v>10</v>
      </c>
      <c r="O78">
        <v>33.155000000000001</v>
      </c>
      <c r="P78">
        <v>15.1</v>
      </c>
      <c r="Q78">
        <v>1.8</v>
      </c>
      <c r="R78">
        <v>3.6</v>
      </c>
      <c r="S78">
        <v>3.9</v>
      </c>
      <c r="T78">
        <v>1.4</v>
      </c>
      <c r="U78">
        <v>0.3</v>
      </c>
      <c r="V78">
        <v>0.43650793650793651</v>
      </c>
      <c r="W78">
        <v>12.6</v>
      </c>
      <c r="X78">
        <v>0.7931034482758621</v>
      </c>
      <c r="Y78">
        <v>2.9</v>
      </c>
      <c r="Z78">
        <v>2.7</v>
      </c>
      <c r="AA78">
        <v>-6.6780333990653168E-2</v>
      </c>
      <c r="AB78">
        <v>0.23573784900975092</v>
      </c>
      <c r="AC78">
        <v>-0.86002217987163621</v>
      </c>
      <c r="AD78">
        <v>0.294209464946591</v>
      </c>
      <c r="AE78">
        <v>0.86489232573661534</v>
      </c>
      <c r="AF78">
        <v>-0.64778717889393267</v>
      </c>
      <c r="AG78">
        <v>-0.61921916898555518</v>
      </c>
      <c r="AH78">
        <v>-6.3643329807038324E-2</v>
      </c>
      <c r="AI78">
        <v>-0.72694306074007231</v>
      </c>
    </row>
    <row r="79" spans="1:35" x14ac:dyDescent="0.2">
      <c r="A79">
        <v>7</v>
      </c>
      <c r="B79">
        <v>78</v>
      </c>
      <c r="C79" s="25">
        <v>43.5</v>
      </c>
      <c r="D79" s="25">
        <v>42</v>
      </c>
      <c r="E79" s="25">
        <v>98</v>
      </c>
      <c r="F79">
        <v>-6.2473568242412507E-2</v>
      </c>
      <c r="G79">
        <v>-0.5600761731886128</v>
      </c>
      <c r="H79">
        <v>0.49760260494620029</v>
      </c>
      <c r="I79" t="s">
        <v>118</v>
      </c>
      <c r="J79" t="s">
        <v>32</v>
      </c>
      <c r="K79" t="s">
        <v>56</v>
      </c>
      <c r="L79" t="s">
        <v>264</v>
      </c>
      <c r="M79" s="26">
        <v>30.7</v>
      </c>
      <c r="N79" s="27">
        <v>3</v>
      </c>
      <c r="O79">
        <v>27.8</v>
      </c>
      <c r="P79">
        <v>18</v>
      </c>
      <c r="Q79">
        <v>1</v>
      </c>
      <c r="R79">
        <v>6</v>
      </c>
      <c r="S79">
        <v>4.333333333333333</v>
      </c>
      <c r="T79">
        <v>0.66666666666666663</v>
      </c>
      <c r="U79">
        <v>0.33333333333333331</v>
      </c>
      <c r="V79">
        <v>0.34782608695652173</v>
      </c>
      <c r="W79">
        <v>15.333333333333334</v>
      </c>
      <c r="X79">
        <v>0.82608695652173914</v>
      </c>
      <c r="Y79">
        <v>7.666666666666667</v>
      </c>
      <c r="Z79">
        <v>4</v>
      </c>
      <c r="AA79">
        <v>0.41662832038635955</v>
      </c>
      <c r="AB79">
        <v>-0.54357553142746129</v>
      </c>
      <c r="AC79">
        <v>2.0404430507121761E-3</v>
      </c>
      <c r="AD79">
        <v>0.49219124532701053</v>
      </c>
      <c r="AE79">
        <v>-0.73222981250589803</v>
      </c>
      <c r="AF79">
        <v>-0.5961604480498125</v>
      </c>
      <c r="AG79">
        <v>-2.596745052561622</v>
      </c>
      <c r="AH79">
        <v>0.52379080552220203</v>
      </c>
      <c r="AI79">
        <v>-2.006625528439006</v>
      </c>
    </row>
    <row r="80" spans="1:35" x14ac:dyDescent="0.2">
      <c r="A80">
        <v>7</v>
      </c>
      <c r="B80">
        <v>79</v>
      </c>
      <c r="C80" s="25">
        <v>32.9</v>
      </c>
      <c r="D80" s="25">
        <v>28</v>
      </c>
      <c r="E80" s="25">
        <v>96</v>
      </c>
      <c r="F80">
        <v>-6.689710978636651E-2</v>
      </c>
      <c r="G80">
        <v>-0.14674777132329292</v>
      </c>
      <c r="H80">
        <v>7.9850661536926409E-2</v>
      </c>
      <c r="I80" t="s">
        <v>153</v>
      </c>
      <c r="J80" t="s">
        <v>1686</v>
      </c>
      <c r="K80" t="s">
        <v>60</v>
      </c>
      <c r="L80" t="s">
        <v>264</v>
      </c>
      <c r="M80" s="26">
        <v>29.7</v>
      </c>
      <c r="N80" s="27">
        <v>10</v>
      </c>
      <c r="O80">
        <v>29.616666666666667</v>
      </c>
      <c r="P80">
        <v>8.6999999999999993</v>
      </c>
      <c r="Q80">
        <v>0.8</v>
      </c>
      <c r="R80">
        <v>7.4</v>
      </c>
      <c r="S80">
        <v>5.4</v>
      </c>
      <c r="T80">
        <v>1.2</v>
      </c>
      <c r="U80">
        <v>0.5</v>
      </c>
      <c r="V80">
        <v>0.37931034482758619</v>
      </c>
      <c r="W80">
        <v>8.6999999999999993</v>
      </c>
      <c r="X80">
        <v>0.76470588235294112</v>
      </c>
      <c r="Y80">
        <v>1.7</v>
      </c>
      <c r="Z80">
        <v>1.7</v>
      </c>
      <c r="AA80">
        <v>-1.1336132264088881</v>
      </c>
      <c r="AB80">
        <v>-0.73840387653676431</v>
      </c>
      <c r="AC80">
        <v>0.50491030642208223</v>
      </c>
      <c r="AD80">
        <v>0.97953101241727447</v>
      </c>
      <c r="AE80">
        <v>0.42931356076138444</v>
      </c>
      <c r="AF80">
        <v>-0.33802679382921191</v>
      </c>
      <c r="AG80">
        <v>-1.1098782416641784</v>
      </c>
      <c r="AH80">
        <v>-0.17199075133044217</v>
      </c>
      <c r="AI80">
        <v>0.25742806825910769</v>
      </c>
    </row>
    <row r="81" spans="1:35" x14ac:dyDescent="0.2">
      <c r="A81">
        <v>7</v>
      </c>
      <c r="B81">
        <v>80</v>
      </c>
      <c r="C81" s="25">
        <v>44.2</v>
      </c>
      <c r="D81" s="25">
        <v>43</v>
      </c>
      <c r="E81" s="25">
        <v>97</v>
      </c>
      <c r="F81">
        <v>-6.9448496076605679E-2</v>
      </c>
      <c r="G81">
        <v>-0.24980560005606034</v>
      </c>
      <c r="H81">
        <v>0.18035710397945465</v>
      </c>
      <c r="I81" t="s">
        <v>128</v>
      </c>
      <c r="J81" t="s">
        <v>32</v>
      </c>
      <c r="K81" t="s">
        <v>89</v>
      </c>
      <c r="L81" t="s">
        <v>264</v>
      </c>
      <c r="M81" s="26">
        <v>22.5</v>
      </c>
      <c r="N81" s="27">
        <v>10</v>
      </c>
      <c r="O81">
        <v>30.324999999999999</v>
      </c>
      <c r="P81">
        <v>13.5</v>
      </c>
      <c r="Q81">
        <v>1.8</v>
      </c>
      <c r="R81">
        <v>6.5</v>
      </c>
      <c r="S81">
        <v>1.3</v>
      </c>
      <c r="T81">
        <v>1</v>
      </c>
      <c r="U81">
        <v>0.7</v>
      </c>
      <c r="V81">
        <v>0.36274509803921567</v>
      </c>
      <c r="W81">
        <v>10.199999999999999</v>
      </c>
      <c r="X81">
        <v>0.82692307692307687</v>
      </c>
      <c r="Y81">
        <v>5.2</v>
      </c>
      <c r="Z81">
        <v>2.2000000000000002</v>
      </c>
      <c r="AA81">
        <v>-0.3334885570952118</v>
      </c>
      <c r="AB81">
        <v>0.23573784900975092</v>
      </c>
      <c r="AC81">
        <v>0.18163682282620142</v>
      </c>
      <c r="AD81">
        <v>-0.89368121733592665</v>
      </c>
      <c r="AE81">
        <v>-6.2652042138463893E-3</v>
      </c>
      <c r="AF81">
        <v>-2.8266408764491272E-2</v>
      </c>
      <c r="AG81">
        <v>-1.5273534317278206</v>
      </c>
      <c r="AH81">
        <v>0.35818724303728405</v>
      </c>
      <c r="AI81">
        <v>-0.23475749624048239</v>
      </c>
    </row>
    <row r="82" spans="1:35" x14ac:dyDescent="0.2">
      <c r="A82">
        <v>7</v>
      </c>
      <c r="B82">
        <v>81</v>
      </c>
      <c r="C82" s="25">
        <v>126.2</v>
      </c>
      <c r="D82" s="25">
        <v>121</v>
      </c>
      <c r="E82" s="25">
        <v>73</v>
      </c>
      <c r="F82">
        <v>-8.3749707465598552E-2</v>
      </c>
      <c r="G82">
        <v>1.7232614575306782E-2</v>
      </c>
      <c r="H82">
        <v>-0.10098232204090533</v>
      </c>
      <c r="I82" t="s">
        <v>170</v>
      </c>
      <c r="J82" t="s">
        <v>32</v>
      </c>
      <c r="K82" t="s">
        <v>121</v>
      </c>
      <c r="L82" t="s">
        <v>264</v>
      </c>
      <c r="M82" s="26">
        <v>27.5</v>
      </c>
      <c r="N82" s="27">
        <v>10</v>
      </c>
      <c r="O82">
        <v>35.81666666666667</v>
      </c>
      <c r="P82">
        <v>16.100000000000001</v>
      </c>
      <c r="Q82">
        <v>1.7</v>
      </c>
      <c r="R82">
        <v>5</v>
      </c>
      <c r="S82">
        <v>2.5</v>
      </c>
      <c r="T82">
        <v>1.2</v>
      </c>
      <c r="U82">
        <v>0.3</v>
      </c>
      <c r="V82">
        <v>0.46610169491525422</v>
      </c>
      <c r="W82">
        <v>11.8</v>
      </c>
      <c r="X82">
        <v>0.80952380952380953</v>
      </c>
      <c r="Y82">
        <v>4.2</v>
      </c>
      <c r="Z82">
        <v>1.1000000000000001</v>
      </c>
      <c r="AA82">
        <v>9.9912305449696315E-2</v>
      </c>
      <c r="AB82">
        <v>0.13832367645509933</v>
      </c>
      <c r="AC82">
        <v>-0.3571523165002663</v>
      </c>
      <c r="AD82">
        <v>-0.34542397935938002</v>
      </c>
      <c r="AE82">
        <v>0.42931356076138444</v>
      </c>
      <c r="AF82">
        <v>-0.64778717889393267</v>
      </c>
      <c r="AG82">
        <v>-0.10670926222166441</v>
      </c>
      <c r="AH82">
        <v>9.6565979828208984E-2</v>
      </c>
      <c r="AI82">
        <v>0.84805074565861538</v>
      </c>
    </row>
    <row r="83" spans="1:35" x14ac:dyDescent="0.2">
      <c r="A83">
        <v>7</v>
      </c>
      <c r="B83">
        <v>82</v>
      </c>
      <c r="C83" s="25">
        <v>136.1</v>
      </c>
      <c r="D83" s="25">
        <v>188</v>
      </c>
      <c r="E83" s="25">
        <v>49</v>
      </c>
      <c r="F83">
        <v>-8.4190357387723957E-2</v>
      </c>
      <c r="G83">
        <v>8.5225908302156341E-3</v>
      </c>
      <c r="H83">
        <v>-9.2712948217939586E-2</v>
      </c>
      <c r="I83" t="s">
        <v>135</v>
      </c>
      <c r="J83" t="s">
        <v>1685</v>
      </c>
      <c r="K83" t="s">
        <v>33</v>
      </c>
      <c r="L83" t="s">
        <v>263</v>
      </c>
      <c r="M83" s="26">
        <v>26.5</v>
      </c>
      <c r="N83" s="27">
        <v>10</v>
      </c>
      <c r="O83">
        <v>29.106666666666662</v>
      </c>
      <c r="P83">
        <v>11.1</v>
      </c>
      <c r="Q83">
        <v>2.2999999999999998</v>
      </c>
      <c r="R83">
        <v>4.7</v>
      </c>
      <c r="S83">
        <v>1.1000000000000001</v>
      </c>
      <c r="T83">
        <v>1.4</v>
      </c>
      <c r="U83">
        <v>0.8</v>
      </c>
      <c r="V83">
        <v>0.4567901234567901</v>
      </c>
      <c r="W83">
        <v>8.1</v>
      </c>
      <c r="X83">
        <v>0.77777777777777779</v>
      </c>
      <c r="Y83">
        <v>1.8</v>
      </c>
      <c r="Z83">
        <v>1.1000000000000001</v>
      </c>
      <c r="AA83">
        <v>-0.73355089175204991</v>
      </c>
      <c r="AB83">
        <v>0.72280871178300832</v>
      </c>
      <c r="AC83">
        <v>-0.46491014436555983</v>
      </c>
      <c r="AD83">
        <v>-0.9850574236653511</v>
      </c>
      <c r="AE83">
        <v>0.86489232573661534</v>
      </c>
      <c r="AF83">
        <v>0.12661378376786922</v>
      </c>
      <c r="AG83">
        <v>-0.18201492647260697</v>
      </c>
      <c r="AH83">
        <v>-0.12012886321859982</v>
      </c>
      <c r="AI83">
        <v>0.84805074565861538</v>
      </c>
    </row>
    <row r="84" spans="1:35" x14ac:dyDescent="0.2">
      <c r="A84">
        <v>7</v>
      </c>
      <c r="B84">
        <v>83</v>
      </c>
      <c r="C84" s="25">
        <v>0</v>
      </c>
      <c r="D84" s="25">
        <v>185</v>
      </c>
      <c r="E84" s="25">
        <v>41</v>
      </c>
      <c r="F84">
        <v>-9.306144633113049E-2</v>
      </c>
      <c r="G84">
        <v>0.12497729987460805</v>
      </c>
      <c r="H84">
        <v>-0.21803874620573854</v>
      </c>
      <c r="I84" t="s">
        <v>175</v>
      </c>
      <c r="J84" t="s">
        <v>32</v>
      </c>
      <c r="K84" t="s">
        <v>121</v>
      </c>
      <c r="L84" t="s">
        <v>264</v>
      </c>
      <c r="M84" s="26">
        <v>31.5</v>
      </c>
      <c r="N84" s="27">
        <v>10</v>
      </c>
      <c r="O84">
        <v>26.511666666666667</v>
      </c>
      <c r="P84">
        <v>12.1</v>
      </c>
      <c r="Q84">
        <v>2.4</v>
      </c>
      <c r="R84">
        <v>6.5</v>
      </c>
      <c r="S84">
        <v>2.5</v>
      </c>
      <c r="T84">
        <v>0.9</v>
      </c>
      <c r="U84">
        <v>0.5</v>
      </c>
      <c r="V84">
        <v>0.55172413793103448</v>
      </c>
      <c r="W84">
        <v>8.6999999999999993</v>
      </c>
      <c r="X84">
        <v>0.5</v>
      </c>
      <c r="Y84">
        <v>0.2</v>
      </c>
      <c r="Z84">
        <v>1.1000000000000001</v>
      </c>
      <c r="AA84">
        <v>-0.56685825231170073</v>
      </c>
      <c r="AB84">
        <v>0.82022288433765989</v>
      </c>
      <c r="AC84">
        <v>0.18163682282620142</v>
      </c>
      <c r="AD84">
        <v>-0.34542397935938002</v>
      </c>
      <c r="AE84">
        <v>-0.22405458670146181</v>
      </c>
      <c r="AF84">
        <v>-0.33802679382921191</v>
      </c>
      <c r="AG84">
        <v>0.92817507753077044</v>
      </c>
      <c r="AH84">
        <v>-0.17892621928002031</v>
      </c>
      <c r="AI84">
        <v>0.84805074565861538</v>
      </c>
    </row>
    <row r="85" spans="1:35" x14ac:dyDescent="0.2">
      <c r="A85">
        <v>7</v>
      </c>
      <c r="B85">
        <v>84</v>
      </c>
      <c r="C85" s="25">
        <v>130.5</v>
      </c>
      <c r="D85" s="25">
        <v>137</v>
      </c>
      <c r="E85" s="25">
        <v>72</v>
      </c>
      <c r="F85">
        <v>-9.3550833885125667E-2</v>
      </c>
      <c r="G85">
        <v>-0.12488697457824899</v>
      </c>
      <c r="H85">
        <v>3.1336140693123321E-2</v>
      </c>
      <c r="I85" t="s">
        <v>141</v>
      </c>
      <c r="J85" t="s">
        <v>32</v>
      </c>
      <c r="K85" t="s">
        <v>56</v>
      </c>
      <c r="L85" t="s">
        <v>263</v>
      </c>
      <c r="M85" s="26">
        <v>31.1</v>
      </c>
      <c r="N85" s="27">
        <v>9</v>
      </c>
      <c r="O85">
        <v>24.468518518518518</v>
      </c>
      <c r="P85">
        <v>18.333333333333332</v>
      </c>
      <c r="Q85">
        <v>0.33333333333333331</v>
      </c>
      <c r="R85">
        <v>1.8888888888888888</v>
      </c>
      <c r="S85">
        <v>5.333333333333333</v>
      </c>
      <c r="T85">
        <v>1</v>
      </c>
      <c r="U85">
        <v>0.44444444444444442</v>
      </c>
      <c r="V85">
        <v>0.53333333333333333</v>
      </c>
      <c r="W85">
        <v>13.333333333333334</v>
      </c>
      <c r="X85">
        <v>0.89473684210526316</v>
      </c>
      <c r="Y85">
        <v>4.2222222222222223</v>
      </c>
      <c r="Z85">
        <v>3.5555555555555554</v>
      </c>
      <c r="AA85">
        <v>0.47219253353314239</v>
      </c>
      <c r="AB85">
        <v>-1.1930033484584714</v>
      </c>
      <c r="AC85">
        <v>-1.4746409017699773</v>
      </c>
      <c r="AD85">
        <v>0.94907227697413277</v>
      </c>
      <c r="AE85">
        <v>-6.2652042138463893E-3</v>
      </c>
      <c r="AF85">
        <v>-0.42407134523607881</v>
      </c>
      <c r="AG85">
        <v>1.1000003148754534</v>
      </c>
      <c r="AH85">
        <v>1.0218601519752193</v>
      </c>
      <c r="AI85">
        <v>-1.5691272488838146</v>
      </c>
    </row>
    <row r="86" spans="1:35" x14ac:dyDescent="0.2">
      <c r="A86">
        <v>8</v>
      </c>
      <c r="B86">
        <v>85</v>
      </c>
      <c r="C86" s="25">
        <v>43.8</v>
      </c>
      <c r="D86" s="25">
        <v>37</v>
      </c>
      <c r="E86" s="25">
        <v>95</v>
      </c>
      <c r="F86">
        <v>-9.7863521722606067E-2</v>
      </c>
      <c r="G86">
        <v>-0.1984725457237585</v>
      </c>
      <c r="H86">
        <v>0.10060902400115243</v>
      </c>
      <c r="I86" t="s">
        <v>185</v>
      </c>
      <c r="J86" t="s">
        <v>32</v>
      </c>
      <c r="K86" t="s">
        <v>82</v>
      </c>
      <c r="L86" t="s">
        <v>263</v>
      </c>
      <c r="M86" s="26">
        <v>32.1</v>
      </c>
      <c r="N86" s="27">
        <v>10</v>
      </c>
      <c r="O86">
        <v>32.765000000000001</v>
      </c>
      <c r="P86">
        <v>17.7</v>
      </c>
      <c r="Q86">
        <v>2.4</v>
      </c>
      <c r="R86">
        <v>3.6</v>
      </c>
      <c r="S86">
        <v>4.4000000000000004</v>
      </c>
      <c r="T86">
        <v>1</v>
      </c>
      <c r="U86">
        <v>0.1</v>
      </c>
      <c r="V86">
        <v>0.42253521126760563</v>
      </c>
      <c r="W86">
        <v>14.2</v>
      </c>
      <c r="X86">
        <v>0.75</v>
      </c>
      <c r="Y86">
        <v>4.4000000000000004</v>
      </c>
      <c r="Z86">
        <v>2.1</v>
      </c>
      <c r="AA86">
        <v>0.36662052855425464</v>
      </c>
      <c r="AB86">
        <v>0.82022288433765989</v>
      </c>
      <c r="AC86">
        <v>-0.86002217987163621</v>
      </c>
      <c r="AD86">
        <v>0.52264998077015234</v>
      </c>
      <c r="AE86">
        <v>-6.2652042138463893E-3</v>
      </c>
      <c r="AF86">
        <v>-0.95754756395865337</v>
      </c>
      <c r="AG86">
        <v>-0.9648878761150198</v>
      </c>
      <c r="AH86">
        <v>-0.57070309767617344</v>
      </c>
      <c r="AI86">
        <v>-0.13632038334056434</v>
      </c>
    </row>
    <row r="87" spans="1:35" x14ac:dyDescent="0.2">
      <c r="A87">
        <v>8</v>
      </c>
      <c r="B87">
        <v>86</v>
      </c>
      <c r="C87" s="25">
        <v>138.1</v>
      </c>
      <c r="D87" s="25">
        <v>149</v>
      </c>
      <c r="E87" s="25">
        <v>74</v>
      </c>
      <c r="F87">
        <v>-0.10064544388762298</v>
      </c>
      <c r="G87">
        <v>0.14965006163722455</v>
      </c>
      <c r="H87">
        <v>-0.25029550552484753</v>
      </c>
      <c r="I87" t="s">
        <v>146</v>
      </c>
      <c r="J87" t="s">
        <v>32</v>
      </c>
      <c r="K87" t="s">
        <v>63</v>
      </c>
      <c r="L87" t="s">
        <v>264</v>
      </c>
      <c r="M87" s="26">
        <v>22.3</v>
      </c>
      <c r="N87" s="27">
        <v>10</v>
      </c>
      <c r="O87">
        <v>28.335000000000001</v>
      </c>
      <c r="P87">
        <v>12.1</v>
      </c>
      <c r="Q87">
        <v>2.1</v>
      </c>
      <c r="R87">
        <v>4.9000000000000004</v>
      </c>
      <c r="S87">
        <v>1.8</v>
      </c>
      <c r="T87">
        <v>1.3</v>
      </c>
      <c r="U87">
        <v>0.7</v>
      </c>
      <c r="V87">
        <v>0.57499999999999996</v>
      </c>
      <c r="W87">
        <v>8</v>
      </c>
      <c r="X87">
        <v>0.72727272727272729</v>
      </c>
      <c r="Y87">
        <v>1.1000000000000001</v>
      </c>
      <c r="Z87">
        <v>1</v>
      </c>
      <c r="AA87">
        <v>-0.56685825231170073</v>
      </c>
      <c r="AB87">
        <v>0.52798036667370551</v>
      </c>
      <c r="AC87">
        <v>-0.39307159245536405</v>
      </c>
      <c r="AD87">
        <v>-0.66524070151236558</v>
      </c>
      <c r="AE87">
        <v>0.64710294324900008</v>
      </c>
      <c r="AF87">
        <v>-2.8266408764491272E-2</v>
      </c>
      <c r="AG87">
        <v>1.1048808033898483</v>
      </c>
      <c r="AH87">
        <v>-0.22616446209214475</v>
      </c>
      <c r="AI87">
        <v>0.94648785855853346</v>
      </c>
    </row>
    <row r="88" spans="1:35" x14ac:dyDescent="0.2">
      <c r="A88">
        <v>8</v>
      </c>
      <c r="B88">
        <v>87</v>
      </c>
      <c r="C88" s="25">
        <v>124.3</v>
      </c>
      <c r="D88" s="25">
        <v>233</v>
      </c>
      <c r="E88" s="25">
        <v>74</v>
      </c>
      <c r="F88">
        <v>-0.10394172246785315</v>
      </c>
      <c r="G88">
        <v>-0.16276989433030581</v>
      </c>
      <c r="H88">
        <v>5.8828171862452663E-2</v>
      </c>
      <c r="I88" t="s">
        <v>116</v>
      </c>
      <c r="J88" t="s">
        <v>32</v>
      </c>
      <c r="K88" t="s">
        <v>54</v>
      </c>
      <c r="L88" t="s">
        <v>263</v>
      </c>
      <c r="M88" s="26">
        <v>24.3</v>
      </c>
      <c r="N88" s="27">
        <v>10</v>
      </c>
      <c r="O88">
        <v>29.881666666666671</v>
      </c>
      <c r="P88">
        <v>15.8</v>
      </c>
      <c r="Q88">
        <v>2.1</v>
      </c>
      <c r="R88">
        <v>2.2000000000000002</v>
      </c>
      <c r="S88">
        <v>3.4</v>
      </c>
      <c r="T88">
        <v>1.4</v>
      </c>
      <c r="U88">
        <v>0.2</v>
      </c>
      <c r="V88">
        <v>0.46666666666666667</v>
      </c>
      <c r="W88">
        <v>13.5</v>
      </c>
      <c r="X88">
        <v>0.7857142857142857</v>
      </c>
      <c r="Y88">
        <v>1.4</v>
      </c>
      <c r="Z88">
        <v>2.6</v>
      </c>
      <c r="AA88">
        <v>4.9904513617591441E-2</v>
      </c>
      <c r="AB88">
        <v>0.52798036667370551</v>
      </c>
      <c r="AC88">
        <v>-1.3628920432430061</v>
      </c>
      <c r="AD88">
        <v>6.5768949123029913E-2</v>
      </c>
      <c r="AE88">
        <v>0.86489232573661534</v>
      </c>
      <c r="AF88">
        <v>-0.80266737142629285</v>
      </c>
      <c r="AG88">
        <v>-0.10883104385762606</v>
      </c>
      <c r="AH88">
        <v>-7.0578797756615227E-2</v>
      </c>
      <c r="AI88">
        <v>-0.62850594784015423</v>
      </c>
    </row>
    <row r="89" spans="1:35" x14ac:dyDescent="0.2">
      <c r="A89">
        <v>8</v>
      </c>
      <c r="B89">
        <v>88</v>
      </c>
      <c r="C89" s="25">
        <v>0</v>
      </c>
      <c r="D89" s="25">
        <v>357</v>
      </c>
      <c r="E89" s="25">
        <v>15</v>
      </c>
      <c r="F89">
        <v>-0.10643393526310033</v>
      </c>
      <c r="G89">
        <v>-2.6597866362792957E-2</v>
      </c>
      <c r="H89">
        <v>-7.9836068900307366E-2</v>
      </c>
      <c r="I89" t="s">
        <v>199</v>
      </c>
      <c r="J89" t="s">
        <v>32</v>
      </c>
      <c r="K89" t="s">
        <v>108</v>
      </c>
      <c r="L89" t="s">
        <v>263</v>
      </c>
      <c r="M89" s="26">
        <v>21.3</v>
      </c>
      <c r="N89" s="27">
        <v>10</v>
      </c>
      <c r="O89">
        <v>30.831666666666667</v>
      </c>
      <c r="P89">
        <v>7.8</v>
      </c>
      <c r="Q89">
        <v>1</v>
      </c>
      <c r="R89">
        <v>2.7</v>
      </c>
      <c r="S89">
        <v>3.7</v>
      </c>
      <c r="T89">
        <v>1.9</v>
      </c>
      <c r="U89">
        <v>1</v>
      </c>
      <c r="V89">
        <v>0.44615384615384618</v>
      </c>
      <c r="W89">
        <v>6.5</v>
      </c>
      <c r="X89">
        <v>0.7142857142857143</v>
      </c>
      <c r="Y89">
        <v>1.4</v>
      </c>
      <c r="Z89">
        <v>1.2</v>
      </c>
      <c r="AA89">
        <v>-1.2836366019052021</v>
      </c>
      <c r="AB89">
        <v>-0.54357553142746129</v>
      </c>
      <c r="AC89">
        <v>-1.1832956634675169</v>
      </c>
      <c r="AD89">
        <v>0.2028332586171667</v>
      </c>
      <c r="AE89">
        <v>1.9538392381746927</v>
      </c>
      <c r="AF89">
        <v>0.43637416883258989</v>
      </c>
      <c r="AG89">
        <v>-0.24395688318213185</v>
      </c>
      <c r="AH89">
        <v>-0.32757641566597162</v>
      </c>
      <c r="AI89">
        <v>0.74961363275869752</v>
      </c>
    </row>
    <row r="90" spans="1:35" x14ac:dyDescent="0.2">
      <c r="A90">
        <v>8</v>
      </c>
      <c r="B90">
        <v>89</v>
      </c>
      <c r="C90" s="25">
        <v>139.9</v>
      </c>
      <c r="D90" s="25">
        <v>161</v>
      </c>
      <c r="E90" s="25">
        <v>56</v>
      </c>
      <c r="F90">
        <v>-0.10910007453027917</v>
      </c>
      <c r="G90">
        <v>-0.17430625282172565</v>
      </c>
      <c r="H90">
        <v>6.5206178291446482E-2</v>
      </c>
      <c r="I90" t="s">
        <v>149</v>
      </c>
      <c r="J90" t="s">
        <v>32</v>
      </c>
      <c r="K90" t="s">
        <v>48</v>
      </c>
      <c r="L90" t="s">
        <v>264</v>
      </c>
      <c r="M90" s="26">
        <v>25.2</v>
      </c>
      <c r="N90" s="27">
        <v>10</v>
      </c>
      <c r="O90">
        <v>28.698333333333334</v>
      </c>
      <c r="P90">
        <v>13.7</v>
      </c>
      <c r="Q90">
        <v>2.8</v>
      </c>
      <c r="R90">
        <v>6.3</v>
      </c>
      <c r="S90">
        <v>1.5</v>
      </c>
      <c r="T90">
        <v>1</v>
      </c>
      <c r="U90">
        <v>0.2</v>
      </c>
      <c r="V90">
        <v>0.41739130434782606</v>
      </c>
      <c r="W90">
        <v>11.5</v>
      </c>
      <c r="X90">
        <v>0.76470588235294112</v>
      </c>
      <c r="Y90">
        <v>1.7</v>
      </c>
      <c r="Z90">
        <v>1.9</v>
      </c>
      <c r="AA90">
        <v>-0.30015002920714207</v>
      </c>
      <c r="AB90">
        <v>1.2098795745562658</v>
      </c>
      <c r="AC90">
        <v>0.10979827091600566</v>
      </c>
      <c r="AD90">
        <v>-0.8023050110065022</v>
      </c>
      <c r="AE90">
        <v>-6.2652042138463893E-3</v>
      </c>
      <c r="AF90">
        <v>-0.80266737142629285</v>
      </c>
      <c r="AG90">
        <v>-0.86560959614284838</v>
      </c>
      <c r="AH90">
        <v>-0.17199075133044217</v>
      </c>
      <c r="AI90">
        <v>6.0553842459271777E-2</v>
      </c>
    </row>
    <row r="91" spans="1:35" x14ac:dyDescent="0.2">
      <c r="A91">
        <v>8</v>
      </c>
      <c r="B91">
        <v>90</v>
      </c>
      <c r="C91" s="25">
        <v>18.100000000000001</v>
      </c>
      <c r="D91" s="25">
        <v>15</v>
      </c>
      <c r="E91" s="25">
        <v>100</v>
      </c>
      <c r="F91">
        <v>-0.11966312727364871</v>
      </c>
      <c r="G91">
        <v>0.22435993497885695</v>
      </c>
      <c r="H91">
        <v>-0.34402306225250567</v>
      </c>
      <c r="I91" t="s">
        <v>163</v>
      </c>
      <c r="J91" t="s">
        <v>32</v>
      </c>
      <c r="K91" t="s">
        <v>82</v>
      </c>
      <c r="L91" t="s">
        <v>45</v>
      </c>
      <c r="M91" s="26">
        <v>27.4</v>
      </c>
      <c r="N91" s="27">
        <v>10</v>
      </c>
      <c r="O91">
        <v>35.739999999999995</v>
      </c>
      <c r="P91">
        <v>15.6</v>
      </c>
      <c r="Q91">
        <v>0</v>
      </c>
      <c r="R91">
        <v>14.5</v>
      </c>
      <c r="S91">
        <v>0.9</v>
      </c>
      <c r="T91">
        <v>0.9</v>
      </c>
      <c r="U91">
        <v>2.2000000000000002</v>
      </c>
      <c r="V91">
        <v>0.71250000000000002</v>
      </c>
      <c r="W91">
        <v>8</v>
      </c>
      <c r="X91">
        <v>0.60869565217391308</v>
      </c>
      <c r="Y91">
        <v>6.9</v>
      </c>
      <c r="Z91">
        <v>1.7</v>
      </c>
      <c r="AA91">
        <v>1.6565985729521424E-2</v>
      </c>
      <c r="AB91">
        <v>-1.5177172569739765</v>
      </c>
      <c r="AC91">
        <v>3.0551788992340292</v>
      </c>
      <c r="AD91">
        <v>-1.0764336299947757</v>
      </c>
      <c r="AE91">
        <v>-0.22405458670146181</v>
      </c>
      <c r="AF91">
        <v>2.2949364792209148</v>
      </c>
      <c r="AG91">
        <v>2.5994532374661454</v>
      </c>
      <c r="AH91">
        <v>-3.3861177814297925</v>
      </c>
      <c r="AI91">
        <v>0.25742806825910769</v>
      </c>
    </row>
    <row r="92" spans="1:35" x14ac:dyDescent="0.2">
      <c r="A92">
        <v>8</v>
      </c>
      <c r="B92">
        <v>91</v>
      </c>
      <c r="C92" s="25">
        <v>68</v>
      </c>
      <c r="D92" s="25">
        <v>55</v>
      </c>
      <c r="E92" s="25">
        <v>93</v>
      </c>
      <c r="F92">
        <v>-0.12910294409097028</v>
      </c>
      <c r="G92">
        <v>-0.25180105495689503</v>
      </c>
      <c r="H92">
        <v>0.12269811086592475</v>
      </c>
      <c r="I92" t="s">
        <v>137</v>
      </c>
      <c r="J92" t="s">
        <v>32</v>
      </c>
      <c r="K92" t="s">
        <v>95</v>
      </c>
      <c r="L92" t="s">
        <v>263</v>
      </c>
      <c r="M92" s="26">
        <v>21.4</v>
      </c>
      <c r="N92" s="27">
        <v>10</v>
      </c>
      <c r="O92">
        <v>35</v>
      </c>
      <c r="P92">
        <v>17.7</v>
      </c>
      <c r="Q92">
        <v>1.5</v>
      </c>
      <c r="R92">
        <v>4.5</v>
      </c>
      <c r="S92">
        <v>2.8</v>
      </c>
      <c r="T92">
        <v>0.9</v>
      </c>
      <c r="U92">
        <v>0.3</v>
      </c>
      <c r="V92">
        <v>0.43624161073825501</v>
      </c>
      <c r="W92">
        <v>14.9</v>
      </c>
      <c r="X92">
        <v>0.84210526315789469</v>
      </c>
      <c r="Y92">
        <v>3.8</v>
      </c>
      <c r="Z92">
        <v>2.6</v>
      </c>
      <c r="AA92">
        <v>0.36662052855425464</v>
      </c>
      <c r="AB92">
        <v>-5.6504668654203678E-2</v>
      </c>
      <c r="AC92">
        <v>-0.53674869627575561</v>
      </c>
      <c r="AD92">
        <v>-0.20835966986524346</v>
      </c>
      <c r="AE92">
        <v>-0.22405458670146181</v>
      </c>
      <c r="AF92">
        <v>-0.64778717889393267</v>
      </c>
      <c r="AG92">
        <v>-0.7339829381351094</v>
      </c>
      <c r="AH92">
        <v>0.40311366319955055</v>
      </c>
      <c r="AI92">
        <v>-0.62850594784015423</v>
      </c>
    </row>
    <row r="93" spans="1:35" x14ac:dyDescent="0.2">
      <c r="A93">
        <v>8</v>
      </c>
      <c r="B93">
        <v>92</v>
      </c>
      <c r="C93" s="25">
        <v>145.4</v>
      </c>
      <c r="D93" s="25">
        <v>154</v>
      </c>
      <c r="E93" s="25">
        <v>31</v>
      </c>
      <c r="F93">
        <v>-0.12975763912074567</v>
      </c>
      <c r="G93">
        <v>3.8400774840229961E-2</v>
      </c>
      <c r="H93">
        <v>-0.16815841396097564</v>
      </c>
      <c r="I93" t="s">
        <v>212</v>
      </c>
      <c r="J93" t="s">
        <v>32</v>
      </c>
      <c r="K93" t="s">
        <v>95</v>
      </c>
      <c r="L93" t="s">
        <v>264</v>
      </c>
      <c r="M93" s="26">
        <v>25.6</v>
      </c>
      <c r="N93" s="27">
        <v>10</v>
      </c>
      <c r="O93">
        <v>20.80833333333333</v>
      </c>
      <c r="P93">
        <v>8.1</v>
      </c>
      <c r="Q93">
        <v>0</v>
      </c>
      <c r="R93">
        <v>5.6</v>
      </c>
      <c r="S93">
        <v>2.1</v>
      </c>
      <c r="T93">
        <v>1.3</v>
      </c>
      <c r="U93">
        <v>1.9</v>
      </c>
      <c r="V93">
        <v>0.61538461538461542</v>
      </c>
      <c r="W93">
        <v>5.2</v>
      </c>
      <c r="X93">
        <v>0.80952380952380953</v>
      </c>
      <c r="Y93">
        <v>2.1</v>
      </c>
      <c r="Z93">
        <v>1.7</v>
      </c>
      <c r="AA93">
        <v>-1.2336288100730974</v>
      </c>
      <c r="AB93">
        <v>-1.5177172569739765</v>
      </c>
      <c r="AC93">
        <v>-0.14163666076967935</v>
      </c>
      <c r="AD93">
        <v>-0.52817639201822886</v>
      </c>
      <c r="AE93">
        <v>0.64710294324900008</v>
      </c>
      <c r="AF93">
        <v>1.8302959016238332</v>
      </c>
      <c r="AG93">
        <v>0.99648237914818161</v>
      </c>
      <c r="AH93">
        <v>3.545680111692933E-2</v>
      </c>
      <c r="AI93">
        <v>0.25742806825910769</v>
      </c>
    </row>
    <row r="94" spans="1:35" x14ac:dyDescent="0.2">
      <c r="A94">
        <v>8</v>
      </c>
      <c r="B94">
        <v>93</v>
      </c>
      <c r="C94" s="25">
        <v>91.7</v>
      </c>
      <c r="D94" s="25">
        <v>83</v>
      </c>
      <c r="E94" s="25">
        <v>79</v>
      </c>
      <c r="F94">
        <v>-0.13098503295537781</v>
      </c>
      <c r="G94">
        <v>-0.228962117419756</v>
      </c>
      <c r="H94">
        <v>9.7977084464378195E-2</v>
      </c>
      <c r="I94" t="s">
        <v>138</v>
      </c>
      <c r="J94" t="s">
        <v>32</v>
      </c>
      <c r="K94" t="s">
        <v>44</v>
      </c>
      <c r="L94" t="s">
        <v>263</v>
      </c>
      <c r="M94" s="26">
        <v>31.4</v>
      </c>
      <c r="N94" s="27">
        <v>10</v>
      </c>
      <c r="O94">
        <v>27.728333333333335</v>
      </c>
      <c r="P94">
        <v>13.7</v>
      </c>
      <c r="Q94">
        <v>0.8</v>
      </c>
      <c r="R94">
        <v>2.2999999999999998</v>
      </c>
      <c r="S94">
        <v>8</v>
      </c>
      <c r="T94">
        <v>0.9</v>
      </c>
      <c r="U94">
        <v>0.3</v>
      </c>
      <c r="V94">
        <v>0.42156862745098039</v>
      </c>
      <c r="W94">
        <v>10.199999999999999</v>
      </c>
      <c r="X94">
        <v>0.81132075471698117</v>
      </c>
      <c r="Y94">
        <v>5.3</v>
      </c>
      <c r="Z94">
        <v>2.4</v>
      </c>
      <c r="AA94">
        <v>-0.30015002920714207</v>
      </c>
      <c r="AB94">
        <v>-0.73840387653676431</v>
      </c>
      <c r="AC94">
        <v>-1.3269727672879084</v>
      </c>
      <c r="AD94">
        <v>2.1674216946997924</v>
      </c>
      <c r="AE94">
        <v>-0.22405458670146181</v>
      </c>
      <c r="AF94">
        <v>-0.64778717889393267</v>
      </c>
      <c r="AG94">
        <v>-0.71213210404984162</v>
      </c>
      <c r="AH94">
        <v>0.15305151323977229</v>
      </c>
      <c r="AI94">
        <v>-0.43163172204031808</v>
      </c>
    </row>
    <row r="95" spans="1:35" x14ac:dyDescent="0.2">
      <c r="A95">
        <v>8</v>
      </c>
      <c r="B95">
        <v>94</v>
      </c>
      <c r="C95" s="25">
        <v>143.69999999999999</v>
      </c>
      <c r="D95" s="25">
        <v>146</v>
      </c>
      <c r="E95" s="25">
        <v>72</v>
      </c>
      <c r="F95">
        <v>-0.14479685503433098</v>
      </c>
      <c r="G95">
        <v>-4.9882469740271489E-2</v>
      </c>
      <c r="H95">
        <v>-9.4914385294059489E-2</v>
      </c>
      <c r="I95" t="s">
        <v>112</v>
      </c>
      <c r="J95" t="s">
        <v>32</v>
      </c>
      <c r="K95" t="s">
        <v>87</v>
      </c>
      <c r="L95" t="s">
        <v>263</v>
      </c>
      <c r="M95" s="26">
        <v>28.9</v>
      </c>
      <c r="N95" s="27">
        <v>10</v>
      </c>
      <c r="O95">
        <v>31.658333333333324</v>
      </c>
      <c r="P95">
        <v>14.4</v>
      </c>
      <c r="Q95">
        <v>1.7</v>
      </c>
      <c r="R95">
        <v>7.6</v>
      </c>
      <c r="S95">
        <v>2.8</v>
      </c>
      <c r="T95">
        <v>1</v>
      </c>
      <c r="U95">
        <v>0.5</v>
      </c>
      <c r="V95">
        <v>0.45600000000000002</v>
      </c>
      <c r="W95">
        <v>12.5</v>
      </c>
      <c r="X95">
        <v>0.61904761904761907</v>
      </c>
      <c r="Y95">
        <v>2.1</v>
      </c>
      <c r="Z95">
        <v>1.1000000000000001</v>
      </c>
      <c r="AA95">
        <v>-0.18346518159889749</v>
      </c>
      <c r="AB95">
        <v>0.13832367645509933</v>
      </c>
      <c r="AC95">
        <v>0.57674885833227763</v>
      </c>
      <c r="AD95">
        <v>-0.20835966986524346</v>
      </c>
      <c r="AE95">
        <v>-6.2652042138463893E-3</v>
      </c>
      <c r="AF95">
        <v>-0.33802679382921191</v>
      </c>
      <c r="AG95">
        <v>-0.28341498808074189</v>
      </c>
      <c r="AH95">
        <v>-0.99253367052049457</v>
      </c>
      <c r="AI95">
        <v>0.84805074565861538</v>
      </c>
    </row>
    <row r="96" spans="1:35" x14ac:dyDescent="0.2">
      <c r="A96">
        <v>8</v>
      </c>
      <c r="B96">
        <v>95</v>
      </c>
      <c r="C96" s="25">
        <v>134.69999999999999</v>
      </c>
      <c r="D96" s="25">
        <v>292</v>
      </c>
      <c r="E96" s="25">
        <v>27</v>
      </c>
      <c r="F96">
        <v>-0.15081110655179564</v>
      </c>
      <c r="G96">
        <v>-1.878126898877946E-3</v>
      </c>
      <c r="H96">
        <v>-0.14893297965291769</v>
      </c>
      <c r="I96" t="s">
        <v>188</v>
      </c>
      <c r="J96" t="s">
        <v>32</v>
      </c>
      <c r="K96" t="s">
        <v>56</v>
      </c>
      <c r="L96" t="s">
        <v>263</v>
      </c>
      <c r="M96" s="26">
        <v>27.9</v>
      </c>
      <c r="N96" s="27">
        <v>10</v>
      </c>
      <c r="O96">
        <v>28.42166666666667</v>
      </c>
      <c r="P96">
        <v>15.6</v>
      </c>
      <c r="Q96">
        <v>2.9</v>
      </c>
      <c r="R96">
        <v>2</v>
      </c>
      <c r="S96">
        <v>1.9</v>
      </c>
      <c r="T96">
        <v>0.4</v>
      </c>
      <c r="U96">
        <v>0.4</v>
      </c>
      <c r="V96">
        <v>0.46534653465346537</v>
      </c>
      <c r="W96">
        <v>10.1</v>
      </c>
      <c r="X96">
        <v>0.97058823529411764</v>
      </c>
      <c r="Y96">
        <v>3.4</v>
      </c>
      <c r="Z96">
        <v>0.8</v>
      </c>
      <c r="AA96">
        <v>1.6565985729521424E-2</v>
      </c>
      <c r="AB96">
        <v>1.3072937471109176</v>
      </c>
      <c r="AC96">
        <v>-1.4347305951532019</v>
      </c>
      <c r="AD96">
        <v>-0.61955259834765342</v>
      </c>
      <c r="AE96">
        <v>-1.3130014991395391</v>
      </c>
      <c r="AF96">
        <v>-0.49290698636157226</v>
      </c>
      <c r="AG96">
        <v>-0.10458748058570162</v>
      </c>
      <c r="AH96">
        <v>1.480654200298958</v>
      </c>
      <c r="AI96">
        <v>1.1433620843583694</v>
      </c>
    </row>
    <row r="97" spans="1:35" x14ac:dyDescent="0.2">
      <c r="A97">
        <v>8</v>
      </c>
      <c r="B97">
        <v>96</v>
      </c>
      <c r="C97" s="25">
        <v>143.80000000000001</v>
      </c>
      <c r="D97" s="25">
        <v>168</v>
      </c>
      <c r="E97" s="25">
        <v>31</v>
      </c>
      <c r="F97">
        <v>-0.15640967145588419</v>
      </c>
      <c r="G97">
        <v>-0.14518672112682188</v>
      </c>
      <c r="H97">
        <v>-1.1222950329062314E-2</v>
      </c>
      <c r="I97" t="s">
        <v>165</v>
      </c>
      <c r="J97" t="s">
        <v>32</v>
      </c>
      <c r="K97" t="s">
        <v>155</v>
      </c>
      <c r="L97" t="s">
        <v>264</v>
      </c>
      <c r="M97" s="26">
        <v>29.4</v>
      </c>
      <c r="N97" s="27">
        <v>10</v>
      </c>
      <c r="O97">
        <v>29.809999999999995</v>
      </c>
      <c r="P97">
        <v>9.6999999999999993</v>
      </c>
      <c r="Q97">
        <v>2.2000000000000002</v>
      </c>
      <c r="R97">
        <v>5.9</v>
      </c>
      <c r="S97">
        <v>3.1</v>
      </c>
      <c r="T97">
        <v>1.2</v>
      </c>
      <c r="U97">
        <v>0.4</v>
      </c>
      <c r="V97">
        <v>0.42857142857142855</v>
      </c>
      <c r="W97">
        <v>7.7</v>
      </c>
      <c r="X97">
        <v>0.6428571428571429</v>
      </c>
      <c r="Y97">
        <v>1.4</v>
      </c>
      <c r="Z97">
        <v>1.7</v>
      </c>
      <c r="AA97">
        <v>-0.96692058696853878</v>
      </c>
      <c r="AB97">
        <v>0.62539453922835719</v>
      </c>
      <c r="AC97">
        <v>-3.3878832904385543E-2</v>
      </c>
      <c r="AD97">
        <v>-7.1295360371106661E-2</v>
      </c>
      <c r="AE97">
        <v>0.42931356076138444</v>
      </c>
      <c r="AF97">
        <v>-0.49290698636157226</v>
      </c>
      <c r="AG97">
        <v>-0.46924085820931527</v>
      </c>
      <c r="AH97">
        <v>-0.58457403357532767</v>
      </c>
      <c r="AI97">
        <v>0.25742806825910769</v>
      </c>
    </row>
    <row r="98" spans="1:35" x14ac:dyDescent="0.2">
      <c r="A98">
        <v>9</v>
      </c>
      <c r="B98">
        <v>97</v>
      </c>
      <c r="C98" s="25">
        <v>0</v>
      </c>
      <c r="D98" s="25">
        <v>244</v>
      </c>
      <c r="E98" s="25">
        <v>1</v>
      </c>
      <c r="F98">
        <v>-0.15725248511206422</v>
      </c>
      <c r="G98">
        <v>-0.3117867512327408</v>
      </c>
      <c r="H98">
        <v>0.15453426612067658</v>
      </c>
      <c r="I98" t="s">
        <v>156</v>
      </c>
      <c r="J98" t="s">
        <v>157</v>
      </c>
      <c r="K98" t="s">
        <v>44</v>
      </c>
      <c r="L98" t="s">
        <v>263</v>
      </c>
      <c r="M98" s="26">
        <v>28.4</v>
      </c>
      <c r="N98" s="27">
        <v>6</v>
      </c>
      <c r="O98">
        <v>22.163888888888888</v>
      </c>
      <c r="P98">
        <v>7.833333333333333</v>
      </c>
      <c r="Q98">
        <v>1.1666666666666667</v>
      </c>
      <c r="R98">
        <v>2.5</v>
      </c>
      <c r="S98">
        <v>4.5</v>
      </c>
      <c r="T98">
        <v>1.5</v>
      </c>
      <c r="U98">
        <v>0.5</v>
      </c>
      <c r="V98">
        <v>0.30232558139534882</v>
      </c>
      <c r="W98">
        <v>7.166666666666667</v>
      </c>
      <c r="X98">
        <v>0.875</v>
      </c>
      <c r="Y98">
        <v>2.6666666666666665</v>
      </c>
      <c r="Z98">
        <v>2</v>
      </c>
      <c r="AA98">
        <v>-1.278080180590524</v>
      </c>
      <c r="AB98">
        <v>-0.38121857716970869</v>
      </c>
      <c r="AC98">
        <v>-1.2551342153777125</v>
      </c>
      <c r="AD98">
        <v>0.5683380839348644</v>
      </c>
      <c r="AE98">
        <v>1.082681708224231</v>
      </c>
      <c r="AF98">
        <v>-0.33802679382921191</v>
      </c>
      <c r="AG98">
        <v>-1.6674300948695717</v>
      </c>
      <c r="AH98">
        <v>0.50067257902361217</v>
      </c>
      <c r="AI98">
        <v>-3.7883270440646287E-2</v>
      </c>
    </row>
    <row r="99" spans="1:35" x14ac:dyDescent="0.2">
      <c r="A99">
        <v>9</v>
      </c>
      <c r="B99">
        <v>98</v>
      </c>
      <c r="C99" s="25">
        <v>117.2</v>
      </c>
      <c r="D99" s="25">
        <v>106</v>
      </c>
      <c r="E99" s="25">
        <v>50</v>
      </c>
      <c r="F99">
        <v>-0.15762549094600115</v>
      </c>
      <c r="G99">
        <v>-0.17586423786592598</v>
      </c>
      <c r="H99">
        <v>1.8238746919924831E-2</v>
      </c>
      <c r="I99" t="s">
        <v>166</v>
      </c>
      <c r="J99" t="s">
        <v>32</v>
      </c>
      <c r="K99" t="s">
        <v>89</v>
      </c>
      <c r="L99" t="s">
        <v>263</v>
      </c>
      <c r="M99" s="26">
        <v>28.1</v>
      </c>
      <c r="N99" s="27">
        <v>10</v>
      </c>
      <c r="O99">
        <v>25.733333333333331</v>
      </c>
      <c r="P99">
        <v>10</v>
      </c>
      <c r="Q99">
        <v>1.5</v>
      </c>
      <c r="R99">
        <v>3.7</v>
      </c>
      <c r="S99">
        <v>5</v>
      </c>
      <c r="T99">
        <v>1.5</v>
      </c>
      <c r="U99">
        <v>0</v>
      </c>
      <c r="V99">
        <v>0.50649350649350644</v>
      </c>
      <c r="W99">
        <v>7.7</v>
      </c>
      <c r="X99">
        <v>0.77777777777777779</v>
      </c>
      <c r="Y99">
        <v>0.9</v>
      </c>
      <c r="Z99">
        <v>2.8</v>
      </c>
      <c r="AA99">
        <v>-0.91691279513643398</v>
      </c>
      <c r="AB99">
        <v>-5.6504668654203678E-2</v>
      </c>
      <c r="AC99">
        <v>-0.82410290391653829</v>
      </c>
      <c r="AD99">
        <v>0.79677859975842547</v>
      </c>
      <c r="AE99">
        <v>1.082681708224231</v>
      </c>
      <c r="AF99">
        <v>-1.1124277564910137</v>
      </c>
      <c r="AG99">
        <v>0.34598046946866423</v>
      </c>
      <c r="AH99">
        <v>-7.2890620406475079E-2</v>
      </c>
      <c r="AI99">
        <v>-0.82538017363998994</v>
      </c>
    </row>
    <row r="100" spans="1:35" x14ac:dyDescent="0.2">
      <c r="A100">
        <v>9</v>
      </c>
      <c r="B100">
        <v>99</v>
      </c>
      <c r="C100" s="25">
        <v>0</v>
      </c>
      <c r="D100" s="25">
        <v>237</v>
      </c>
      <c r="E100" s="25">
        <v>36</v>
      </c>
      <c r="F100">
        <v>-0.16249707239289682</v>
      </c>
      <c r="G100">
        <v>-0.14954988418969581</v>
      </c>
      <c r="H100">
        <v>-1.294718820320101E-2</v>
      </c>
      <c r="I100" t="s">
        <v>154</v>
      </c>
      <c r="J100" t="s">
        <v>32</v>
      </c>
      <c r="K100" t="s">
        <v>155</v>
      </c>
      <c r="L100" t="s">
        <v>263</v>
      </c>
      <c r="M100" s="26">
        <v>23.8</v>
      </c>
      <c r="N100" s="27">
        <v>10</v>
      </c>
      <c r="O100">
        <v>27.30833333333333</v>
      </c>
      <c r="P100">
        <v>15</v>
      </c>
      <c r="Q100">
        <v>1.8</v>
      </c>
      <c r="R100">
        <v>3.4</v>
      </c>
      <c r="S100">
        <v>1.9</v>
      </c>
      <c r="T100">
        <v>1</v>
      </c>
      <c r="U100">
        <v>0.5</v>
      </c>
      <c r="V100">
        <v>0.40625</v>
      </c>
      <c r="W100">
        <v>12.8</v>
      </c>
      <c r="X100">
        <v>0.875</v>
      </c>
      <c r="Y100">
        <v>3.2</v>
      </c>
      <c r="Z100">
        <v>1</v>
      </c>
      <c r="AA100">
        <v>-8.3449597934688022E-2</v>
      </c>
      <c r="AB100">
        <v>0.23573784900975092</v>
      </c>
      <c r="AC100">
        <v>-0.93186073178183193</v>
      </c>
      <c r="AD100">
        <v>-0.61955259834765342</v>
      </c>
      <c r="AE100">
        <v>-6.2652042138463893E-3</v>
      </c>
      <c r="AF100">
        <v>-0.33802679382921191</v>
      </c>
      <c r="AG100">
        <v>-1.1549573095155179</v>
      </c>
      <c r="AH100">
        <v>0.60593757034720286</v>
      </c>
      <c r="AI100">
        <v>0.94648785855853346</v>
      </c>
    </row>
    <row r="101" spans="1:35" x14ac:dyDescent="0.2">
      <c r="A101">
        <v>9</v>
      </c>
      <c r="B101">
        <v>100</v>
      </c>
      <c r="C101" s="25">
        <v>120.8</v>
      </c>
      <c r="D101" s="25">
        <v>109</v>
      </c>
      <c r="E101" s="25">
        <v>57</v>
      </c>
      <c r="F101">
        <v>-0.16285216960870716</v>
      </c>
      <c r="G101">
        <v>-0.19740591660990386</v>
      </c>
      <c r="H101">
        <v>3.4553747001196705E-2</v>
      </c>
      <c r="I101" t="s">
        <v>194</v>
      </c>
      <c r="J101" t="s">
        <v>32</v>
      </c>
      <c r="K101" t="s">
        <v>35</v>
      </c>
      <c r="L101" t="s">
        <v>263</v>
      </c>
      <c r="M101" s="26">
        <v>31.4</v>
      </c>
      <c r="N101" s="27">
        <v>10</v>
      </c>
      <c r="O101">
        <v>31.355</v>
      </c>
      <c r="P101">
        <v>8.1999999999999993</v>
      </c>
      <c r="Q101">
        <v>1.2</v>
      </c>
      <c r="R101">
        <v>6.9</v>
      </c>
      <c r="S101">
        <v>2.9</v>
      </c>
      <c r="T101">
        <v>1.5</v>
      </c>
      <c r="U101">
        <v>0.6</v>
      </c>
      <c r="V101">
        <v>0.36904761904761907</v>
      </c>
      <c r="W101">
        <v>8.4</v>
      </c>
      <c r="X101">
        <v>0.61538461538461542</v>
      </c>
      <c r="Y101">
        <v>1.3</v>
      </c>
      <c r="Z101">
        <v>1.4</v>
      </c>
      <c r="AA101">
        <v>-1.2169595461290625</v>
      </c>
      <c r="AB101">
        <v>-0.34874718631815826</v>
      </c>
      <c r="AC101">
        <v>0.32531392664659298</v>
      </c>
      <c r="AD101">
        <v>-0.16267156670053118</v>
      </c>
      <c r="AE101">
        <v>1.082681708224231</v>
      </c>
      <c r="AF101">
        <v>-0.18314660129685159</v>
      </c>
      <c r="AG101">
        <v>-1.1894274691870461</v>
      </c>
      <c r="AH101">
        <v>-0.63643592168717078</v>
      </c>
      <c r="AI101">
        <v>0.55273940695886159</v>
      </c>
    </row>
    <row r="102" spans="1:35" x14ac:dyDescent="0.2">
      <c r="A102">
        <v>9</v>
      </c>
      <c r="B102">
        <v>101</v>
      </c>
      <c r="C102" s="25">
        <v>0</v>
      </c>
      <c r="D102" s="25">
        <v>215</v>
      </c>
      <c r="E102" s="25">
        <v>10</v>
      </c>
      <c r="F102">
        <v>-0.16705622886066784</v>
      </c>
      <c r="G102">
        <v>-0.14052472897446316</v>
      </c>
      <c r="H102">
        <v>-2.6531499886204679E-2</v>
      </c>
      <c r="I102" t="s">
        <v>211</v>
      </c>
      <c r="J102" t="s">
        <v>32</v>
      </c>
      <c r="K102" t="s">
        <v>76</v>
      </c>
      <c r="L102" t="s">
        <v>263</v>
      </c>
      <c r="M102" s="26">
        <v>23.1</v>
      </c>
      <c r="N102" s="27">
        <v>10</v>
      </c>
      <c r="O102">
        <v>25.681666666666665</v>
      </c>
      <c r="P102">
        <v>11.4</v>
      </c>
      <c r="Q102">
        <v>1.9</v>
      </c>
      <c r="R102">
        <v>3.2</v>
      </c>
      <c r="S102">
        <v>4.3</v>
      </c>
      <c r="T102">
        <v>1.2</v>
      </c>
      <c r="U102">
        <v>0.1</v>
      </c>
      <c r="V102">
        <v>0.42574257425742573</v>
      </c>
      <c r="W102">
        <v>10.1</v>
      </c>
      <c r="X102">
        <v>0.9</v>
      </c>
      <c r="Y102">
        <v>1</v>
      </c>
      <c r="Z102">
        <v>1.4</v>
      </c>
      <c r="AA102">
        <v>-0.683543099919945</v>
      </c>
      <c r="AB102">
        <v>0.33315202156440232</v>
      </c>
      <c r="AC102">
        <v>-1.0036992836920275</v>
      </c>
      <c r="AD102">
        <v>0.47696187760543984</v>
      </c>
      <c r="AE102">
        <v>0.42931356076138444</v>
      </c>
      <c r="AF102">
        <v>-0.95754756395865337</v>
      </c>
      <c r="AG102">
        <v>-0.64806836570435533</v>
      </c>
      <c r="AH102">
        <v>0.23596888561472443</v>
      </c>
      <c r="AI102">
        <v>0.55273940695886159</v>
      </c>
    </row>
    <row r="103" spans="1:35" x14ac:dyDescent="0.2">
      <c r="A103">
        <v>9</v>
      </c>
      <c r="B103">
        <v>102</v>
      </c>
      <c r="C103" s="25">
        <v>137.5</v>
      </c>
      <c r="D103" s="25">
        <v>135</v>
      </c>
      <c r="E103" s="25">
        <v>44</v>
      </c>
      <c r="F103">
        <v>-0.17664781407048563</v>
      </c>
      <c r="G103">
        <v>6.1958456712083191E-4</v>
      </c>
      <c r="H103">
        <v>-0.17726739863760646</v>
      </c>
      <c r="I103" t="s">
        <v>195</v>
      </c>
      <c r="J103" t="s">
        <v>32</v>
      </c>
      <c r="K103" t="s">
        <v>65</v>
      </c>
      <c r="L103" t="s">
        <v>264</v>
      </c>
      <c r="M103" s="26">
        <v>27</v>
      </c>
      <c r="N103" s="27">
        <v>10</v>
      </c>
      <c r="O103">
        <v>27.75</v>
      </c>
      <c r="P103">
        <v>13</v>
      </c>
      <c r="Q103">
        <v>3.2</v>
      </c>
      <c r="R103">
        <v>4.3</v>
      </c>
      <c r="S103">
        <v>1.8</v>
      </c>
      <c r="T103">
        <v>0.5</v>
      </c>
      <c r="U103">
        <v>0.5</v>
      </c>
      <c r="V103">
        <v>0.4731182795698925</v>
      </c>
      <c r="W103">
        <v>9.3000000000000007</v>
      </c>
      <c r="X103">
        <v>0.90909090909090906</v>
      </c>
      <c r="Y103">
        <v>1.1000000000000001</v>
      </c>
      <c r="Z103">
        <v>0.7</v>
      </c>
      <c r="AA103">
        <v>-0.41683487681538639</v>
      </c>
      <c r="AB103">
        <v>1.5995362647748723</v>
      </c>
      <c r="AC103">
        <v>-0.60858724818595133</v>
      </c>
      <c r="AD103">
        <v>-0.66524070151236558</v>
      </c>
      <c r="AE103">
        <v>-1.0952121166519238</v>
      </c>
      <c r="AF103">
        <v>-0.33802679382921191</v>
      </c>
      <c r="AG103">
        <v>3.1176233919950669E-4</v>
      </c>
      <c r="AH103">
        <v>0.28783077372656735</v>
      </c>
      <c r="AI103">
        <v>1.2417991972582874</v>
      </c>
    </row>
    <row r="104" spans="1:35" x14ac:dyDescent="0.2">
      <c r="A104">
        <v>9</v>
      </c>
      <c r="B104">
        <v>103</v>
      </c>
      <c r="C104" s="25">
        <v>140.30000000000001</v>
      </c>
      <c r="D104" s="25">
        <v>200</v>
      </c>
      <c r="E104" s="25">
        <v>23</v>
      </c>
      <c r="F104">
        <v>-0.17681364838234523</v>
      </c>
      <c r="G104">
        <v>-1.5032960449968356E-2</v>
      </c>
      <c r="H104">
        <v>-0.16178068793237688</v>
      </c>
      <c r="I104" t="s">
        <v>190</v>
      </c>
      <c r="J104" t="s">
        <v>32</v>
      </c>
      <c r="K104" t="s">
        <v>89</v>
      </c>
      <c r="L104" t="s">
        <v>263</v>
      </c>
      <c r="M104" s="26">
        <v>25.7</v>
      </c>
      <c r="N104" s="27">
        <v>10</v>
      </c>
      <c r="O104">
        <v>20.121666666666663</v>
      </c>
      <c r="P104">
        <v>7.2</v>
      </c>
      <c r="Q104">
        <v>0.4</v>
      </c>
      <c r="R104">
        <v>3.6</v>
      </c>
      <c r="S104">
        <v>3.6</v>
      </c>
      <c r="T104">
        <v>2.1</v>
      </c>
      <c r="U104">
        <v>0.4</v>
      </c>
      <c r="V104">
        <v>0.49206349206349204</v>
      </c>
      <c r="W104">
        <v>6.3</v>
      </c>
      <c r="X104">
        <v>0.8571428571428571</v>
      </c>
      <c r="Y104">
        <v>0.7</v>
      </c>
      <c r="Z104">
        <v>1</v>
      </c>
      <c r="AA104">
        <v>-1.3836521855694115</v>
      </c>
      <c r="AB104">
        <v>-1.1280605667553703</v>
      </c>
      <c r="AC104">
        <v>-0.86002217987163621</v>
      </c>
      <c r="AD104">
        <v>0.15714515545245444</v>
      </c>
      <c r="AE104">
        <v>2.3894180031499239</v>
      </c>
      <c r="AF104">
        <v>-0.49290698636157226</v>
      </c>
      <c r="AG104">
        <v>0.15591103606816803</v>
      </c>
      <c r="AH104">
        <v>8.0383221279195227E-2</v>
      </c>
      <c r="AI104">
        <v>0.94648785855853346</v>
      </c>
    </row>
    <row r="105" spans="1:35" x14ac:dyDescent="0.2">
      <c r="A105">
        <v>9</v>
      </c>
      <c r="B105">
        <v>104</v>
      </c>
      <c r="C105" s="25">
        <v>129.69999999999999</v>
      </c>
      <c r="D105" s="25">
        <v>214</v>
      </c>
      <c r="E105" s="25">
        <v>84</v>
      </c>
      <c r="F105">
        <v>-0.17740454174441952</v>
      </c>
      <c r="G105">
        <v>-9.8822211920748596E-2</v>
      </c>
      <c r="H105">
        <v>-7.8582329823670929E-2</v>
      </c>
      <c r="I105" t="s">
        <v>148</v>
      </c>
      <c r="J105" t="s">
        <v>1687</v>
      </c>
      <c r="K105" t="s">
        <v>67</v>
      </c>
      <c r="L105" t="s">
        <v>45</v>
      </c>
      <c r="M105" s="26">
        <v>28.7</v>
      </c>
      <c r="N105" s="27">
        <v>10</v>
      </c>
      <c r="O105">
        <v>30.95</v>
      </c>
      <c r="P105">
        <v>13</v>
      </c>
      <c r="Q105">
        <v>0.2</v>
      </c>
      <c r="R105">
        <v>9.4</v>
      </c>
      <c r="S105">
        <v>2.4</v>
      </c>
      <c r="T105">
        <v>1.1000000000000001</v>
      </c>
      <c r="U105">
        <v>1.5</v>
      </c>
      <c r="V105">
        <v>0.5</v>
      </c>
      <c r="W105">
        <v>10.6</v>
      </c>
      <c r="X105">
        <v>0.61111111111111116</v>
      </c>
      <c r="Y105">
        <v>3.6</v>
      </c>
      <c r="Z105">
        <v>2</v>
      </c>
      <c r="AA105">
        <v>-0.41683487681538639</v>
      </c>
      <c r="AB105">
        <v>-1.3228889118646736</v>
      </c>
      <c r="AC105">
        <v>1.2232958255240391</v>
      </c>
      <c r="AD105">
        <v>-0.3911120825240923</v>
      </c>
      <c r="AE105">
        <v>0.21152417827376926</v>
      </c>
      <c r="AF105">
        <v>1.2107751314943918</v>
      </c>
      <c r="AG105">
        <v>0.39031515536484584</v>
      </c>
      <c r="AH105">
        <v>-1.7565910562989846</v>
      </c>
      <c r="AI105">
        <v>-3.7883270440646287E-2</v>
      </c>
    </row>
    <row r="106" spans="1:35" x14ac:dyDescent="0.2">
      <c r="A106">
        <v>9</v>
      </c>
      <c r="B106">
        <v>105</v>
      </c>
      <c r="C106" s="25">
        <v>133.19999999999999</v>
      </c>
      <c r="D106" s="25">
        <v>281</v>
      </c>
      <c r="E106" s="25">
        <v>58</v>
      </c>
      <c r="F106">
        <v>-0.18005860714243835</v>
      </c>
      <c r="G106">
        <v>0.19528171667625982</v>
      </c>
      <c r="H106">
        <v>-0.3753403238186982</v>
      </c>
      <c r="I106" t="s">
        <v>216</v>
      </c>
      <c r="J106" t="s">
        <v>32</v>
      </c>
      <c r="K106" t="s">
        <v>121</v>
      </c>
      <c r="L106" t="s">
        <v>264</v>
      </c>
      <c r="M106" s="26">
        <v>26.1</v>
      </c>
      <c r="N106" s="27">
        <v>10</v>
      </c>
      <c r="O106">
        <v>29.720000000000006</v>
      </c>
      <c r="P106">
        <v>13</v>
      </c>
      <c r="Q106">
        <v>0</v>
      </c>
      <c r="R106">
        <v>9.5</v>
      </c>
      <c r="S106">
        <v>0.8</v>
      </c>
      <c r="T106">
        <v>0.7</v>
      </c>
      <c r="U106">
        <v>1.5</v>
      </c>
      <c r="V106">
        <v>0.65476190476190477</v>
      </c>
      <c r="W106">
        <v>8.4</v>
      </c>
      <c r="X106">
        <v>0.8</v>
      </c>
      <c r="Y106">
        <v>2.5</v>
      </c>
      <c r="Z106">
        <v>1</v>
      </c>
      <c r="AA106">
        <v>-0.41683487681538639</v>
      </c>
      <c r="AB106">
        <v>-1.5177172569739765</v>
      </c>
      <c r="AC106">
        <v>1.2592151014791368</v>
      </c>
      <c r="AD106">
        <v>-1.1221217331594877</v>
      </c>
      <c r="AE106">
        <v>-0.6596333516766929</v>
      </c>
      <c r="AF106">
        <v>1.2107751314943918</v>
      </c>
      <c r="AG106">
        <v>2.0714578415248734</v>
      </c>
      <c r="AH106">
        <v>-1.4093264345053641E-2</v>
      </c>
      <c r="AI106">
        <v>0.94648785855853346</v>
      </c>
    </row>
    <row r="107" spans="1:35" x14ac:dyDescent="0.2">
      <c r="A107">
        <v>9</v>
      </c>
      <c r="B107">
        <v>106</v>
      </c>
      <c r="C107" s="25">
        <v>30.7</v>
      </c>
      <c r="D107" s="25">
        <v>26</v>
      </c>
      <c r="E107" s="25">
        <v>95</v>
      </c>
      <c r="F107">
        <v>-0.18894165514441985</v>
      </c>
      <c r="G107">
        <v>-0.47408322602442232</v>
      </c>
      <c r="H107">
        <v>0.28514157088000247</v>
      </c>
      <c r="I107" t="s">
        <v>158</v>
      </c>
      <c r="J107" t="s">
        <v>1688</v>
      </c>
      <c r="K107" t="s">
        <v>121</v>
      </c>
      <c r="L107" t="s">
        <v>263</v>
      </c>
      <c r="M107" s="26">
        <v>21.9</v>
      </c>
      <c r="N107" s="27">
        <v>9</v>
      </c>
      <c r="O107">
        <v>32.053703703703704</v>
      </c>
      <c r="P107">
        <v>18.222222222222221</v>
      </c>
      <c r="Q107">
        <v>1.1111111111111112</v>
      </c>
      <c r="R107">
        <v>4</v>
      </c>
      <c r="S107">
        <v>7</v>
      </c>
      <c r="T107">
        <v>0.77777777777777779</v>
      </c>
      <c r="U107">
        <v>0.55555555555555558</v>
      </c>
      <c r="V107">
        <v>0.4296875</v>
      </c>
      <c r="W107">
        <v>14.222222222222221</v>
      </c>
      <c r="X107">
        <v>0.70967741935483875</v>
      </c>
      <c r="Y107">
        <v>6.8888888888888893</v>
      </c>
      <c r="Z107">
        <v>4.1111111111111107</v>
      </c>
      <c r="AA107">
        <v>0.45367112915088142</v>
      </c>
      <c r="AB107">
        <v>-0.43533756192229289</v>
      </c>
      <c r="AC107">
        <v>-0.71634507605124487</v>
      </c>
      <c r="AD107">
        <v>1.7105406630526698</v>
      </c>
      <c r="AE107">
        <v>-0.49024160974188075</v>
      </c>
      <c r="AF107">
        <v>-0.25198224242234502</v>
      </c>
      <c r="AG107">
        <v>-0.8281573498810586</v>
      </c>
      <c r="AH107">
        <v>-1.5928968880767267</v>
      </c>
      <c r="AI107">
        <v>-2.1160000983278033</v>
      </c>
    </row>
    <row r="108" spans="1:35" x14ac:dyDescent="0.2">
      <c r="A108">
        <v>9</v>
      </c>
      <c r="B108">
        <v>107</v>
      </c>
      <c r="C108" s="25">
        <v>128.19999999999999</v>
      </c>
      <c r="D108" s="25">
        <v>259</v>
      </c>
      <c r="E108" s="25">
        <v>71</v>
      </c>
      <c r="F108">
        <v>-0.19325589380694014</v>
      </c>
      <c r="G108">
        <v>7.910456809346883E-2</v>
      </c>
      <c r="H108">
        <v>-0.27236046190040897</v>
      </c>
      <c r="I108" t="s">
        <v>177</v>
      </c>
      <c r="J108" t="s">
        <v>1690</v>
      </c>
      <c r="K108" t="s">
        <v>70</v>
      </c>
      <c r="L108" t="s">
        <v>45</v>
      </c>
      <c r="M108" s="26">
        <v>32.9</v>
      </c>
      <c r="N108" s="27">
        <v>10</v>
      </c>
      <c r="O108">
        <v>24.865000000000002</v>
      </c>
      <c r="P108">
        <v>15.4</v>
      </c>
      <c r="Q108">
        <v>2.1</v>
      </c>
      <c r="R108">
        <v>5.8</v>
      </c>
      <c r="S108">
        <v>3.3</v>
      </c>
      <c r="T108">
        <v>0.4</v>
      </c>
      <c r="U108">
        <v>0.9</v>
      </c>
      <c r="V108">
        <v>0.5544554455445545</v>
      </c>
      <c r="W108">
        <v>10.1</v>
      </c>
      <c r="X108">
        <v>0.7</v>
      </c>
      <c r="Y108">
        <v>3</v>
      </c>
      <c r="Z108">
        <v>1</v>
      </c>
      <c r="AA108">
        <v>-1.6772542158548294E-2</v>
      </c>
      <c r="AB108">
        <v>0.52798036667370551</v>
      </c>
      <c r="AC108">
        <v>-6.9798108859483593E-2</v>
      </c>
      <c r="AD108">
        <v>2.0080845958317654E-2</v>
      </c>
      <c r="AE108">
        <v>-1.3130014991395391</v>
      </c>
      <c r="AF108">
        <v>0.28149397630022954</v>
      </c>
      <c r="AG108">
        <v>1.1182445109312669</v>
      </c>
      <c r="AH108">
        <v>-0.78277429542326249</v>
      </c>
      <c r="AI108">
        <v>0.94648785855853346</v>
      </c>
    </row>
    <row r="109" spans="1:35" x14ac:dyDescent="0.2">
      <c r="A109">
        <v>9</v>
      </c>
      <c r="B109">
        <v>108</v>
      </c>
      <c r="C109" s="25">
        <v>82.4</v>
      </c>
      <c r="D109" s="25">
        <v>78</v>
      </c>
      <c r="E109" s="25">
        <v>71</v>
      </c>
      <c r="F109">
        <v>-0.20833897332119333</v>
      </c>
      <c r="G109">
        <v>4.1130701964795992E-2</v>
      </c>
      <c r="H109">
        <v>-0.24946967528598932</v>
      </c>
      <c r="I109" t="s">
        <v>196</v>
      </c>
      <c r="J109" t="s">
        <v>32</v>
      </c>
      <c r="K109" t="s">
        <v>67</v>
      </c>
      <c r="L109" t="s">
        <v>264</v>
      </c>
      <c r="M109" s="26">
        <v>26.9</v>
      </c>
      <c r="N109" s="27">
        <v>10</v>
      </c>
      <c r="O109">
        <v>25.636666666666667</v>
      </c>
      <c r="P109">
        <v>10.199999999999999</v>
      </c>
      <c r="Q109">
        <v>1</v>
      </c>
      <c r="R109">
        <v>6.8</v>
      </c>
      <c r="S109">
        <v>1.1000000000000001</v>
      </c>
      <c r="T109">
        <v>1.4</v>
      </c>
      <c r="U109">
        <v>0.4</v>
      </c>
      <c r="V109">
        <v>0.53623188405797106</v>
      </c>
      <c r="W109">
        <v>6.9</v>
      </c>
      <c r="X109">
        <v>0.8571428571428571</v>
      </c>
      <c r="Y109">
        <v>2.1</v>
      </c>
      <c r="Z109">
        <v>0.7</v>
      </c>
      <c r="AA109">
        <v>-0.88357426724836419</v>
      </c>
      <c r="AB109">
        <v>-0.54357553142746129</v>
      </c>
      <c r="AC109">
        <v>0.28939465069149489</v>
      </c>
      <c r="AD109">
        <v>-0.9850574236653511</v>
      </c>
      <c r="AE109">
        <v>0.86489232573661534</v>
      </c>
      <c r="AF109">
        <v>-0.49290698636157226</v>
      </c>
      <c r="AG109">
        <v>0.58674993367322981</v>
      </c>
      <c r="AH109">
        <v>0.29245441902628577</v>
      </c>
      <c r="AI109">
        <v>1.2417991972582874</v>
      </c>
    </row>
    <row r="110" spans="1:35" x14ac:dyDescent="0.2">
      <c r="A110">
        <v>10</v>
      </c>
      <c r="B110">
        <v>109</v>
      </c>
      <c r="C110" s="25">
        <v>110.1</v>
      </c>
      <c r="D110" s="25">
        <v>108</v>
      </c>
      <c r="E110" s="25">
        <v>67</v>
      </c>
      <c r="F110">
        <v>-0.20842281508176594</v>
      </c>
      <c r="G110">
        <v>-0.13104756645502602</v>
      </c>
      <c r="H110">
        <v>-7.7375248626739918E-2</v>
      </c>
      <c r="I110" t="s">
        <v>210</v>
      </c>
      <c r="J110" t="s">
        <v>32</v>
      </c>
      <c r="K110" t="s">
        <v>74</v>
      </c>
      <c r="L110" t="s">
        <v>263</v>
      </c>
      <c r="M110" s="26">
        <v>35.4</v>
      </c>
      <c r="N110" s="27">
        <v>10</v>
      </c>
      <c r="O110">
        <v>27.515000000000004</v>
      </c>
      <c r="P110">
        <v>15.1</v>
      </c>
      <c r="Q110">
        <v>3.4</v>
      </c>
      <c r="R110">
        <v>2.6</v>
      </c>
      <c r="S110">
        <v>1.8</v>
      </c>
      <c r="T110">
        <v>0.4</v>
      </c>
      <c r="U110">
        <v>0.5</v>
      </c>
      <c r="V110">
        <v>0.43269230769230771</v>
      </c>
      <c r="W110">
        <v>10.4</v>
      </c>
      <c r="X110">
        <v>0.84375</v>
      </c>
      <c r="Y110">
        <v>3.2</v>
      </c>
      <c r="Z110">
        <v>1.1000000000000001</v>
      </c>
      <c r="AA110">
        <v>-6.6780333990653168E-2</v>
      </c>
      <c r="AB110">
        <v>1.7943646098841752</v>
      </c>
      <c r="AC110">
        <v>-1.2192149394226146</v>
      </c>
      <c r="AD110">
        <v>-0.66524070151236558</v>
      </c>
      <c r="AE110">
        <v>-1.3130014991395391</v>
      </c>
      <c r="AF110">
        <v>-0.33802679382921191</v>
      </c>
      <c r="AG110">
        <v>-0.56851913818148836</v>
      </c>
      <c r="AH110">
        <v>0.34893995243784764</v>
      </c>
      <c r="AI110">
        <v>0.84805074565861538</v>
      </c>
    </row>
    <row r="111" spans="1:35" x14ac:dyDescent="0.2">
      <c r="A111">
        <v>10</v>
      </c>
      <c r="B111">
        <v>110</v>
      </c>
      <c r="C111" s="25">
        <v>81.5</v>
      </c>
      <c r="D111" s="25">
        <v>91</v>
      </c>
      <c r="E111" s="25">
        <v>91</v>
      </c>
      <c r="F111">
        <v>-0.2169197457423471</v>
      </c>
      <c r="G111">
        <v>8.4614432348046643E-3</v>
      </c>
      <c r="H111">
        <v>-0.22538118897715176</v>
      </c>
      <c r="I111" t="s">
        <v>200</v>
      </c>
      <c r="J111" t="s">
        <v>32</v>
      </c>
      <c r="K111" t="s">
        <v>35</v>
      </c>
      <c r="L111" t="s">
        <v>264</v>
      </c>
      <c r="M111" s="26">
        <v>25.8</v>
      </c>
      <c r="N111" s="27">
        <v>10</v>
      </c>
      <c r="O111">
        <v>31.616666666666667</v>
      </c>
      <c r="P111">
        <v>17.899999999999999</v>
      </c>
      <c r="Q111">
        <v>0</v>
      </c>
      <c r="R111">
        <v>8</v>
      </c>
      <c r="S111">
        <v>2.9</v>
      </c>
      <c r="T111">
        <v>1</v>
      </c>
      <c r="U111">
        <v>1.6</v>
      </c>
      <c r="V111">
        <v>0.54285714285714282</v>
      </c>
      <c r="W111">
        <v>14</v>
      </c>
      <c r="X111">
        <v>0.6</v>
      </c>
      <c r="Y111">
        <v>4.5</v>
      </c>
      <c r="Z111">
        <v>1.7</v>
      </c>
      <c r="AA111">
        <v>0.39995905644232438</v>
      </c>
      <c r="AB111">
        <v>-1.5177172569739765</v>
      </c>
      <c r="AC111">
        <v>0.72042596215266919</v>
      </c>
      <c r="AD111">
        <v>-0.16267156670053118</v>
      </c>
      <c r="AE111">
        <v>-6.2652042138463893E-3</v>
      </c>
      <c r="AF111">
        <v>1.3656553240267522</v>
      </c>
      <c r="AG111">
        <v>1.337163141050564</v>
      </c>
      <c r="AH111">
        <v>-2.3178245349298212</v>
      </c>
      <c r="AI111">
        <v>0.25742806825910769</v>
      </c>
    </row>
    <row r="112" spans="1:35" x14ac:dyDescent="0.2">
      <c r="A112">
        <v>10</v>
      </c>
      <c r="B112">
        <v>111</v>
      </c>
      <c r="C112" s="25">
        <v>68.5</v>
      </c>
      <c r="D112" s="25">
        <v>69</v>
      </c>
      <c r="E112" s="25">
        <v>90</v>
      </c>
      <c r="F112">
        <v>-0.21873334604504241</v>
      </c>
      <c r="G112">
        <v>-1.0835174714451216E-2</v>
      </c>
      <c r="H112">
        <v>-0.20789817133059119</v>
      </c>
      <c r="I112" t="s">
        <v>131</v>
      </c>
      <c r="J112" t="s">
        <v>32</v>
      </c>
      <c r="K112" t="s">
        <v>65</v>
      </c>
      <c r="L112" t="s">
        <v>45</v>
      </c>
      <c r="M112" s="26">
        <v>22.3</v>
      </c>
      <c r="N112" s="27">
        <v>10</v>
      </c>
      <c r="O112">
        <v>28.043333333333333</v>
      </c>
      <c r="P112">
        <v>13.4</v>
      </c>
      <c r="Q112">
        <v>0.5</v>
      </c>
      <c r="R112">
        <v>8.1999999999999993</v>
      </c>
      <c r="S112">
        <v>2.8</v>
      </c>
      <c r="T112">
        <v>0.4</v>
      </c>
      <c r="U112">
        <v>1.2</v>
      </c>
      <c r="V112">
        <v>0.52941176470588236</v>
      </c>
      <c r="W112">
        <v>10.199999999999999</v>
      </c>
      <c r="X112">
        <v>0.77777777777777779</v>
      </c>
      <c r="Y112">
        <v>2.7</v>
      </c>
      <c r="Z112">
        <v>1.3</v>
      </c>
      <c r="AA112">
        <v>-0.35015782103924664</v>
      </c>
      <c r="AB112">
        <v>-1.0306463942007189</v>
      </c>
      <c r="AC112">
        <v>0.79226451406286458</v>
      </c>
      <c r="AD112">
        <v>-0.20835966986524346</v>
      </c>
      <c r="AE112">
        <v>-1.3130014991395391</v>
      </c>
      <c r="AF112">
        <v>0.74613455389731054</v>
      </c>
      <c r="AG112">
        <v>0.78244033002645641</v>
      </c>
      <c r="AH112">
        <v>-0.16736710603072383</v>
      </c>
      <c r="AI112">
        <v>0.65117651985877945</v>
      </c>
    </row>
    <row r="113" spans="1:35" x14ac:dyDescent="0.2">
      <c r="A113">
        <v>10</v>
      </c>
      <c r="B113">
        <v>112</v>
      </c>
      <c r="C113" s="25">
        <v>137.4</v>
      </c>
      <c r="D113" s="25">
        <v>152</v>
      </c>
      <c r="E113" s="25">
        <v>54</v>
      </c>
      <c r="F113">
        <v>-0.22258937385564123</v>
      </c>
      <c r="G113">
        <v>-0.2196307954404649</v>
      </c>
      <c r="H113">
        <v>-2.9585784151763272E-3</v>
      </c>
      <c r="I113" t="s">
        <v>167</v>
      </c>
      <c r="J113" t="s">
        <v>1689</v>
      </c>
      <c r="K113" t="s">
        <v>70</v>
      </c>
      <c r="L113" t="s">
        <v>264</v>
      </c>
      <c r="M113" s="26">
        <v>25.6</v>
      </c>
      <c r="N113" s="27">
        <v>10</v>
      </c>
      <c r="O113">
        <v>27.106666666666666</v>
      </c>
      <c r="P113">
        <v>10.7</v>
      </c>
      <c r="Q113">
        <v>1.8</v>
      </c>
      <c r="R113">
        <v>5.7</v>
      </c>
      <c r="S113">
        <v>2.2000000000000002</v>
      </c>
      <c r="T113">
        <v>1.1000000000000001</v>
      </c>
      <c r="U113">
        <v>0.3</v>
      </c>
      <c r="V113">
        <v>0.43478260869565216</v>
      </c>
      <c r="W113">
        <v>9.1999999999999993</v>
      </c>
      <c r="X113">
        <v>0.81818181818181823</v>
      </c>
      <c r="Y113">
        <v>1.1000000000000001</v>
      </c>
      <c r="Z113">
        <v>1.9</v>
      </c>
      <c r="AA113">
        <v>-0.8002279475281896</v>
      </c>
      <c r="AB113">
        <v>0.23573784900975092</v>
      </c>
      <c r="AC113">
        <v>-0.10571738481458132</v>
      </c>
      <c r="AD113">
        <v>-0.48248828885351658</v>
      </c>
      <c r="AE113">
        <v>0.21152417827376926</v>
      </c>
      <c r="AF113">
        <v>-0.64778717889393267</v>
      </c>
      <c r="AG113">
        <v>-0.47910538443396711</v>
      </c>
      <c r="AH113">
        <v>3.083315581721115E-2</v>
      </c>
      <c r="AI113">
        <v>6.0553842459271777E-2</v>
      </c>
    </row>
    <row r="114" spans="1:35" x14ac:dyDescent="0.2">
      <c r="A114">
        <v>10</v>
      </c>
      <c r="B114">
        <v>113</v>
      </c>
      <c r="C114" s="25">
        <v>137.5</v>
      </c>
      <c r="D114" s="25">
        <v>148</v>
      </c>
      <c r="E114" s="25">
        <v>68</v>
      </c>
      <c r="F114">
        <v>-0.23805947487767409</v>
      </c>
      <c r="G114">
        <v>-0.24755394913019682</v>
      </c>
      <c r="H114">
        <v>9.4944742525227277E-3</v>
      </c>
      <c r="I114" t="s">
        <v>161</v>
      </c>
      <c r="J114" t="s">
        <v>32</v>
      </c>
      <c r="K114" t="s">
        <v>54</v>
      </c>
      <c r="L114" t="s">
        <v>263</v>
      </c>
      <c r="M114" s="26">
        <v>33.5</v>
      </c>
      <c r="N114" s="27">
        <v>10</v>
      </c>
      <c r="O114">
        <v>27.875</v>
      </c>
      <c r="P114">
        <v>14.6</v>
      </c>
      <c r="Q114">
        <v>2.5</v>
      </c>
      <c r="R114">
        <v>3.2</v>
      </c>
      <c r="S114">
        <v>5.0999999999999996</v>
      </c>
      <c r="T114">
        <v>0.5</v>
      </c>
      <c r="U114">
        <v>0.2</v>
      </c>
      <c r="V114">
        <v>0.4642857142857143</v>
      </c>
      <c r="W114">
        <v>11.2</v>
      </c>
      <c r="X114">
        <v>0.73913043478260865</v>
      </c>
      <c r="Y114">
        <v>2.2999999999999998</v>
      </c>
      <c r="Z114">
        <v>2.4</v>
      </c>
      <c r="AA114">
        <v>-0.15012665371082776</v>
      </c>
      <c r="AB114">
        <v>0.91763705689231156</v>
      </c>
      <c r="AC114">
        <v>-1.0036992836920275</v>
      </c>
      <c r="AD114">
        <v>0.84246670292313752</v>
      </c>
      <c r="AE114">
        <v>-1.0952121166519238</v>
      </c>
      <c r="AF114">
        <v>-0.80266737142629285</v>
      </c>
      <c r="AG114">
        <v>-0.1299374959877346</v>
      </c>
      <c r="AH114">
        <v>-0.37481465847809586</v>
      </c>
      <c r="AI114">
        <v>-0.43163172204031808</v>
      </c>
    </row>
    <row r="115" spans="1:35" x14ac:dyDescent="0.2">
      <c r="A115">
        <v>10</v>
      </c>
      <c r="B115">
        <v>114</v>
      </c>
      <c r="C115" s="25">
        <v>100</v>
      </c>
      <c r="D115" s="25">
        <v>93</v>
      </c>
      <c r="E115" s="25">
        <v>77</v>
      </c>
      <c r="F115">
        <v>-0.24258693523883748</v>
      </c>
      <c r="G115">
        <v>-8.3884133247895329E-2</v>
      </c>
      <c r="H115">
        <v>-0.15870280199094217</v>
      </c>
      <c r="I115" t="s">
        <v>181</v>
      </c>
      <c r="J115" t="s">
        <v>32</v>
      </c>
      <c r="K115" t="s">
        <v>76</v>
      </c>
      <c r="L115" t="s">
        <v>264</v>
      </c>
      <c r="M115" s="26">
        <v>26.2</v>
      </c>
      <c r="N115" s="27">
        <v>10</v>
      </c>
      <c r="O115">
        <v>33.214999999999996</v>
      </c>
      <c r="P115">
        <v>18.399999999999999</v>
      </c>
      <c r="Q115">
        <v>1.1000000000000001</v>
      </c>
      <c r="R115">
        <v>3.8</v>
      </c>
      <c r="S115">
        <v>1.4</v>
      </c>
      <c r="T115">
        <v>1</v>
      </c>
      <c r="U115">
        <v>0.5</v>
      </c>
      <c r="V115">
        <v>0.49664429530201343</v>
      </c>
      <c r="W115">
        <v>14.9</v>
      </c>
      <c r="X115">
        <v>0.83333333333333337</v>
      </c>
      <c r="Y115">
        <v>3</v>
      </c>
      <c r="Z115">
        <v>1.5</v>
      </c>
      <c r="AA115">
        <v>0.48330537616249897</v>
      </c>
      <c r="AB115">
        <v>-0.44616135887280967</v>
      </c>
      <c r="AC115">
        <v>-0.78818362796144059</v>
      </c>
      <c r="AD115">
        <v>-0.84799311417121448</v>
      </c>
      <c r="AE115">
        <v>-6.2652042138463893E-3</v>
      </c>
      <c r="AF115">
        <v>-0.33802679382921191</v>
      </c>
      <c r="AG115">
        <v>0.48884905338186085</v>
      </c>
      <c r="AH115">
        <v>0.24521617621416175</v>
      </c>
      <c r="AI115">
        <v>0.45430229405894357</v>
      </c>
    </row>
    <row r="116" spans="1:35" x14ac:dyDescent="0.2">
      <c r="A116">
        <v>10</v>
      </c>
      <c r="B116">
        <v>115</v>
      </c>
      <c r="C116" s="25">
        <v>80.599999999999994</v>
      </c>
      <c r="D116" s="25">
        <v>76</v>
      </c>
      <c r="E116" s="25">
        <v>74</v>
      </c>
      <c r="F116">
        <v>-0.24484439816068798</v>
      </c>
      <c r="G116">
        <v>-0.25816330163215118</v>
      </c>
      <c r="H116">
        <v>1.3318903471463195E-2</v>
      </c>
      <c r="I116" t="s">
        <v>214</v>
      </c>
      <c r="J116" t="s">
        <v>32</v>
      </c>
      <c r="K116" t="s">
        <v>63</v>
      </c>
      <c r="L116" t="s">
        <v>45</v>
      </c>
      <c r="M116" s="26">
        <v>34.799999999999997</v>
      </c>
      <c r="N116" s="27">
        <v>10</v>
      </c>
      <c r="O116">
        <v>28.851666666666659</v>
      </c>
      <c r="P116">
        <v>6.8</v>
      </c>
      <c r="Q116">
        <v>1.3</v>
      </c>
      <c r="R116">
        <v>6.7</v>
      </c>
      <c r="S116">
        <v>3.6</v>
      </c>
      <c r="T116">
        <v>0.5</v>
      </c>
      <c r="U116">
        <v>1</v>
      </c>
      <c r="V116">
        <v>0.37096774193548387</v>
      </c>
      <c r="W116">
        <v>6.2</v>
      </c>
      <c r="X116">
        <v>0.9</v>
      </c>
      <c r="Y116">
        <v>1</v>
      </c>
      <c r="Z116">
        <v>1.7</v>
      </c>
      <c r="AA116">
        <v>-1.4503292413455515</v>
      </c>
      <c r="AB116">
        <v>-0.2513330137635067</v>
      </c>
      <c r="AC116">
        <v>0.2534753747363972</v>
      </c>
      <c r="AD116">
        <v>0.15714515545245444</v>
      </c>
      <c r="AE116">
        <v>-1.0952121166519238</v>
      </c>
      <c r="AF116">
        <v>0.43637416883258989</v>
      </c>
      <c r="AG116">
        <v>-0.8669869958236528</v>
      </c>
      <c r="AH116">
        <v>0.23596888561472443</v>
      </c>
      <c r="AI116">
        <v>0.25742806825910769</v>
      </c>
    </row>
    <row r="117" spans="1:35" x14ac:dyDescent="0.2">
      <c r="A117">
        <v>10</v>
      </c>
      <c r="B117">
        <v>116</v>
      </c>
      <c r="C117" s="25">
        <v>117</v>
      </c>
      <c r="D117" s="25">
        <v>105</v>
      </c>
      <c r="E117" s="25">
        <v>59</v>
      </c>
      <c r="F117">
        <v>-0.26294446705155333</v>
      </c>
      <c r="G117">
        <v>-0.52180401472502025</v>
      </c>
      <c r="H117">
        <v>0.25885954767346692</v>
      </c>
      <c r="I117" t="s">
        <v>173</v>
      </c>
      <c r="J117" t="s">
        <v>174</v>
      </c>
      <c r="K117" t="s">
        <v>54</v>
      </c>
      <c r="L117" t="s">
        <v>264</v>
      </c>
      <c r="M117" s="26">
        <v>23.7</v>
      </c>
      <c r="N117" s="27">
        <v>5</v>
      </c>
      <c r="O117">
        <v>36.176666666666662</v>
      </c>
      <c r="P117">
        <v>13.8</v>
      </c>
      <c r="Q117">
        <v>0.6</v>
      </c>
      <c r="R117">
        <v>8</v>
      </c>
      <c r="S117">
        <v>4.8</v>
      </c>
      <c r="T117">
        <v>1</v>
      </c>
      <c r="U117">
        <v>0.6</v>
      </c>
      <c r="V117">
        <v>0.3888888888888889</v>
      </c>
      <c r="W117">
        <v>14.4</v>
      </c>
      <c r="X117">
        <v>0.58823529411764708</v>
      </c>
      <c r="Y117">
        <v>3.4</v>
      </c>
      <c r="Z117">
        <v>3.2</v>
      </c>
      <c r="AA117">
        <v>-0.28348076526310695</v>
      </c>
      <c r="AB117">
        <v>-0.93323222164606745</v>
      </c>
      <c r="AC117">
        <v>0.72042596215266919</v>
      </c>
      <c r="AD117">
        <v>0.70540239342900091</v>
      </c>
      <c r="AE117">
        <v>-6.2652042138463893E-3</v>
      </c>
      <c r="AF117">
        <v>-0.18314660129685159</v>
      </c>
      <c r="AG117">
        <v>-1.6364962379246475</v>
      </c>
      <c r="AH117">
        <v>-1.860314832522671</v>
      </c>
      <c r="AI117">
        <v>-1.219128625239662</v>
      </c>
    </row>
    <row r="118" spans="1:35" x14ac:dyDescent="0.2">
      <c r="A118">
        <v>10</v>
      </c>
      <c r="B118">
        <v>117</v>
      </c>
      <c r="C118" s="25">
        <v>68.2</v>
      </c>
      <c r="D118" s="25">
        <v>74</v>
      </c>
      <c r="E118" s="25">
        <v>93</v>
      </c>
      <c r="F118">
        <v>-0.27342699743821502</v>
      </c>
      <c r="G118">
        <v>-0.42293768925516206</v>
      </c>
      <c r="H118">
        <v>0.14951069181694704</v>
      </c>
      <c r="I118" t="s">
        <v>159</v>
      </c>
      <c r="J118" t="s">
        <v>32</v>
      </c>
      <c r="K118" t="s">
        <v>155</v>
      </c>
      <c r="L118" t="s">
        <v>263</v>
      </c>
      <c r="M118" s="26">
        <v>20.3</v>
      </c>
      <c r="N118" s="27">
        <v>10</v>
      </c>
      <c r="O118">
        <v>27.478333333333335</v>
      </c>
      <c r="P118">
        <v>18.7</v>
      </c>
      <c r="Q118">
        <v>1</v>
      </c>
      <c r="R118">
        <v>3</v>
      </c>
      <c r="S118">
        <v>6</v>
      </c>
      <c r="T118">
        <v>0.7</v>
      </c>
      <c r="U118">
        <v>0.1</v>
      </c>
      <c r="V118">
        <v>0.44516129032258067</v>
      </c>
      <c r="W118">
        <v>15.5</v>
      </c>
      <c r="X118">
        <v>0.76470588235294112</v>
      </c>
      <c r="Y118">
        <v>5.0999999999999996</v>
      </c>
      <c r="Z118">
        <v>3.3</v>
      </c>
      <c r="AA118">
        <v>0.53331316799460382</v>
      </c>
      <c r="AB118">
        <v>-0.54357553142746129</v>
      </c>
      <c r="AC118">
        <v>-1.0755378356022234</v>
      </c>
      <c r="AD118">
        <v>1.2536596314055477</v>
      </c>
      <c r="AE118">
        <v>-0.6596333516766929</v>
      </c>
      <c r="AF118">
        <v>-0.95754756395865337</v>
      </c>
      <c r="AG118">
        <v>-0.57488448308937357</v>
      </c>
      <c r="AH118">
        <v>-0.46466749880262598</v>
      </c>
      <c r="AI118">
        <v>-1.3175657381395798</v>
      </c>
    </row>
    <row r="119" spans="1:35" x14ac:dyDescent="0.2">
      <c r="A119">
        <v>10</v>
      </c>
      <c r="B119">
        <v>118</v>
      </c>
      <c r="C119" s="25">
        <v>0</v>
      </c>
      <c r="D119" s="25">
        <v>232</v>
      </c>
      <c r="E119" s="25">
        <v>29</v>
      </c>
      <c r="F119">
        <v>-0.27435125904551588</v>
      </c>
      <c r="G119">
        <v>-1.2567352161213297E-2</v>
      </c>
      <c r="H119">
        <v>-0.26178390688430259</v>
      </c>
      <c r="I119" t="s">
        <v>187</v>
      </c>
      <c r="J119" t="s">
        <v>32</v>
      </c>
      <c r="K119" t="s">
        <v>65</v>
      </c>
      <c r="L119" t="s">
        <v>45</v>
      </c>
      <c r="M119" s="26">
        <v>22.6</v>
      </c>
      <c r="N119" s="27">
        <v>10</v>
      </c>
      <c r="O119">
        <v>19.823333333333334</v>
      </c>
      <c r="P119">
        <v>13</v>
      </c>
      <c r="Q119">
        <v>1.2</v>
      </c>
      <c r="R119">
        <v>5.9</v>
      </c>
      <c r="S119">
        <v>1.1000000000000001</v>
      </c>
      <c r="T119">
        <v>0.7</v>
      </c>
      <c r="U119">
        <v>1</v>
      </c>
      <c r="V119">
        <v>0.625</v>
      </c>
      <c r="W119">
        <v>8</v>
      </c>
      <c r="X119">
        <v>0.81818181818181823</v>
      </c>
      <c r="Y119">
        <v>2.2000000000000002</v>
      </c>
      <c r="Z119">
        <v>1.8</v>
      </c>
      <c r="AA119">
        <v>-0.41683487681538639</v>
      </c>
      <c r="AB119">
        <v>-0.34874718631815826</v>
      </c>
      <c r="AC119">
        <v>-3.3878832904385543E-2</v>
      </c>
      <c r="AD119">
        <v>-0.9850574236653511</v>
      </c>
      <c r="AE119">
        <v>-0.6596333516766929</v>
      </c>
      <c r="AF119">
        <v>0.43637416883258989</v>
      </c>
      <c r="AG119">
        <v>1.6483616885085022</v>
      </c>
      <c r="AH119">
        <v>8.7318689228772631E-2</v>
      </c>
      <c r="AI119">
        <v>0.15899095535918961</v>
      </c>
    </row>
    <row r="120" spans="1:35" x14ac:dyDescent="0.2">
      <c r="A120">
        <v>10</v>
      </c>
      <c r="B120">
        <v>119</v>
      </c>
      <c r="C120" s="25">
        <v>98.5</v>
      </c>
      <c r="D120" s="25">
        <v>103</v>
      </c>
      <c r="E120" s="25">
        <v>66</v>
      </c>
      <c r="F120">
        <v>-0.27733740001466289</v>
      </c>
      <c r="G120">
        <v>-0.15290801393316941</v>
      </c>
      <c r="H120">
        <v>-0.12442938608149348</v>
      </c>
      <c r="I120" t="s">
        <v>176</v>
      </c>
      <c r="J120" t="s">
        <v>383</v>
      </c>
      <c r="K120" t="s">
        <v>63</v>
      </c>
      <c r="L120" t="s">
        <v>45</v>
      </c>
      <c r="M120" s="26">
        <v>30.2</v>
      </c>
      <c r="N120" s="27">
        <v>8</v>
      </c>
      <c r="O120">
        <v>22.866666666666667</v>
      </c>
      <c r="P120">
        <v>14</v>
      </c>
      <c r="Q120">
        <v>0.625</v>
      </c>
      <c r="R120">
        <v>6.5</v>
      </c>
      <c r="S120">
        <v>0.75</v>
      </c>
      <c r="T120">
        <v>0.625</v>
      </c>
      <c r="U120">
        <v>1.25</v>
      </c>
      <c r="V120">
        <v>0.52380952380952384</v>
      </c>
      <c r="W120">
        <v>10.5</v>
      </c>
      <c r="X120">
        <v>0.82608695652173914</v>
      </c>
      <c r="Y120">
        <v>2.875</v>
      </c>
      <c r="Z120">
        <v>2.125</v>
      </c>
      <c r="AA120">
        <v>-0.25014223737503721</v>
      </c>
      <c r="AB120">
        <v>-0.90887867850740445</v>
      </c>
      <c r="AC120">
        <v>0.18163682282620142</v>
      </c>
      <c r="AD120">
        <v>-1.144965784741844</v>
      </c>
      <c r="AE120">
        <v>-0.82297538854240437</v>
      </c>
      <c r="AF120">
        <v>0.82357465016349074</v>
      </c>
      <c r="AG120">
        <v>0.7261193362696593</v>
      </c>
      <c r="AH120">
        <v>0.18038881607435767</v>
      </c>
      <c r="AI120">
        <v>-0.16092966156554375</v>
      </c>
    </row>
    <row r="121" spans="1:35" x14ac:dyDescent="0.2">
      <c r="A121">
        <v>10</v>
      </c>
      <c r="B121">
        <v>120</v>
      </c>
      <c r="C121" s="25">
        <v>137.9</v>
      </c>
      <c r="D121" s="25">
        <v>207</v>
      </c>
      <c r="E121" s="25">
        <v>53</v>
      </c>
      <c r="F121">
        <v>-0.28459676639127618</v>
      </c>
      <c r="G121">
        <v>-0.27645106305371531</v>
      </c>
      <c r="H121">
        <v>-8.1457033375608723E-3</v>
      </c>
      <c r="I121" t="s">
        <v>171</v>
      </c>
      <c r="J121" t="s">
        <v>32</v>
      </c>
      <c r="K121" t="s">
        <v>65</v>
      </c>
      <c r="L121" t="s">
        <v>263</v>
      </c>
      <c r="M121" s="26">
        <v>30.8</v>
      </c>
      <c r="N121" s="27">
        <v>10</v>
      </c>
      <c r="O121">
        <v>24.521666666666668</v>
      </c>
      <c r="P121">
        <v>13.1</v>
      </c>
      <c r="Q121">
        <v>2</v>
      </c>
      <c r="R121">
        <v>1.5</v>
      </c>
      <c r="S121">
        <v>6</v>
      </c>
      <c r="T121">
        <v>0.5</v>
      </c>
      <c r="U121">
        <v>0.2</v>
      </c>
      <c r="V121">
        <v>0.44347826086956521</v>
      </c>
      <c r="W121">
        <v>11.5</v>
      </c>
      <c r="X121">
        <v>0.9</v>
      </c>
      <c r="Y121">
        <v>1</v>
      </c>
      <c r="Z121">
        <v>2</v>
      </c>
      <c r="AA121">
        <v>-0.40016561287135155</v>
      </c>
      <c r="AB121">
        <v>0.43056619411905395</v>
      </c>
      <c r="AC121">
        <v>-1.614326974928691</v>
      </c>
      <c r="AD121">
        <v>1.2536596314055477</v>
      </c>
      <c r="AE121">
        <v>-1.0952121166519238</v>
      </c>
      <c r="AF121">
        <v>-0.80266737142629285</v>
      </c>
      <c r="AG121">
        <v>-0.4579989323038583</v>
      </c>
      <c r="AH121">
        <v>0.23596888561472443</v>
      </c>
      <c r="AI121">
        <v>-3.7883270440646287E-2</v>
      </c>
    </row>
    <row r="122" spans="1:35" x14ac:dyDescent="0.2">
      <c r="A122">
        <v>11</v>
      </c>
      <c r="B122">
        <v>121</v>
      </c>
      <c r="C122" s="25">
        <v>141.1</v>
      </c>
      <c r="D122" s="25">
        <v>213</v>
      </c>
      <c r="E122" s="25">
        <v>35</v>
      </c>
      <c r="F122">
        <v>-0.28484433655925945</v>
      </c>
      <c r="G122">
        <v>-0.25458833954682464</v>
      </c>
      <c r="H122">
        <v>-3.025599701243481E-2</v>
      </c>
      <c r="I122" t="s">
        <v>184</v>
      </c>
      <c r="J122" t="s">
        <v>32</v>
      </c>
      <c r="K122" t="s">
        <v>67</v>
      </c>
      <c r="L122" t="s">
        <v>263</v>
      </c>
      <c r="M122" s="26">
        <v>27.5</v>
      </c>
      <c r="N122" s="27">
        <v>10</v>
      </c>
      <c r="O122">
        <v>23.263333333333332</v>
      </c>
      <c r="P122">
        <v>14.6</v>
      </c>
      <c r="Q122">
        <v>1.5</v>
      </c>
      <c r="R122">
        <v>2.8</v>
      </c>
      <c r="S122">
        <v>2.4</v>
      </c>
      <c r="T122">
        <v>0.6</v>
      </c>
      <c r="U122">
        <v>0.5</v>
      </c>
      <c r="V122">
        <v>0.42016806722689076</v>
      </c>
      <c r="W122">
        <v>11.9</v>
      </c>
      <c r="X122">
        <v>0.91176470588235292</v>
      </c>
      <c r="Y122">
        <v>3.4</v>
      </c>
      <c r="Z122">
        <v>1.4</v>
      </c>
      <c r="AA122">
        <v>-0.15012665371082776</v>
      </c>
      <c r="AB122">
        <v>-5.6504668654203678E-2</v>
      </c>
      <c r="AC122">
        <v>-1.147376387512419</v>
      </c>
      <c r="AD122">
        <v>-0.3911120825240923</v>
      </c>
      <c r="AE122">
        <v>-0.87742273416430827</v>
      </c>
      <c r="AF122">
        <v>-0.33802679382921191</v>
      </c>
      <c r="AG122">
        <v>-0.85012410696546692</v>
      </c>
      <c r="AH122">
        <v>0.9666589644802468</v>
      </c>
      <c r="AI122">
        <v>0.55273940695886159</v>
      </c>
    </row>
    <row r="123" spans="1:35" x14ac:dyDescent="0.2">
      <c r="A123">
        <v>11</v>
      </c>
      <c r="B123">
        <v>122</v>
      </c>
      <c r="C123" s="25">
        <v>137.69999999999999</v>
      </c>
      <c r="D123" s="25">
        <v>139</v>
      </c>
      <c r="E123" s="25">
        <v>53</v>
      </c>
      <c r="F123">
        <v>-0.29721873786481778</v>
      </c>
      <c r="G123">
        <v>-1.600256193022144E-2</v>
      </c>
      <c r="H123">
        <v>-0.28121617593459636</v>
      </c>
      <c r="I123" t="s">
        <v>220</v>
      </c>
      <c r="J123" t="s">
        <v>32</v>
      </c>
      <c r="K123" t="s">
        <v>60</v>
      </c>
      <c r="L123" t="s">
        <v>45</v>
      </c>
      <c r="M123" s="26">
        <v>26.3</v>
      </c>
      <c r="N123" s="27">
        <v>10</v>
      </c>
      <c r="O123">
        <v>23.436666666666667</v>
      </c>
      <c r="P123">
        <v>7.8</v>
      </c>
      <c r="Q123">
        <v>0</v>
      </c>
      <c r="R123">
        <v>6.3</v>
      </c>
      <c r="S123">
        <v>1.7</v>
      </c>
      <c r="T123">
        <v>1.3</v>
      </c>
      <c r="U123">
        <v>1.3</v>
      </c>
      <c r="V123">
        <v>0.58333333333333337</v>
      </c>
      <c r="W123">
        <v>6</v>
      </c>
      <c r="X123">
        <v>0.72727272727272729</v>
      </c>
      <c r="Y123">
        <v>1.1000000000000001</v>
      </c>
      <c r="Z123">
        <v>0.9</v>
      </c>
      <c r="AA123">
        <v>-1.2836366019052021</v>
      </c>
      <c r="AB123">
        <v>-1.5177172569739765</v>
      </c>
      <c r="AC123">
        <v>0.10979827091600566</v>
      </c>
      <c r="AD123">
        <v>-0.71092880467707775</v>
      </c>
      <c r="AE123">
        <v>0.64710294324900008</v>
      </c>
      <c r="AF123">
        <v>0.90101474642967105</v>
      </c>
      <c r="AG123">
        <v>0.89158313622328045</v>
      </c>
      <c r="AH123">
        <v>-0.22616446209214475</v>
      </c>
      <c r="AI123">
        <v>1.0449249714584512</v>
      </c>
    </row>
    <row r="124" spans="1:35" x14ac:dyDescent="0.2">
      <c r="A124">
        <v>11</v>
      </c>
      <c r="B124">
        <v>123</v>
      </c>
      <c r="C124" s="25">
        <v>124.5</v>
      </c>
      <c r="D124" s="25">
        <v>114</v>
      </c>
      <c r="E124" s="25">
        <v>66</v>
      </c>
      <c r="F124">
        <v>-0.29878448689812315</v>
      </c>
      <c r="G124">
        <v>-0.21020574341188419</v>
      </c>
      <c r="H124">
        <v>-8.8578743486238953E-2</v>
      </c>
      <c r="I124" t="s">
        <v>178</v>
      </c>
      <c r="J124" t="s">
        <v>32</v>
      </c>
      <c r="K124" t="s">
        <v>48</v>
      </c>
      <c r="L124" t="s">
        <v>263</v>
      </c>
      <c r="M124" s="26">
        <v>28.2</v>
      </c>
      <c r="N124" s="27">
        <v>10</v>
      </c>
      <c r="O124">
        <v>31.693333333333328</v>
      </c>
      <c r="P124">
        <v>12.7</v>
      </c>
      <c r="Q124">
        <v>2.1</v>
      </c>
      <c r="R124">
        <v>4.0999999999999996</v>
      </c>
      <c r="S124">
        <v>2.1</v>
      </c>
      <c r="T124">
        <v>0.9</v>
      </c>
      <c r="U124">
        <v>0.2</v>
      </c>
      <c r="V124">
        <v>0.44859813084112149</v>
      </c>
      <c r="W124">
        <v>10.7</v>
      </c>
      <c r="X124">
        <v>0.83333333333333337</v>
      </c>
      <c r="Y124">
        <v>1.2</v>
      </c>
      <c r="Z124">
        <v>1.4</v>
      </c>
      <c r="AA124">
        <v>-0.46684266864749124</v>
      </c>
      <c r="AB124">
        <v>0.52798036667370551</v>
      </c>
      <c r="AC124">
        <v>-0.68042580009614706</v>
      </c>
      <c r="AD124">
        <v>-0.52817639201822886</v>
      </c>
      <c r="AE124">
        <v>-0.22405458670146181</v>
      </c>
      <c r="AF124">
        <v>-0.80266737142629285</v>
      </c>
      <c r="AG124">
        <v>-0.35309968937895708</v>
      </c>
      <c r="AH124">
        <v>8.269504392905451E-2</v>
      </c>
      <c r="AI124">
        <v>0.55273940695886159</v>
      </c>
    </row>
    <row r="125" spans="1:35" x14ac:dyDescent="0.2">
      <c r="A125">
        <v>11</v>
      </c>
      <c r="B125">
        <v>124</v>
      </c>
      <c r="C125" s="25">
        <v>60.5</v>
      </c>
      <c r="D125" s="25">
        <v>67</v>
      </c>
      <c r="E125" s="25">
        <v>95</v>
      </c>
      <c r="F125">
        <v>-0.30772137629765944</v>
      </c>
      <c r="G125">
        <v>-0.4186616244837672</v>
      </c>
      <c r="H125">
        <v>0.11094024818610776</v>
      </c>
      <c r="I125" t="s">
        <v>205</v>
      </c>
      <c r="J125" t="s">
        <v>32</v>
      </c>
      <c r="K125" t="s">
        <v>108</v>
      </c>
      <c r="L125" t="s">
        <v>264</v>
      </c>
      <c r="M125" s="26">
        <v>25</v>
      </c>
      <c r="N125" s="27">
        <v>10</v>
      </c>
      <c r="O125">
        <v>32.651666666666664</v>
      </c>
      <c r="P125">
        <v>17</v>
      </c>
      <c r="Q125">
        <v>1.3</v>
      </c>
      <c r="R125">
        <v>8.1999999999999993</v>
      </c>
      <c r="S125">
        <v>3.2</v>
      </c>
      <c r="T125">
        <v>1</v>
      </c>
      <c r="U125">
        <v>0.2</v>
      </c>
      <c r="V125">
        <v>0.44680851063829785</v>
      </c>
      <c r="W125">
        <v>14.1</v>
      </c>
      <c r="X125">
        <v>0.63265306122448983</v>
      </c>
      <c r="Y125">
        <v>4.9000000000000004</v>
      </c>
      <c r="Z125">
        <v>3.1</v>
      </c>
      <c r="AA125">
        <v>0.24993568094601035</v>
      </c>
      <c r="AB125">
        <v>-0.2513330137635067</v>
      </c>
      <c r="AC125">
        <v>0.79226451406286458</v>
      </c>
      <c r="AD125">
        <v>-2.5607257206394403E-2</v>
      </c>
      <c r="AE125">
        <v>-6.2652042138463893E-3</v>
      </c>
      <c r="AF125">
        <v>-0.80266737142629285</v>
      </c>
      <c r="AG125">
        <v>-0.49321347393054499</v>
      </c>
      <c r="AH125">
        <v>-2.1103769824824505</v>
      </c>
      <c r="AI125">
        <v>-1.1206915123397441</v>
      </c>
    </row>
    <row r="126" spans="1:35" x14ac:dyDescent="0.2">
      <c r="A126">
        <v>11</v>
      </c>
      <c r="B126">
        <v>125</v>
      </c>
      <c r="C126" s="25">
        <v>0</v>
      </c>
      <c r="D126" s="25">
        <v>279</v>
      </c>
      <c r="E126" s="25">
        <v>23</v>
      </c>
      <c r="F126">
        <v>-0.30842134453127545</v>
      </c>
      <c r="G126">
        <v>-0.20052304775620577</v>
      </c>
      <c r="H126">
        <v>-0.10789829677506968</v>
      </c>
      <c r="I126" t="s">
        <v>209</v>
      </c>
      <c r="J126" t="s">
        <v>32</v>
      </c>
      <c r="K126" t="s">
        <v>115</v>
      </c>
      <c r="L126" t="s">
        <v>263</v>
      </c>
      <c r="M126" s="26">
        <v>26.3</v>
      </c>
      <c r="N126" s="27">
        <v>10</v>
      </c>
      <c r="O126">
        <v>27.408333333333331</v>
      </c>
      <c r="P126">
        <v>14.5</v>
      </c>
      <c r="Q126">
        <v>2.7</v>
      </c>
      <c r="R126">
        <v>2.2999999999999998</v>
      </c>
      <c r="S126">
        <v>1.9</v>
      </c>
      <c r="T126">
        <v>0.8</v>
      </c>
      <c r="U126">
        <v>0</v>
      </c>
      <c r="V126">
        <v>0.41176470588235292</v>
      </c>
      <c r="W126">
        <v>11.9</v>
      </c>
      <c r="X126">
        <v>0.86956521739130432</v>
      </c>
      <c r="Y126">
        <v>2.2999999999999998</v>
      </c>
      <c r="Z126">
        <v>0.6</v>
      </c>
      <c r="AA126">
        <v>-0.16679591765486262</v>
      </c>
      <c r="AB126">
        <v>1.1124654020016147</v>
      </c>
      <c r="AC126">
        <v>-1.3269727672879084</v>
      </c>
      <c r="AD126">
        <v>-0.61955259834765342</v>
      </c>
      <c r="AE126">
        <v>-0.44184396918907726</v>
      </c>
      <c r="AF126">
        <v>-1.1124277564910137</v>
      </c>
      <c r="AG126">
        <v>-0.98599432824512978</v>
      </c>
      <c r="AH126">
        <v>0.39617819524997261</v>
      </c>
      <c r="AI126">
        <v>1.3402363101582055</v>
      </c>
    </row>
    <row r="127" spans="1:35" x14ac:dyDescent="0.2">
      <c r="A127">
        <v>11</v>
      </c>
      <c r="B127">
        <v>126</v>
      </c>
      <c r="C127" s="25">
        <v>127.9</v>
      </c>
      <c r="D127" s="25">
        <v>125</v>
      </c>
      <c r="E127" s="25">
        <v>35</v>
      </c>
      <c r="F127">
        <v>-0.31115193842330457</v>
      </c>
      <c r="G127">
        <v>-0.21931529174854975</v>
      </c>
      <c r="H127">
        <v>-9.1836646674754829E-2</v>
      </c>
      <c r="I127" t="s">
        <v>191</v>
      </c>
      <c r="J127" t="s">
        <v>32</v>
      </c>
      <c r="K127" t="s">
        <v>54</v>
      </c>
      <c r="L127" t="s">
        <v>264</v>
      </c>
      <c r="M127" s="26">
        <v>28.6</v>
      </c>
      <c r="N127" s="27">
        <v>10</v>
      </c>
      <c r="O127">
        <v>22.761666666666663</v>
      </c>
      <c r="P127">
        <v>7.9</v>
      </c>
      <c r="Q127">
        <v>1.6</v>
      </c>
      <c r="R127">
        <v>4.9000000000000004</v>
      </c>
      <c r="S127">
        <v>1.6</v>
      </c>
      <c r="T127">
        <v>1.4</v>
      </c>
      <c r="U127">
        <v>0.4</v>
      </c>
      <c r="V127">
        <v>0.40298507462686567</v>
      </c>
      <c r="W127">
        <v>6.7</v>
      </c>
      <c r="X127">
        <v>0.75</v>
      </c>
      <c r="Y127">
        <v>1.2</v>
      </c>
      <c r="Z127">
        <v>1.1000000000000001</v>
      </c>
      <c r="AA127">
        <v>-1.2669673379611672</v>
      </c>
      <c r="AB127">
        <v>4.0909503900447931E-2</v>
      </c>
      <c r="AC127">
        <v>-0.39307159245536405</v>
      </c>
      <c r="AD127">
        <v>-0.75661690784178992</v>
      </c>
      <c r="AE127">
        <v>0.86489232573661534</v>
      </c>
      <c r="AF127">
        <v>-0.49290698636157226</v>
      </c>
      <c r="AG127">
        <v>-0.64382480243243101</v>
      </c>
      <c r="AH127">
        <v>-0.17430257398030174</v>
      </c>
      <c r="AI127">
        <v>0.84805074565861538</v>
      </c>
    </row>
    <row r="128" spans="1:35" x14ac:dyDescent="0.2">
      <c r="A128">
        <v>11</v>
      </c>
      <c r="B128">
        <v>127</v>
      </c>
      <c r="C128" s="25">
        <v>128.4</v>
      </c>
      <c r="D128" s="25">
        <v>140</v>
      </c>
      <c r="E128" s="25">
        <v>63</v>
      </c>
      <c r="F128">
        <v>-0.31164393668571844</v>
      </c>
      <c r="G128">
        <v>-0.27975475553343332</v>
      </c>
      <c r="H128">
        <v>-3.1889181152285118E-2</v>
      </c>
      <c r="I128" t="s">
        <v>192</v>
      </c>
      <c r="J128" t="s">
        <v>32</v>
      </c>
      <c r="K128" t="s">
        <v>54</v>
      </c>
      <c r="L128" t="s">
        <v>263</v>
      </c>
      <c r="M128" s="26">
        <v>19.8</v>
      </c>
      <c r="N128" s="27">
        <v>10</v>
      </c>
      <c r="O128">
        <v>28.256666666666661</v>
      </c>
      <c r="P128">
        <v>14</v>
      </c>
      <c r="Q128">
        <v>1.9</v>
      </c>
      <c r="R128">
        <v>3.9</v>
      </c>
      <c r="S128">
        <v>2.5</v>
      </c>
      <c r="T128">
        <v>0.7</v>
      </c>
      <c r="U128">
        <v>0.1</v>
      </c>
      <c r="V128">
        <v>0.48</v>
      </c>
      <c r="W128">
        <v>10</v>
      </c>
      <c r="X128">
        <v>0.86206896551724133</v>
      </c>
      <c r="Y128">
        <v>2.9</v>
      </c>
      <c r="Z128">
        <v>2.4</v>
      </c>
      <c r="AA128">
        <v>-0.25014223737503721</v>
      </c>
      <c r="AB128">
        <v>0.33315202156440232</v>
      </c>
      <c r="AC128">
        <v>-0.75226435200634267</v>
      </c>
      <c r="AD128">
        <v>-0.34542397935938002</v>
      </c>
      <c r="AE128">
        <v>-0.6596333516766929</v>
      </c>
      <c r="AF128">
        <v>-0.95754756395865337</v>
      </c>
      <c r="AG128">
        <v>9.5346479039447485E-2</v>
      </c>
      <c r="AH128">
        <v>0.45035190601167491</v>
      </c>
      <c r="AI128">
        <v>-0.43163172204031808</v>
      </c>
    </row>
    <row r="129" spans="1:35" x14ac:dyDescent="0.2">
      <c r="A129">
        <v>11</v>
      </c>
      <c r="B129">
        <v>128</v>
      </c>
      <c r="C129" s="25">
        <v>0</v>
      </c>
      <c r="D129" s="25">
        <v>242</v>
      </c>
      <c r="E129" s="25">
        <v>11</v>
      </c>
      <c r="F129">
        <v>-0.31669203662775552</v>
      </c>
      <c r="G129">
        <v>-8.527733778604607E-2</v>
      </c>
      <c r="H129">
        <v>-0.23141469884170945</v>
      </c>
      <c r="I129" t="s">
        <v>243</v>
      </c>
      <c r="J129" t="s">
        <v>32</v>
      </c>
      <c r="K129" t="s">
        <v>50</v>
      </c>
      <c r="L129" t="s">
        <v>264</v>
      </c>
      <c r="M129" s="26">
        <v>27.6</v>
      </c>
      <c r="N129" s="27">
        <v>10</v>
      </c>
      <c r="O129">
        <v>25.221666666666664</v>
      </c>
      <c r="P129">
        <v>7.4</v>
      </c>
      <c r="Q129">
        <v>0.2</v>
      </c>
      <c r="R129">
        <v>8.6</v>
      </c>
      <c r="S129">
        <v>1.6</v>
      </c>
      <c r="T129">
        <v>0.7</v>
      </c>
      <c r="U129">
        <v>1.6</v>
      </c>
      <c r="V129">
        <v>0.52631578947368418</v>
      </c>
      <c r="W129">
        <v>5.7</v>
      </c>
      <c r="X129">
        <v>0.70588235294117652</v>
      </c>
      <c r="Y129">
        <v>1.7</v>
      </c>
      <c r="Z129">
        <v>0.9</v>
      </c>
      <c r="AA129">
        <v>-1.3503136576813417</v>
      </c>
      <c r="AB129">
        <v>-1.3228889118646736</v>
      </c>
      <c r="AC129">
        <v>0.93594161788325614</v>
      </c>
      <c r="AD129">
        <v>-0.75661690784178992</v>
      </c>
      <c r="AE129">
        <v>-0.6596333516766929</v>
      </c>
      <c r="AF129">
        <v>1.3656553240267522</v>
      </c>
      <c r="AG129">
        <v>0.40442324486142256</v>
      </c>
      <c r="AH129">
        <v>-0.42898836923979833</v>
      </c>
      <c r="AI129">
        <v>1.0449249714584512</v>
      </c>
    </row>
    <row r="130" spans="1:35" x14ac:dyDescent="0.2">
      <c r="A130">
        <v>11</v>
      </c>
      <c r="B130">
        <v>129</v>
      </c>
      <c r="C130" s="25">
        <v>100.7</v>
      </c>
      <c r="D130" s="25">
        <v>117</v>
      </c>
      <c r="E130" s="25">
        <v>74</v>
      </c>
      <c r="F130">
        <v>-0.32037497562667028</v>
      </c>
      <c r="G130">
        <v>3.3870033106538737E-2</v>
      </c>
      <c r="H130">
        <v>-0.35424500873320902</v>
      </c>
      <c r="I130" t="s">
        <v>213</v>
      </c>
      <c r="J130" t="s">
        <v>32</v>
      </c>
      <c r="K130" t="s">
        <v>48</v>
      </c>
      <c r="L130" t="s">
        <v>45</v>
      </c>
      <c r="M130" s="26">
        <v>31.3</v>
      </c>
      <c r="N130" s="27">
        <v>10</v>
      </c>
      <c r="O130">
        <v>22.096666666666668</v>
      </c>
      <c r="P130">
        <v>8.6</v>
      </c>
      <c r="Q130">
        <v>0</v>
      </c>
      <c r="R130">
        <v>9.6</v>
      </c>
      <c r="S130">
        <v>2.4</v>
      </c>
      <c r="T130">
        <v>0.4</v>
      </c>
      <c r="U130">
        <v>1.4</v>
      </c>
      <c r="V130">
        <v>0.67307692307692313</v>
      </c>
      <c r="W130">
        <v>5.2</v>
      </c>
      <c r="X130">
        <v>0.76190476190476186</v>
      </c>
      <c r="Y130">
        <v>2.1</v>
      </c>
      <c r="Z130">
        <v>0.8</v>
      </c>
      <c r="AA130">
        <v>-1.150282490352923</v>
      </c>
      <c r="AB130">
        <v>-1.5177172569739765</v>
      </c>
      <c r="AC130">
        <v>1.2951343774342348</v>
      </c>
      <c r="AD130">
        <v>-0.3911120825240923</v>
      </c>
      <c r="AE130">
        <v>-1.3130014991395391</v>
      </c>
      <c r="AF130">
        <v>1.0558949389620311</v>
      </c>
      <c r="AG130">
        <v>1.404093042987171</v>
      </c>
      <c r="AH130">
        <v>-0.22154081679242649</v>
      </c>
      <c r="AI130">
        <v>1.1433620843583694</v>
      </c>
    </row>
    <row r="131" spans="1:35" x14ac:dyDescent="0.2">
      <c r="A131">
        <v>11</v>
      </c>
      <c r="B131">
        <v>130</v>
      </c>
      <c r="C131" s="25">
        <v>88</v>
      </c>
      <c r="D131" s="25">
        <v>84</v>
      </c>
      <c r="E131" s="25">
        <v>83</v>
      </c>
      <c r="F131">
        <v>-0.32302100116242627</v>
      </c>
      <c r="G131">
        <v>-0.30432482615224959</v>
      </c>
      <c r="H131">
        <v>-1.8696175010176674E-2</v>
      </c>
      <c r="I131" t="s">
        <v>143</v>
      </c>
      <c r="J131" t="s">
        <v>32</v>
      </c>
      <c r="K131" t="s">
        <v>115</v>
      </c>
      <c r="L131" t="s">
        <v>263</v>
      </c>
      <c r="M131" s="26">
        <v>23.2</v>
      </c>
      <c r="N131" s="27">
        <v>10</v>
      </c>
      <c r="O131">
        <v>22.324999999999999</v>
      </c>
      <c r="P131">
        <v>9.8000000000000007</v>
      </c>
      <c r="Q131">
        <v>0.2</v>
      </c>
      <c r="R131">
        <v>6.3</v>
      </c>
      <c r="S131">
        <v>4</v>
      </c>
      <c r="T131">
        <v>1.2</v>
      </c>
      <c r="U131">
        <v>0.3</v>
      </c>
      <c r="V131">
        <v>0.46913580246913578</v>
      </c>
      <c r="W131">
        <v>8.1</v>
      </c>
      <c r="X131">
        <v>0.76923076923076927</v>
      </c>
      <c r="Y131">
        <v>2.6</v>
      </c>
      <c r="Z131">
        <v>2.4</v>
      </c>
      <c r="AA131">
        <v>-0.95025132302450366</v>
      </c>
      <c r="AB131">
        <v>-1.3228889118646736</v>
      </c>
      <c r="AC131">
        <v>0.10979827091600566</v>
      </c>
      <c r="AD131">
        <v>0.33989756811130328</v>
      </c>
      <c r="AE131">
        <v>0.42931356076138444</v>
      </c>
      <c r="AF131">
        <v>-0.64778717889393267</v>
      </c>
      <c r="AG131">
        <v>-4.6144705192944287E-2</v>
      </c>
      <c r="AH131">
        <v>-0.21922899414256744</v>
      </c>
      <c r="AI131">
        <v>-0.43163172204031808</v>
      </c>
    </row>
    <row r="132" spans="1:35" x14ac:dyDescent="0.2">
      <c r="A132">
        <v>11</v>
      </c>
      <c r="B132">
        <v>131</v>
      </c>
      <c r="C132" s="25">
        <v>124.6</v>
      </c>
      <c r="D132" s="25">
        <v>122</v>
      </c>
      <c r="E132" s="25">
        <v>68</v>
      </c>
      <c r="F132">
        <v>-0.34343917424196058</v>
      </c>
      <c r="G132">
        <v>-0.27063790663050374</v>
      </c>
      <c r="H132">
        <v>-7.2801267611456832E-2</v>
      </c>
      <c r="I132" t="s">
        <v>193</v>
      </c>
      <c r="J132" t="s">
        <v>32</v>
      </c>
      <c r="K132" t="s">
        <v>67</v>
      </c>
      <c r="L132" t="s">
        <v>263</v>
      </c>
      <c r="M132" s="26">
        <v>20.9</v>
      </c>
      <c r="N132" s="27">
        <v>10</v>
      </c>
      <c r="O132">
        <v>30.161666666666669</v>
      </c>
      <c r="P132">
        <v>18.2</v>
      </c>
      <c r="Q132">
        <v>1.3</v>
      </c>
      <c r="R132">
        <v>3.2</v>
      </c>
      <c r="S132">
        <v>2</v>
      </c>
      <c r="T132">
        <v>1</v>
      </c>
      <c r="U132">
        <v>0.1</v>
      </c>
      <c r="V132">
        <v>0.43292682926829268</v>
      </c>
      <c r="W132">
        <v>16.399999999999999</v>
      </c>
      <c r="X132">
        <v>0.79411764705882348</v>
      </c>
      <c r="Y132">
        <v>3.4</v>
      </c>
      <c r="Z132">
        <v>1.1000000000000001</v>
      </c>
      <c r="AA132">
        <v>0.44996684827442923</v>
      </c>
      <c r="AB132">
        <v>-0.2513330137635067</v>
      </c>
      <c r="AC132">
        <v>-1.0036992836920275</v>
      </c>
      <c r="AD132">
        <v>-0.57386449518294114</v>
      </c>
      <c r="AE132">
        <v>-6.2652042138463893E-3</v>
      </c>
      <c r="AF132">
        <v>-0.95754756395865337</v>
      </c>
      <c r="AG132">
        <v>-0.87971768563942498</v>
      </c>
      <c r="AH132">
        <v>-6.1331507157177882E-2</v>
      </c>
      <c r="AI132">
        <v>0.84805074565861538</v>
      </c>
    </row>
    <row r="133" spans="1:35" x14ac:dyDescent="0.2">
      <c r="A133">
        <v>11</v>
      </c>
      <c r="B133">
        <v>132</v>
      </c>
      <c r="C133" s="25">
        <v>119.7</v>
      </c>
      <c r="D133" s="25">
        <v>104</v>
      </c>
      <c r="E133" s="25">
        <v>68</v>
      </c>
      <c r="F133">
        <v>-0.34828286245977924</v>
      </c>
      <c r="G133">
        <v>6.4544149527008508E-3</v>
      </c>
      <c r="H133">
        <v>-0.35473727741248007</v>
      </c>
      <c r="I133" t="s">
        <v>186</v>
      </c>
      <c r="J133" t="s">
        <v>32</v>
      </c>
      <c r="K133" t="s">
        <v>155</v>
      </c>
      <c r="L133" t="s">
        <v>264</v>
      </c>
      <c r="M133" s="26">
        <v>23.2</v>
      </c>
      <c r="N133" s="27">
        <v>10</v>
      </c>
      <c r="O133">
        <v>21.410000000000004</v>
      </c>
      <c r="P133">
        <v>13.3</v>
      </c>
      <c r="Q133">
        <v>0.7</v>
      </c>
      <c r="R133">
        <v>6</v>
      </c>
      <c r="S133">
        <v>1.1000000000000001</v>
      </c>
      <c r="T133">
        <v>0.6</v>
      </c>
      <c r="U133">
        <v>1</v>
      </c>
      <c r="V133">
        <v>0.63953488372093026</v>
      </c>
      <c r="W133">
        <v>8.6</v>
      </c>
      <c r="X133">
        <v>0.84210526315789469</v>
      </c>
      <c r="Y133">
        <v>1.9</v>
      </c>
      <c r="Z133">
        <v>1.4</v>
      </c>
      <c r="AA133">
        <v>-0.36682708498328154</v>
      </c>
      <c r="AB133">
        <v>-0.83581804909141588</v>
      </c>
      <c r="AC133">
        <v>2.0404430507121761E-3</v>
      </c>
      <c r="AD133">
        <v>-0.9850574236653511</v>
      </c>
      <c r="AE133">
        <v>-0.87742273416430827</v>
      </c>
      <c r="AF133">
        <v>0.43637416883258989</v>
      </c>
      <c r="AG133">
        <v>1.9433303648339006</v>
      </c>
      <c r="AH133">
        <v>0.18873064280260013</v>
      </c>
      <c r="AI133">
        <v>0.55273940695886159</v>
      </c>
    </row>
    <row r="134" spans="1:35" x14ac:dyDescent="0.2">
      <c r="A134">
        <v>12</v>
      </c>
      <c r="B134">
        <v>133</v>
      </c>
      <c r="C134" s="25">
        <v>77</v>
      </c>
      <c r="D134" s="25">
        <v>70</v>
      </c>
      <c r="E134" s="25">
        <v>89</v>
      </c>
      <c r="F134">
        <v>-0.35311414837905764</v>
      </c>
      <c r="G134">
        <v>-0.26955327506009574</v>
      </c>
      <c r="H134">
        <v>-8.3560873318961892E-2</v>
      </c>
      <c r="I134" t="s">
        <v>151</v>
      </c>
      <c r="J134" t="s">
        <v>32</v>
      </c>
      <c r="K134" t="s">
        <v>70</v>
      </c>
      <c r="L134" t="s">
        <v>264</v>
      </c>
      <c r="M134" s="26">
        <v>23.9</v>
      </c>
      <c r="N134" s="27">
        <v>10</v>
      </c>
      <c r="O134">
        <v>30.888333333333332</v>
      </c>
      <c r="P134">
        <v>15.7</v>
      </c>
      <c r="Q134">
        <v>1.2</v>
      </c>
      <c r="R134">
        <v>5.2</v>
      </c>
      <c r="S134">
        <v>1.7</v>
      </c>
      <c r="T134">
        <v>1.1000000000000001</v>
      </c>
      <c r="U134">
        <v>0.6</v>
      </c>
      <c r="V134">
        <v>0.46031746031746029</v>
      </c>
      <c r="W134">
        <v>12.6</v>
      </c>
      <c r="X134">
        <v>0.69047619047619047</v>
      </c>
      <c r="Y134">
        <v>4.2</v>
      </c>
      <c r="Z134">
        <v>1.7</v>
      </c>
      <c r="AA134">
        <v>3.3235249673556282E-2</v>
      </c>
      <c r="AB134">
        <v>-0.34874718631815826</v>
      </c>
      <c r="AC134">
        <v>-0.28531376459007057</v>
      </c>
      <c r="AD134">
        <v>-0.71092880467707775</v>
      </c>
      <c r="AE134">
        <v>0.21152417827376926</v>
      </c>
      <c r="AF134">
        <v>-0.18314660129685159</v>
      </c>
      <c r="AG134">
        <v>-0.21160850514656568</v>
      </c>
      <c r="AH134">
        <v>-1.1884221097185708</v>
      </c>
      <c r="AI134">
        <v>0.25742806825910769</v>
      </c>
    </row>
    <row r="135" spans="1:35" x14ac:dyDescent="0.2">
      <c r="A135">
        <v>12</v>
      </c>
      <c r="B135">
        <v>134</v>
      </c>
      <c r="C135" s="25">
        <v>0</v>
      </c>
      <c r="D135" s="25">
        <v>416</v>
      </c>
      <c r="E135" s="25">
        <v>17</v>
      </c>
      <c r="F135">
        <v>-0.35844301288244979</v>
      </c>
      <c r="G135">
        <v>-0.22002401187050116</v>
      </c>
      <c r="H135">
        <v>-0.13841900101194862</v>
      </c>
      <c r="I135" t="s">
        <v>389</v>
      </c>
      <c r="J135" t="s">
        <v>32</v>
      </c>
      <c r="K135" t="s">
        <v>72</v>
      </c>
      <c r="L135" t="s">
        <v>263</v>
      </c>
      <c r="M135" s="26">
        <v>22.8</v>
      </c>
      <c r="N135" s="27">
        <v>10</v>
      </c>
      <c r="O135">
        <v>19.663333333333334</v>
      </c>
      <c r="P135">
        <v>8.5</v>
      </c>
      <c r="Q135">
        <v>1.6</v>
      </c>
      <c r="R135">
        <v>3.8</v>
      </c>
      <c r="S135">
        <v>1.7</v>
      </c>
      <c r="T135">
        <v>1.6</v>
      </c>
      <c r="U135">
        <v>0.2</v>
      </c>
      <c r="V135">
        <v>0.45070422535211269</v>
      </c>
      <c r="W135">
        <v>7.1</v>
      </c>
      <c r="X135">
        <v>0.625</v>
      </c>
      <c r="Y135">
        <v>0.8</v>
      </c>
      <c r="Z135">
        <v>1.2</v>
      </c>
      <c r="AA135">
        <v>-1.1669517542969576</v>
      </c>
      <c r="AB135">
        <v>4.0909503900447931E-2</v>
      </c>
      <c r="AC135">
        <v>-0.78818362796144059</v>
      </c>
      <c r="AD135">
        <v>-0.71092880467707775</v>
      </c>
      <c r="AE135">
        <v>1.3004710907118466</v>
      </c>
      <c r="AF135">
        <v>-0.80266737142629285</v>
      </c>
      <c r="AG135">
        <v>-0.22072864941605935</v>
      </c>
      <c r="AH135">
        <v>-0.38175012642767409</v>
      </c>
      <c r="AI135">
        <v>0.74961363275869752</v>
      </c>
    </row>
    <row r="136" spans="1:35" x14ac:dyDescent="0.2">
      <c r="A136">
        <v>12</v>
      </c>
      <c r="B136">
        <v>135</v>
      </c>
      <c r="C136" s="25">
        <v>135.1</v>
      </c>
      <c r="D136" s="25">
        <v>183</v>
      </c>
      <c r="E136" s="25">
        <v>48</v>
      </c>
      <c r="F136">
        <v>-0.36580408678836829</v>
      </c>
      <c r="G136">
        <v>-0.50659161040288536</v>
      </c>
      <c r="H136">
        <v>0.14078752361451707</v>
      </c>
      <c r="I136" t="s">
        <v>208</v>
      </c>
      <c r="J136" t="s">
        <v>32</v>
      </c>
      <c r="K136" t="s">
        <v>89</v>
      </c>
      <c r="L136" t="s">
        <v>263</v>
      </c>
      <c r="M136" s="26">
        <v>19.8</v>
      </c>
      <c r="N136" s="27">
        <v>10</v>
      </c>
      <c r="O136">
        <v>26.108333333333331</v>
      </c>
      <c r="P136">
        <v>13.3</v>
      </c>
      <c r="Q136">
        <v>2.2999999999999998</v>
      </c>
      <c r="R136">
        <v>4</v>
      </c>
      <c r="S136">
        <v>2.1</v>
      </c>
      <c r="T136">
        <v>0.8</v>
      </c>
      <c r="U136">
        <v>0</v>
      </c>
      <c r="V136">
        <v>0.34328358208955223</v>
      </c>
      <c r="W136">
        <v>13.4</v>
      </c>
      <c r="X136">
        <v>0.78260869565217395</v>
      </c>
      <c r="Y136">
        <v>2.2999999999999998</v>
      </c>
      <c r="Z136">
        <v>1.6</v>
      </c>
      <c r="AA136">
        <v>-0.36682708498328154</v>
      </c>
      <c r="AB136">
        <v>0.72280871178300832</v>
      </c>
      <c r="AC136">
        <v>-0.71634507605124487</v>
      </c>
      <c r="AD136">
        <v>-0.52817639201822886</v>
      </c>
      <c r="AE136">
        <v>-0.44184396918907726</v>
      </c>
      <c r="AF136">
        <v>-1.1124277564910137</v>
      </c>
      <c r="AG136">
        <v>-2.3545610672664159</v>
      </c>
      <c r="AH136">
        <v>-0.11781704056873987</v>
      </c>
      <c r="AI136">
        <v>0.35586518115902555</v>
      </c>
    </row>
    <row r="137" spans="1:35" x14ac:dyDescent="0.2">
      <c r="A137">
        <v>12</v>
      </c>
      <c r="B137">
        <v>136</v>
      </c>
      <c r="C137" s="25">
        <v>139.69999999999999</v>
      </c>
      <c r="D137" s="25">
        <v>176</v>
      </c>
      <c r="E137" s="25">
        <v>54</v>
      </c>
      <c r="F137">
        <v>-0.3709256165036553</v>
      </c>
      <c r="G137">
        <v>-0.52576861863468494</v>
      </c>
      <c r="H137">
        <v>0.15484300213102964</v>
      </c>
      <c r="I137" t="s">
        <v>172</v>
      </c>
      <c r="J137" t="s">
        <v>32</v>
      </c>
      <c r="K137" t="s">
        <v>95</v>
      </c>
      <c r="L137" t="s">
        <v>263</v>
      </c>
      <c r="M137" s="26">
        <v>26.2</v>
      </c>
      <c r="N137" s="27">
        <v>10</v>
      </c>
      <c r="O137">
        <v>28.701666666666664</v>
      </c>
      <c r="P137">
        <v>15.1</v>
      </c>
      <c r="Q137">
        <v>1.1000000000000001</v>
      </c>
      <c r="R137">
        <v>4</v>
      </c>
      <c r="S137">
        <v>3.6</v>
      </c>
      <c r="T137">
        <v>0.7</v>
      </c>
      <c r="U137">
        <v>0.3</v>
      </c>
      <c r="V137">
        <v>0.42335766423357662</v>
      </c>
      <c r="W137">
        <v>13.7</v>
      </c>
      <c r="X137">
        <v>0.77419354838709675</v>
      </c>
      <c r="Y137">
        <v>3.1</v>
      </c>
      <c r="Z137">
        <v>3.2</v>
      </c>
      <c r="AA137">
        <v>-6.6780333990653168E-2</v>
      </c>
      <c r="AB137">
        <v>-0.44616135887280967</v>
      </c>
      <c r="AC137">
        <v>-0.71634507605124487</v>
      </c>
      <c r="AD137">
        <v>0.15714515545245444</v>
      </c>
      <c r="AE137">
        <v>-0.6596333516766929</v>
      </c>
      <c r="AF137">
        <v>-0.64778717889393267</v>
      </c>
      <c r="AG137">
        <v>-0.91630962694691576</v>
      </c>
      <c r="AH137">
        <v>-0.21691717149270787</v>
      </c>
      <c r="AI137">
        <v>-1.219128625239662</v>
      </c>
    </row>
    <row r="138" spans="1:35" x14ac:dyDescent="0.2">
      <c r="A138">
        <v>12</v>
      </c>
      <c r="B138">
        <v>137</v>
      </c>
      <c r="C138" s="25">
        <v>133.19999999999999</v>
      </c>
      <c r="D138" s="25">
        <v>560</v>
      </c>
      <c r="E138" s="25">
        <v>65</v>
      </c>
      <c r="F138">
        <v>-0.37857527567147431</v>
      </c>
      <c r="G138">
        <v>-0.14406162190588331</v>
      </c>
      <c r="H138">
        <v>-0.234513653765591</v>
      </c>
      <c r="I138" t="s">
        <v>150</v>
      </c>
      <c r="J138" t="s">
        <v>32</v>
      </c>
      <c r="K138" t="s">
        <v>97</v>
      </c>
      <c r="L138" t="s">
        <v>264</v>
      </c>
      <c r="M138" s="26">
        <v>21.2</v>
      </c>
      <c r="N138" s="27">
        <v>10</v>
      </c>
      <c r="O138">
        <v>25.741666666666667</v>
      </c>
      <c r="P138">
        <v>10.1</v>
      </c>
      <c r="Q138">
        <v>1</v>
      </c>
      <c r="R138">
        <v>4.4000000000000004</v>
      </c>
      <c r="S138">
        <v>1.7</v>
      </c>
      <c r="T138">
        <v>1.2</v>
      </c>
      <c r="U138">
        <v>0.8</v>
      </c>
      <c r="V138">
        <v>0.4935064935064935</v>
      </c>
      <c r="W138">
        <v>7.7</v>
      </c>
      <c r="X138">
        <v>0.7142857142857143</v>
      </c>
      <c r="Y138">
        <v>2.1</v>
      </c>
      <c r="Z138">
        <v>0.8</v>
      </c>
      <c r="AA138">
        <v>-0.90024353119239908</v>
      </c>
      <c r="AB138">
        <v>-0.54357553142746129</v>
      </c>
      <c r="AC138">
        <v>-0.57266797223085331</v>
      </c>
      <c r="AD138">
        <v>-0.71092880467707775</v>
      </c>
      <c r="AE138">
        <v>0.42931356076138444</v>
      </c>
      <c r="AF138">
        <v>0.12661378376786922</v>
      </c>
      <c r="AG138">
        <v>0.21011024818900095</v>
      </c>
      <c r="AH138">
        <v>-0.47853843470178231</v>
      </c>
      <c r="AI138">
        <v>1.1433620843583694</v>
      </c>
    </row>
    <row r="139" spans="1:35" x14ac:dyDescent="0.2">
      <c r="A139">
        <v>12</v>
      </c>
      <c r="B139">
        <v>138</v>
      </c>
      <c r="C139" s="25">
        <v>131.5</v>
      </c>
      <c r="D139" s="25">
        <v>128</v>
      </c>
      <c r="E139" s="25">
        <v>53</v>
      </c>
      <c r="F139">
        <v>-0.38219297486991194</v>
      </c>
      <c r="G139">
        <v>-0.18164412233945659</v>
      </c>
      <c r="H139">
        <v>-0.20054885253045535</v>
      </c>
      <c r="I139" t="s">
        <v>217</v>
      </c>
      <c r="J139" t="s">
        <v>32</v>
      </c>
      <c r="K139" t="s">
        <v>115</v>
      </c>
      <c r="L139" t="s">
        <v>264</v>
      </c>
      <c r="M139" s="26">
        <v>33.299999999999997</v>
      </c>
      <c r="N139" s="27">
        <v>10</v>
      </c>
      <c r="O139">
        <v>22.713333333333331</v>
      </c>
      <c r="P139">
        <v>12.1</v>
      </c>
      <c r="Q139">
        <v>1.1000000000000001</v>
      </c>
      <c r="R139">
        <v>5.9</v>
      </c>
      <c r="S139">
        <v>1.9</v>
      </c>
      <c r="T139">
        <v>0.3</v>
      </c>
      <c r="U139">
        <v>0.6</v>
      </c>
      <c r="V139">
        <v>0.48888888888888887</v>
      </c>
      <c r="W139">
        <v>9</v>
      </c>
      <c r="X139">
        <v>0.91666666666666663</v>
      </c>
      <c r="Y139">
        <v>2.4</v>
      </c>
      <c r="Z139">
        <v>1.1000000000000001</v>
      </c>
      <c r="AA139">
        <v>-0.56685825231170073</v>
      </c>
      <c r="AB139">
        <v>-0.44616135887280967</v>
      </c>
      <c r="AC139">
        <v>-3.3878832904385543E-2</v>
      </c>
      <c r="AD139">
        <v>-0.61955259834765342</v>
      </c>
      <c r="AE139">
        <v>-1.5307908816271547</v>
      </c>
      <c r="AF139">
        <v>-0.18314660129685159</v>
      </c>
      <c r="AG139">
        <v>0.19250297737565886</v>
      </c>
      <c r="AH139">
        <v>0.70503770127117182</v>
      </c>
      <c r="AI139">
        <v>0.84805074565861538</v>
      </c>
    </row>
    <row r="140" spans="1:35" x14ac:dyDescent="0.2">
      <c r="A140">
        <v>12</v>
      </c>
      <c r="B140">
        <v>139</v>
      </c>
      <c r="C140" s="25">
        <v>68.5</v>
      </c>
      <c r="D140" s="25">
        <v>66</v>
      </c>
      <c r="E140" s="25">
        <v>90</v>
      </c>
      <c r="F140">
        <v>-0.38435880500805636</v>
      </c>
      <c r="G140">
        <v>-0.21969646846663368</v>
      </c>
      <c r="H140">
        <v>-0.16466233654142268</v>
      </c>
      <c r="I140" t="s">
        <v>179</v>
      </c>
      <c r="J140" t="s">
        <v>32</v>
      </c>
      <c r="K140" t="s">
        <v>155</v>
      </c>
      <c r="L140" t="s">
        <v>45</v>
      </c>
      <c r="M140" s="26">
        <v>27.5</v>
      </c>
      <c r="N140" s="27">
        <v>10</v>
      </c>
      <c r="O140">
        <v>24.936666666666667</v>
      </c>
      <c r="P140">
        <v>12.7</v>
      </c>
      <c r="Q140">
        <v>0.5</v>
      </c>
      <c r="R140">
        <v>9.1999999999999993</v>
      </c>
      <c r="S140">
        <v>2</v>
      </c>
      <c r="T140">
        <v>0</v>
      </c>
      <c r="U140">
        <v>0.6</v>
      </c>
      <c r="V140">
        <v>0.55000000000000004</v>
      </c>
      <c r="W140">
        <v>10</v>
      </c>
      <c r="X140">
        <v>1</v>
      </c>
      <c r="Y140">
        <v>1.2</v>
      </c>
      <c r="Z140">
        <v>2.2999999999999998</v>
      </c>
      <c r="AA140">
        <v>-0.46684266864749124</v>
      </c>
      <c r="AB140">
        <v>-1.0306463942007189</v>
      </c>
      <c r="AC140">
        <v>1.1514572736138431</v>
      </c>
      <c r="AD140">
        <v>-0.57386449518294114</v>
      </c>
      <c r="AE140">
        <v>-2.1841590290900013</v>
      </c>
      <c r="AF140">
        <v>-0.18314660129685159</v>
      </c>
      <c r="AG140">
        <v>1.0464380279970915</v>
      </c>
      <c r="AH140">
        <v>0.59669027974776656</v>
      </c>
      <c r="AI140">
        <v>-0.33319460914040006</v>
      </c>
    </row>
    <row r="141" spans="1:35" x14ac:dyDescent="0.2">
      <c r="A141">
        <v>12</v>
      </c>
      <c r="B141">
        <v>140</v>
      </c>
      <c r="C141" s="25">
        <v>0</v>
      </c>
      <c r="D141" s="25">
        <v>283</v>
      </c>
      <c r="E141" s="25">
        <v>3</v>
      </c>
      <c r="F141">
        <v>-0.391403608119957</v>
      </c>
      <c r="G141">
        <v>-0.29234805944574016</v>
      </c>
      <c r="H141">
        <v>-9.9055548674216842E-2</v>
      </c>
      <c r="I141" t="s">
        <v>227</v>
      </c>
      <c r="J141" t="s">
        <v>32</v>
      </c>
      <c r="K141" t="s">
        <v>48</v>
      </c>
      <c r="L141" t="s">
        <v>263</v>
      </c>
      <c r="M141" s="26">
        <v>33.5</v>
      </c>
      <c r="N141" s="27">
        <v>10</v>
      </c>
      <c r="O141">
        <v>25.901666666666671</v>
      </c>
      <c r="P141">
        <v>8.9</v>
      </c>
      <c r="Q141">
        <v>1.9</v>
      </c>
      <c r="R141">
        <v>3.7</v>
      </c>
      <c r="S141">
        <v>1.7</v>
      </c>
      <c r="T141">
        <v>0.8</v>
      </c>
      <c r="U141">
        <v>0.8</v>
      </c>
      <c r="V141">
        <v>0.37037037037037035</v>
      </c>
      <c r="W141">
        <v>8.1</v>
      </c>
      <c r="X141">
        <v>0.76923076923076927</v>
      </c>
      <c r="Y141">
        <v>1.3</v>
      </c>
      <c r="Z141">
        <v>0.7</v>
      </c>
      <c r="AA141">
        <v>-1.1002746985208181</v>
      </c>
      <c r="AB141">
        <v>0.33315202156440232</v>
      </c>
      <c r="AC141">
        <v>-0.82410290391653829</v>
      </c>
      <c r="AD141">
        <v>-0.71092880467707775</v>
      </c>
      <c r="AE141">
        <v>-0.44184396918907726</v>
      </c>
      <c r="AF141">
        <v>0.12661378376786922</v>
      </c>
      <c r="AG141">
        <v>-1.13310647543025</v>
      </c>
      <c r="AH141">
        <v>-0.12244068586845887</v>
      </c>
      <c r="AI141">
        <v>1.2417991972582874</v>
      </c>
    </row>
    <row r="142" spans="1:35" x14ac:dyDescent="0.2">
      <c r="A142">
        <v>12</v>
      </c>
      <c r="B142">
        <v>141</v>
      </c>
      <c r="C142" s="25">
        <v>111.4</v>
      </c>
      <c r="D142" s="25">
        <v>102</v>
      </c>
      <c r="E142" s="25">
        <v>43</v>
      </c>
      <c r="F142">
        <v>-0.40575560769624669</v>
      </c>
      <c r="G142">
        <v>-0.38570626146102038</v>
      </c>
      <c r="H142">
        <v>-2.0049346235226306E-2</v>
      </c>
      <c r="I142" t="s">
        <v>226</v>
      </c>
      <c r="J142" t="s">
        <v>32</v>
      </c>
      <c r="K142" t="s">
        <v>79</v>
      </c>
      <c r="L142" t="s">
        <v>263</v>
      </c>
      <c r="M142" s="26">
        <v>28.8</v>
      </c>
      <c r="N142" s="27">
        <v>10</v>
      </c>
      <c r="O142">
        <v>23.634999999999998</v>
      </c>
      <c r="P142">
        <v>11.4</v>
      </c>
      <c r="Q142">
        <v>1.7</v>
      </c>
      <c r="R142">
        <v>2.8</v>
      </c>
      <c r="S142">
        <v>1.2</v>
      </c>
      <c r="T142">
        <v>1</v>
      </c>
      <c r="U142">
        <v>0.3</v>
      </c>
      <c r="V142">
        <v>0.38834951456310679</v>
      </c>
      <c r="W142">
        <v>10.3</v>
      </c>
      <c r="X142">
        <v>0.89473684210526316</v>
      </c>
      <c r="Y142">
        <v>1.9</v>
      </c>
      <c r="Z142">
        <v>1.4</v>
      </c>
      <c r="AA142">
        <v>-0.683543099919945</v>
      </c>
      <c r="AB142">
        <v>0.13832367645509933</v>
      </c>
      <c r="AC142">
        <v>-1.147376387512419</v>
      </c>
      <c r="AD142">
        <v>-0.93936932050063904</v>
      </c>
      <c r="AE142">
        <v>-6.2652042138463893E-3</v>
      </c>
      <c r="AF142">
        <v>-0.64778717889393267</v>
      </c>
      <c r="AG142">
        <v>-1.1838065062343182</v>
      </c>
      <c r="AH142">
        <v>0.44572826071195593</v>
      </c>
      <c r="AI142">
        <v>0.55273940695886159</v>
      </c>
    </row>
    <row r="143" spans="1:35" x14ac:dyDescent="0.2">
      <c r="A143">
        <v>12</v>
      </c>
      <c r="B143">
        <v>142</v>
      </c>
      <c r="C143" s="25">
        <v>142.19999999999999</v>
      </c>
      <c r="D143" s="25">
        <v>208</v>
      </c>
      <c r="E143" s="25">
        <v>27</v>
      </c>
      <c r="F143">
        <v>-0.40854848056810106</v>
      </c>
      <c r="G143">
        <v>-0.23371687098375865</v>
      </c>
      <c r="H143">
        <v>-0.17483160958434241</v>
      </c>
      <c r="I143" t="s">
        <v>239</v>
      </c>
      <c r="J143" t="s">
        <v>32</v>
      </c>
      <c r="K143" t="s">
        <v>79</v>
      </c>
      <c r="L143" t="s">
        <v>263</v>
      </c>
      <c r="M143" s="26">
        <v>21.5</v>
      </c>
      <c r="N143" s="27">
        <v>10</v>
      </c>
      <c r="O143">
        <v>23.748333333333331</v>
      </c>
      <c r="P143">
        <v>10.5</v>
      </c>
      <c r="Q143">
        <v>0.3</v>
      </c>
      <c r="R143">
        <v>2.2999999999999998</v>
      </c>
      <c r="S143">
        <v>2.9</v>
      </c>
      <c r="T143">
        <v>1.6</v>
      </c>
      <c r="U143">
        <v>0.2</v>
      </c>
      <c r="V143">
        <v>0.4823529411764706</v>
      </c>
      <c r="W143">
        <v>8.5</v>
      </c>
      <c r="X143">
        <v>0.83333333333333337</v>
      </c>
      <c r="Y143">
        <v>2.4</v>
      </c>
      <c r="Z143">
        <v>1.3</v>
      </c>
      <c r="AA143">
        <v>-0.83356647541625939</v>
      </c>
      <c r="AB143">
        <v>-1.2254747393100218</v>
      </c>
      <c r="AC143">
        <v>-1.3269727672879084</v>
      </c>
      <c r="AD143">
        <v>-0.16267156670053118</v>
      </c>
      <c r="AE143">
        <v>1.3004710907118466</v>
      </c>
      <c r="AF143">
        <v>-0.80266737142629285</v>
      </c>
      <c r="AG143">
        <v>0.10521100526409982</v>
      </c>
      <c r="AH143">
        <v>0.19104246545245934</v>
      </c>
      <c r="AI143">
        <v>0.65117651985877945</v>
      </c>
    </row>
    <row r="144" spans="1:35" x14ac:dyDescent="0.2">
      <c r="A144">
        <v>12</v>
      </c>
      <c r="B144">
        <v>143</v>
      </c>
      <c r="C144" s="25">
        <v>144.6</v>
      </c>
      <c r="D144" s="25">
        <v>133</v>
      </c>
      <c r="E144" s="25">
        <v>30</v>
      </c>
      <c r="F144">
        <v>-0.41742283542624115</v>
      </c>
      <c r="G144">
        <v>-0.44417469053110892</v>
      </c>
      <c r="H144">
        <v>2.6751855104867772E-2</v>
      </c>
      <c r="I144" t="s">
        <v>218</v>
      </c>
      <c r="J144" t="s">
        <v>32</v>
      </c>
      <c r="K144" t="s">
        <v>37</v>
      </c>
      <c r="L144" t="s">
        <v>263</v>
      </c>
      <c r="M144" s="26">
        <v>30.4</v>
      </c>
      <c r="N144" s="27">
        <v>10</v>
      </c>
      <c r="O144">
        <v>23.523333333333333</v>
      </c>
      <c r="P144">
        <v>8.6999999999999993</v>
      </c>
      <c r="Q144">
        <v>1.7</v>
      </c>
      <c r="R144">
        <v>4.3</v>
      </c>
      <c r="S144">
        <v>2</v>
      </c>
      <c r="T144">
        <v>0.8</v>
      </c>
      <c r="U144">
        <v>0.8</v>
      </c>
      <c r="V144">
        <v>0.35365853658536583</v>
      </c>
      <c r="W144">
        <v>8.1999999999999993</v>
      </c>
      <c r="X144">
        <v>0.70588235294117652</v>
      </c>
      <c r="Y144">
        <v>1.7</v>
      </c>
      <c r="Z144">
        <v>1.7</v>
      </c>
      <c r="AA144">
        <v>-1.1336132264088881</v>
      </c>
      <c r="AB144">
        <v>0.13832367645509933</v>
      </c>
      <c r="AC144">
        <v>-0.60858724818595133</v>
      </c>
      <c r="AD144">
        <v>-0.57386449518294114</v>
      </c>
      <c r="AE144">
        <v>-0.44184396918907726</v>
      </c>
      <c r="AF144">
        <v>0.12661378376786922</v>
      </c>
      <c r="AG144">
        <v>-1.3330404350553997</v>
      </c>
      <c r="AH144">
        <v>-0.42898836923979833</v>
      </c>
      <c r="AI144">
        <v>0.25742806825910769</v>
      </c>
    </row>
    <row r="145" spans="1:35" x14ac:dyDescent="0.2">
      <c r="A145">
        <v>12</v>
      </c>
      <c r="B145">
        <v>144</v>
      </c>
      <c r="C145" s="25">
        <v>140.6</v>
      </c>
      <c r="D145" s="25">
        <v>182</v>
      </c>
      <c r="E145" s="25">
        <v>23</v>
      </c>
      <c r="F145">
        <v>-0.41774895428443354</v>
      </c>
      <c r="G145">
        <v>-0.17600414109644288</v>
      </c>
      <c r="H145">
        <v>-0.24174481318799065</v>
      </c>
      <c r="I145" t="s">
        <v>230</v>
      </c>
      <c r="J145" t="s">
        <v>32</v>
      </c>
      <c r="K145" t="s">
        <v>63</v>
      </c>
      <c r="L145" t="s">
        <v>264</v>
      </c>
      <c r="M145" s="26">
        <v>26.5</v>
      </c>
      <c r="N145" s="27">
        <v>10</v>
      </c>
      <c r="O145">
        <v>28.148333333333333</v>
      </c>
      <c r="P145">
        <v>13.6</v>
      </c>
      <c r="Q145">
        <v>1.7</v>
      </c>
      <c r="R145">
        <v>3.7</v>
      </c>
      <c r="S145">
        <v>1.6</v>
      </c>
      <c r="T145">
        <v>0.7</v>
      </c>
      <c r="U145">
        <v>0.5</v>
      </c>
      <c r="V145">
        <v>0.49494949494949497</v>
      </c>
      <c r="W145">
        <v>9.9</v>
      </c>
      <c r="X145">
        <v>0.77777777777777779</v>
      </c>
      <c r="Y145">
        <v>2.7</v>
      </c>
      <c r="Z145">
        <v>0.9</v>
      </c>
      <c r="AA145">
        <v>-0.31681929315117696</v>
      </c>
      <c r="AB145">
        <v>0.13832367645509933</v>
      </c>
      <c r="AC145">
        <v>-0.82410290391653829</v>
      </c>
      <c r="AD145">
        <v>-0.75661690784178992</v>
      </c>
      <c r="AE145">
        <v>-0.6596333516766929</v>
      </c>
      <c r="AF145">
        <v>-0.33802679382921191</v>
      </c>
      <c r="AG145">
        <v>0.29528043866459774</v>
      </c>
      <c r="AH145">
        <v>-0.16736710603072383</v>
      </c>
      <c r="AI145">
        <v>1.0449249714584512</v>
      </c>
    </row>
    <row r="146" spans="1:35" x14ac:dyDescent="0.2">
      <c r="A146">
        <v>13</v>
      </c>
      <c r="B146">
        <v>145</v>
      </c>
      <c r="C146" s="25">
        <v>84.9</v>
      </c>
      <c r="D146" s="25">
        <v>86</v>
      </c>
      <c r="E146" s="25">
        <v>71</v>
      </c>
      <c r="F146">
        <v>-0.42399063517276098</v>
      </c>
      <c r="G146">
        <v>-0.61179555587704271</v>
      </c>
      <c r="H146">
        <v>0.18780492070428173</v>
      </c>
      <c r="I146" t="s">
        <v>207</v>
      </c>
      <c r="J146" t="s">
        <v>1692</v>
      </c>
      <c r="K146" t="s">
        <v>48</v>
      </c>
      <c r="L146" t="s">
        <v>263</v>
      </c>
      <c r="M146" s="26">
        <v>25.2</v>
      </c>
      <c r="N146" s="27">
        <v>9</v>
      </c>
      <c r="O146">
        <v>31.550000000000004</v>
      </c>
      <c r="P146">
        <v>16.777777777777779</v>
      </c>
      <c r="Q146">
        <v>1.4444444444444444</v>
      </c>
      <c r="R146">
        <v>5</v>
      </c>
      <c r="S146">
        <v>4</v>
      </c>
      <c r="T146">
        <v>0.66666666666666663</v>
      </c>
      <c r="U146">
        <v>0.1111111111111111</v>
      </c>
      <c r="V146">
        <v>0.42142857142857143</v>
      </c>
      <c r="W146">
        <v>15.555555555555555</v>
      </c>
      <c r="X146">
        <v>0.64516129032258063</v>
      </c>
      <c r="Y146">
        <v>3.4444444444444446</v>
      </c>
      <c r="Z146">
        <v>3.4444444444444446</v>
      </c>
      <c r="AA146">
        <v>0.21289287218148845</v>
      </c>
      <c r="AB146">
        <v>-0.11062365340678788</v>
      </c>
      <c r="AC146">
        <v>-0.3571523165002663</v>
      </c>
      <c r="AD146">
        <v>0.33989756811130328</v>
      </c>
      <c r="AE146">
        <v>-0.73222981250589803</v>
      </c>
      <c r="AF146">
        <v>-0.94033865367728009</v>
      </c>
      <c r="AG146">
        <v>-1.0784728776890402</v>
      </c>
      <c r="AH146">
        <v>-1.3803804504118862</v>
      </c>
      <c r="AI146">
        <v>-1.4597526789950173</v>
      </c>
    </row>
    <row r="147" spans="1:35" x14ac:dyDescent="0.2">
      <c r="A147">
        <v>13</v>
      </c>
      <c r="B147">
        <v>146</v>
      </c>
      <c r="C147" s="25">
        <v>0</v>
      </c>
      <c r="D147" s="25">
        <v>407</v>
      </c>
      <c r="E147" s="25">
        <v>1</v>
      </c>
      <c r="F147">
        <v>-0.42516032134159631</v>
      </c>
      <c r="G147">
        <v>-0.23368798176190372</v>
      </c>
      <c r="H147">
        <v>-0.19147233957969259</v>
      </c>
      <c r="I147" t="s">
        <v>432</v>
      </c>
      <c r="J147" t="s">
        <v>32</v>
      </c>
      <c r="K147" t="s">
        <v>50</v>
      </c>
      <c r="L147" t="s">
        <v>263</v>
      </c>
      <c r="M147" s="26">
        <v>30.4</v>
      </c>
      <c r="N147" s="27">
        <v>10</v>
      </c>
      <c r="O147">
        <v>20.131666666666671</v>
      </c>
      <c r="P147">
        <v>8.6999999999999993</v>
      </c>
      <c r="Q147">
        <v>0.6</v>
      </c>
      <c r="R147">
        <v>2.1</v>
      </c>
      <c r="S147">
        <v>3.6</v>
      </c>
      <c r="T147">
        <v>1.2</v>
      </c>
      <c r="U147">
        <v>0.1</v>
      </c>
      <c r="V147">
        <v>0.5490196078431373</v>
      </c>
      <c r="W147">
        <v>5.0999999999999996</v>
      </c>
      <c r="X147">
        <v>0.92592592592592593</v>
      </c>
      <c r="Y147">
        <v>2.7</v>
      </c>
      <c r="Z147">
        <v>1.6</v>
      </c>
      <c r="AA147">
        <v>-1.1336132264088881</v>
      </c>
      <c r="AB147">
        <v>-0.93323222164606745</v>
      </c>
      <c r="AC147">
        <v>-1.398811319198104</v>
      </c>
      <c r="AD147">
        <v>0.15714515545245444</v>
      </c>
      <c r="AE147">
        <v>0.42931356076138444</v>
      </c>
      <c r="AF147">
        <v>-0.95754756395865337</v>
      </c>
      <c r="AG147">
        <v>0.51706523237501478</v>
      </c>
      <c r="AH147">
        <v>0.86062336560669983</v>
      </c>
      <c r="AI147">
        <v>0.35586518115902555</v>
      </c>
    </row>
    <row r="148" spans="1:35" x14ac:dyDescent="0.2">
      <c r="A148">
        <v>13</v>
      </c>
      <c r="B148">
        <v>147</v>
      </c>
      <c r="C148" s="25">
        <v>0</v>
      </c>
      <c r="D148" s="25">
        <v>463</v>
      </c>
      <c r="E148" s="25">
        <v>3</v>
      </c>
      <c r="F148">
        <v>-0.43743072254168636</v>
      </c>
      <c r="G148">
        <v>-0.20651309123753009</v>
      </c>
      <c r="H148">
        <v>-0.23091763130415627</v>
      </c>
      <c r="I148" t="s">
        <v>244</v>
      </c>
      <c r="J148" t="s">
        <v>32</v>
      </c>
      <c r="K148" t="s">
        <v>54</v>
      </c>
      <c r="L148" t="s">
        <v>264</v>
      </c>
      <c r="M148" s="26">
        <v>25.6</v>
      </c>
      <c r="N148" s="27">
        <v>10</v>
      </c>
      <c r="O148">
        <v>24.805</v>
      </c>
      <c r="P148">
        <v>11.2</v>
      </c>
      <c r="Q148">
        <v>2.9</v>
      </c>
      <c r="R148">
        <v>2.8</v>
      </c>
      <c r="S148">
        <v>0.6</v>
      </c>
      <c r="T148">
        <v>0.6</v>
      </c>
      <c r="U148">
        <v>0.3</v>
      </c>
      <c r="V148">
        <v>0.46987951807228917</v>
      </c>
      <c r="W148">
        <v>8.3000000000000007</v>
      </c>
      <c r="X148">
        <v>1</v>
      </c>
      <c r="Y148">
        <v>0.5</v>
      </c>
      <c r="Z148">
        <v>0.7</v>
      </c>
      <c r="AA148">
        <v>-0.71688162780801501</v>
      </c>
      <c r="AB148">
        <v>1.3072937471109176</v>
      </c>
      <c r="AC148">
        <v>-1.147376387512419</v>
      </c>
      <c r="AD148">
        <v>-1.213497939488912</v>
      </c>
      <c r="AE148">
        <v>-0.87742273416430827</v>
      </c>
      <c r="AF148">
        <v>-0.64778717889393267</v>
      </c>
      <c r="AG148">
        <v>-3.840196060425393E-2</v>
      </c>
      <c r="AH148">
        <v>0.23365706296486508</v>
      </c>
      <c r="AI148">
        <v>1.2417991972582874</v>
      </c>
    </row>
    <row r="149" spans="1:35" x14ac:dyDescent="0.2">
      <c r="A149">
        <v>13</v>
      </c>
      <c r="B149">
        <v>148</v>
      </c>
      <c r="C149" s="25">
        <v>46.4</v>
      </c>
      <c r="D149" s="25">
        <v>38</v>
      </c>
      <c r="E149" s="25">
        <v>81</v>
      </c>
      <c r="F149">
        <v>-0.44218037196314192</v>
      </c>
      <c r="G149">
        <v>-0.29394624668519703</v>
      </c>
      <c r="H149">
        <v>-0.14823412527794488</v>
      </c>
      <c r="I149" t="s">
        <v>215</v>
      </c>
      <c r="J149" t="s">
        <v>1693</v>
      </c>
      <c r="K149" t="s">
        <v>89</v>
      </c>
      <c r="L149" t="s">
        <v>264</v>
      </c>
      <c r="M149" s="26">
        <v>26.5</v>
      </c>
      <c r="N149" s="27">
        <v>9</v>
      </c>
      <c r="O149">
        <v>25.085185185185185</v>
      </c>
      <c r="P149">
        <v>11.222222222222221</v>
      </c>
      <c r="Q149">
        <v>1.7777777777777777</v>
      </c>
      <c r="R149">
        <v>3.4444444444444446</v>
      </c>
      <c r="S149">
        <v>1.5555555555555556</v>
      </c>
      <c r="T149">
        <v>1</v>
      </c>
      <c r="U149">
        <v>0.33333333333333331</v>
      </c>
      <c r="V149">
        <v>0.41666666666666669</v>
      </c>
      <c r="W149">
        <v>9.3333333333333339</v>
      </c>
      <c r="X149">
        <v>0.75</v>
      </c>
      <c r="Y149">
        <v>2.2222222222222223</v>
      </c>
      <c r="Z149">
        <v>0.77777777777777779</v>
      </c>
      <c r="AA149">
        <v>-0.71317734693156287</v>
      </c>
      <c r="AB149">
        <v>0.21409025510871713</v>
      </c>
      <c r="AC149">
        <v>-0.91589660913512172</v>
      </c>
      <c r="AD149">
        <v>-0.77692273147055102</v>
      </c>
      <c r="AE149">
        <v>-6.2652042138463893E-3</v>
      </c>
      <c r="AF149">
        <v>-0.5961604480498125</v>
      </c>
      <c r="AG149">
        <v>-0.71549061476090925</v>
      </c>
      <c r="AH149">
        <v>-0.30093051904981588</v>
      </c>
      <c r="AI149">
        <v>1.1652369983361288</v>
      </c>
    </row>
    <row r="150" spans="1:35" x14ac:dyDescent="0.2">
      <c r="A150">
        <v>13</v>
      </c>
      <c r="B150">
        <v>149</v>
      </c>
      <c r="C150" s="25">
        <v>39.5</v>
      </c>
      <c r="D150" s="25">
        <v>34</v>
      </c>
      <c r="E150" s="25">
        <v>95</v>
      </c>
      <c r="F150">
        <v>-0.44592809159787838</v>
      </c>
      <c r="G150">
        <v>-0.36424136298057441</v>
      </c>
      <c r="H150">
        <v>-8.1686728617303972E-2</v>
      </c>
      <c r="I150" t="s">
        <v>180</v>
      </c>
      <c r="J150" t="s">
        <v>32</v>
      </c>
      <c r="K150" t="s">
        <v>155</v>
      </c>
      <c r="L150" t="s">
        <v>264</v>
      </c>
      <c r="M150" s="26">
        <v>20.2</v>
      </c>
      <c r="N150" s="27">
        <v>10</v>
      </c>
      <c r="O150">
        <v>25.18833333333334</v>
      </c>
      <c r="P150">
        <v>13</v>
      </c>
      <c r="Q150">
        <v>1.8</v>
      </c>
      <c r="R150">
        <v>4.4000000000000004</v>
      </c>
      <c r="S150">
        <v>1.3</v>
      </c>
      <c r="T150">
        <v>0.3</v>
      </c>
      <c r="U150">
        <v>0.7</v>
      </c>
      <c r="V150">
        <v>0.45794392523364486</v>
      </c>
      <c r="W150">
        <v>10.7</v>
      </c>
      <c r="X150">
        <v>0.82352941176470584</v>
      </c>
      <c r="Y150">
        <v>1.7</v>
      </c>
      <c r="Z150">
        <v>1.9</v>
      </c>
      <c r="AA150">
        <v>-0.41683487681538639</v>
      </c>
      <c r="AB150">
        <v>0.23573784900975092</v>
      </c>
      <c r="AC150">
        <v>-0.57266797223085331</v>
      </c>
      <c r="AD150">
        <v>-0.89368121733592665</v>
      </c>
      <c r="AE150">
        <v>-1.5307908816271547</v>
      </c>
      <c r="AF150">
        <v>-2.8266408764491272E-2</v>
      </c>
      <c r="AG150">
        <v>-0.21722946809929292</v>
      </c>
      <c r="AH150">
        <v>8.5006866578913501E-2</v>
      </c>
      <c r="AI150">
        <v>6.0553842459271777E-2</v>
      </c>
    </row>
    <row r="151" spans="1:35" x14ac:dyDescent="0.2">
      <c r="A151">
        <v>13</v>
      </c>
      <c r="B151">
        <v>150</v>
      </c>
      <c r="C151" s="25">
        <v>104.7</v>
      </c>
      <c r="D151" s="25">
        <v>99</v>
      </c>
      <c r="E151" s="25">
        <v>58</v>
      </c>
      <c r="F151">
        <v>-0.44739971092982017</v>
      </c>
      <c r="G151">
        <v>-0.29710415180383021</v>
      </c>
      <c r="H151">
        <v>-0.15029555912598996</v>
      </c>
      <c r="I151" t="s">
        <v>189</v>
      </c>
      <c r="J151" t="s">
        <v>32</v>
      </c>
      <c r="K151" t="s">
        <v>87</v>
      </c>
      <c r="L151" t="s">
        <v>263</v>
      </c>
      <c r="M151" s="26">
        <v>25.2</v>
      </c>
      <c r="N151" s="27">
        <v>10</v>
      </c>
      <c r="O151">
        <v>31.516666666666673</v>
      </c>
      <c r="P151">
        <v>10</v>
      </c>
      <c r="Q151">
        <v>1.4</v>
      </c>
      <c r="R151">
        <v>3.4</v>
      </c>
      <c r="S151">
        <v>2.1</v>
      </c>
      <c r="T151">
        <v>1.2</v>
      </c>
      <c r="U151">
        <v>0.4</v>
      </c>
      <c r="V151">
        <v>0.41584158415841582</v>
      </c>
      <c r="W151">
        <v>10.1</v>
      </c>
      <c r="X151">
        <v>0.4</v>
      </c>
      <c r="Y151">
        <v>0.5</v>
      </c>
      <c r="Z151">
        <v>0.7</v>
      </c>
      <c r="AA151">
        <v>-0.91691279513643398</v>
      </c>
      <c r="AB151">
        <v>-0.15391884120885529</v>
      </c>
      <c r="AC151">
        <v>-0.93186073178183193</v>
      </c>
      <c r="AD151">
        <v>-0.52817639201822886</v>
      </c>
      <c r="AE151">
        <v>0.42931356076138444</v>
      </c>
      <c r="AF151">
        <v>-0.49290698636157226</v>
      </c>
      <c r="AG151">
        <v>-0.78393858698401797</v>
      </c>
      <c r="AH151">
        <v>-0.53733579076320326</v>
      </c>
      <c r="AI151">
        <v>1.2417991972582874</v>
      </c>
    </row>
    <row r="152" spans="1:35" x14ac:dyDescent="0.2">
      <c r="A152">
        <v>13</v>
      </c>
      <c r="B152">
        <v>151</v>
      </c>
      <c r="C152" s="25">
        <v>128.80000000000001</v>
      </c>
      <c r="D152" s="25">
        <v>673</v>
      </c>
      <c r="E152" s="25">
        <v>66</v>
      </c>
      <c r="F152">
        <v>-0.44973792232327103</v>
      </c>
      <c r="G152">
        <v>-0.29654952960198644</v>
      </c>
      <c r="H152">
        <v>-0.15318839272128459</v>
      </c>
      <c r="I152" t="s">
        <v>237</v>
      </c>
      <c r="J152" t="s">
        <v>32</v>
      </c>
      <c r="K152" t="s">
        <v>60</v>
      </c>
      <c r="L152" t="s">
        <v>264</v>
      </c>
      <c r="M152" s="26">
        <v>23</v>
      </c>
      <c r="N152" s="27">
        <v>10</v>
      </c>
      <c r="O152">
        <v>33.69</v>
      </c>
      <c r="P152">
        <v>19.8</v>
      </c>
      <c r="Q152">
        <v>1</v>
      </c>
      <c r="R152">
        <v>6</v>
      </c>
      <c r="S152">
        <v>1.2</v>
      </c>
      <c r="T152">
        <v>0.3</v>
      </c>
      <c r="U152">
        <v>0.3</v>
      </c>
      <c r="V152">
        <v>0.47368421052631576</v>
      </c>
      <c r="W152">
        <v>15.2</v>
      </c>
      <c r="X152">
        <v>0.7857142857142857</v>
      </c>
      <c r="Y152">
        <v>5.6</v>
      </c>
      <c r="Z152">
        <v>1.5</v>
      </c>
      <c r="AA152">
        <v>0.71667507137898823</v>
      </c>
      <c r="AB152">
        <v>-0.54357553142746129</v>
      </c>
      <c r="AC152">
        <v>2.0404430507121761E-3</v>
      </c>
      <c r="AD152">
        <v>-0.93936932050063904</v>
      </c>
      <c r="AE152">
        <v>-1.5307908816271547</v>
      </c>
      <c r="AF152">
        <v>-0.64778717889393267</v>
      </c>
      <c r="AG152">
        <v>2.4917395786075606E-2</v>
      </c>
      <c r="AH152">
        <v>-0.20535805824340991</v>
      </c>
      <c r="AI152">
        <v>0.45430229405894357</v>
      </c>
    </row>
    <row r="153" spans="1:35" x14ac:dyDescent="0.2">
      <c r="A153">
        <v>13</v>
      </c>
      <c r="B153">
        <v>152</v>
      </c>
      <c r="C153" s="25">
        <v>138.1</v>
      </c>
      <c r="D153" s="25">
        <v>147</v>
      </c>
      <c r="E153" s="25">
        <v>65</v>
      </c>
      <c r="F153">
        <v>-0.46033603139793833</v>
      </c>
      <c r="G153">
        <v>-0.23101309117549468</v>
      </c>
      <c r="H153">
        <v>-0.22932294022244365</v>
      </c>
      <c r="I153" t="s">
        <v>142</v>
      </c>
      <c r="J153" t="s">
        <v>32</v>
      </c>
      <c r="K153" t="s">
        <v>33</v>
      </c>
      <c r="L153" t="s">
        <v>264</v>
      </c>
      <c r="M153" s="26">
        <v>34.5</v>
      </c>
      <c r="N153" s="27">
        <v>10</v>
      </c>
      <c r="O153">
        <v>34.151666666666664</v>
      </c>
      <c r="P153">
        <v>7.6</v>
      </c>
      <c r="Q153">
        <v>1.4</v>
      </c>
      <c r="R153">
        <v>5.9</v>
      </c>
      <c r="S153">
        <v>1</v>
      </c>
      <c r="T153">
        <v>0.9</v>
      </c>
      <c r="U153">
        <v>0.5</v>
      </c>
      <c r="V153">
        <v>0.5</v>
      </c>
      <c r="W153">
        <v>5.6</v>
      </c>
      <c r="X153">
        <v>0.75</v>
      </c>
      <c r="Y153">
        <v>0.8</v>
      </c>
      <c r="Z153">
        <v>1</v>
      </c>
      <c r="AA153">
        <v>-1.3169751297932721</v>
      </c>
      <c r="AB153">
        <v>-0.15391884120885529</v>
      </c>
      <c r="AC153">
        <v>-3.3878832904385543E-2</v>
      </c>
      <c r="AD153">
        <v>-1.0307455268300634</v>
      </c>
      <c r="AE153">
        <v>-0.22405458670146181</v>
      </c>
      <c r="AF153">
        <v>-0.33802679382921191</v>
      </c>
      <c r="AG153">
        <v>0.1967465406475826</v>
      </c>
      <c r="AH153">
        <v>-0.12475250851831815</v>
      </c>
      <c r="AI153">
        <v>0.94648785855853346</v>
      </c>
    </row>
    <row r="154" spans="1:35" x14ac:dyDescent="0.2">
      <c r="A154">
        <v>13</v>
      </c>
      <c r="B154">
        <v>153</v>
      </c>
      <c r="C154" s="25">
        <v>151.69999999999999</v>
      </c>
      <c r="D154" s="25">
        <v>173</v>
      </c>
      <c r="E154" s="25">
        <v>9</v>
      </c>
      <c r="F154">
        <v>-0.46767139913267286</v>
      </c>
      <c r="G154">
        <v>-0.25448145129292832</v>
      </c>
      <c r="H154">
        <v>-0.21318994783974454</v>
      </c>
      <c r="I154" t="s">
        <v>197</v>
      </c>
      <c r="J154" t="s">
        <v>32</v>
      </c>
      <c r="K154" t="s">
        <v>65</v>
      </c>
      <c r="L154" t="s">
        <v>264</v>
      </c>
      <c r="M154" s="26">
        <v>20.3</v>
      </c>
      <c r="N154" s="27">
        <v>9</v>
      </c>
      <c r="O154">
        <v>22.524074074074075</v>
      </c>
      <c r="P154">
        <v>7.4444444444444446</v>
      </c>
      <c r="Q154">
        <v>0.66666666666666663</v>
      </c>
      <c r="R154">
        <v>5.2222222222222223</v>
      </c>
      <c r="S154">
        <v>2.2222222222222223</v>
      </c>
      <c r="T154">
        <v>1.2222222222222223</v>
      </c>
      <c r="U154">
        <v>0.1111111111111111</v>
      </c>
      <c r="V154">
        <v>0.46551724137931033</v>
      </c>
      <c r="W154">
        <v>6.4444444444444446</v>
      </c>
      <c r="X154">
        <v>0.875</v>
      </c>
      <c r="Y154">
        <v>0.88888888888888884</v>
      </c>
      <c r="Z154">
        <v>0.88888888888888884</v>
      </c>
      <c r="AA154">
        <v>-1.3429050959284374</v>
      </c>
      <c r="AB154">
        <v>-0.86828943994296637</v>
      </c>
      <c r="AC154">
        <v>-0.27733170326671552</v>
      </c>
      <c r="AD154">
        <v>-0.47233537703913614</v>
      </c>
      <c r="AE154">
        <v>0.47771120131418821</v>
      </c>
      <c r="AF154">
        <v>-0.94033865367728009</v>
      </c>
      <c r="AG154">
        <v>-7.2495696154975947E-2</v>
      </c>
      <c r="AH154">
        <v>0.14978927461163719</v>
      </c>
      <c r="AI154">
        <v>1.0558624284473312</v>
      </c>
    </row>
    <row r="155" spans="1:35" x14ac:dyDescent="0.2">
      <c r="A155">
        <v>13</v>
      </c>
      <c r="B155">
        <v>154</v>
      </c>
      <c r="C155" s="25">
        <v>0</v>
      </c>
      <c r="D155" s="25">
        <v>253</v>
      </c>
      <c r="E155" s="25">
        <v>26</v>
      </c>
      <c r="F155">
        <v>-0.4812024723596901</v>
      </c>
      <c r="G155">
        <v>-0.25727086979238778</v>
      </c>
      <c r="H155">
        <v>-0.22393160256730232</v>
      </c>
      <c r="I155" t="s">
        <v>203</v>
      </c>
      <c r="J155" t="s">
        <v>32</v>
      </c>
      <c r="K155" t="s">
        <v>60</v>
      </c>
      <c r="L155" t="s">
        <v>263</v>
      </c>
      <c r="M155" s="26">
        <v>25.9</v>
      </c>
      <c r="N155" s="27">
        <v>10</v>
      </c>
      <c r="O155">
        <v>32.213333333333331</v>
      </c>
      <c r="P155">
        <v>10.9</v>
      </c>
      <c r="Q155">
        <v>1.2</v>
      </c>
      <c r="R155">
        <v>4.8</v>
      </c>
      <c r="S155">
        <v>1.9</v>
      </c>
      <c r="T155">
        <v>0.9</v>
      </c>
      <c r="U155">
        <v>0</v>
      </c>
      <c r="V155">
        <v>0.47368421052631576</v>
      </c>
      <c r="W155">
        <v>9.5</v>
      </c>
      <c r="X155">
        <v>0.875</v>
      </c>
      <c r="Y155">
        <v>0.8</v>
      </c>
      <c r="Z155">
        <v>0.9</v>
      </c>
      <c r="AA155">
        <v>-0.76688941964011959</v>
      </c>
      <c r="AB155">
        <v>-0.34874718631815826</v>
      </c>
      <c r="AC155">
        <v>-0.42899086841046208</v>
      </c>
      <c r="AD155">
        <v>-0.61955259834765342</v>
      </c>
      <c r="AE155">
        <v>-0.22405458670146181</v>
      </c>
      <c r="AF155">
        <v>-1.1124277564910137</v>
      </c>
      <c r="AG155">
        <v>8.0545069278893985E-3</v>
      </c>
      <c r="AH155">
        <v>0.13224510939103798</v>
      </c>
      <c r="AI155">
        <v>1.0449249714584512</v>
      </c>
    </row>
    <row r="156" spans="1:35" x14ac:dyDescent="0.2">
      <c r="A156">
        <v>13</v>
      </c>
      <c r="B156">
        <v>155</v>
      </c>
      <c r="C156" s="25">
        <v>0</v>
      </c>
      <c r="D156" s="25">
        <v>330</v>
      </c>
      <c r="E156" s="25">
        <v>20</v>
      </c>
      <c r="F156">
        <v>-0.48211354921519145</v>
      </c>
      <c r="G156">
        <v>-0.28818362153293581</v>
      </c>
      <c r="H156">
        <v>-0.19392992768225564</v>
      </c>
      <c r="I156" t="s">
        <v>233</v>
      </c>
      <c r="J156" t="s">
        <v>32</v>
      </c>
      <c r="K156" t="s">
        <v>74</v>
      </c>
      <c r="L156" t="s">
        <v>263</v>
      </c>
      <c r="M156" s="26">
        <v>25</v>
      </c>
      <c r="N156" s="27">
        <v>10</v>
      </c>
      <c r="O156">
        <v>24.678333333333335</v>
      </c>
      <c r="P156">
        <v>5.9</v>
      </c>
      <c r="Q156">
        <v>1.2</v>
      </c>
      <c r="R156">
        <v>6.2</v>
      </c>
      <c r="S156">
        <v>1.9</v>
      </c>
      <c r="T156">
        <v>1</v>
      </c>
      <c r="U156">
        <v>0.6</v>
      </c>
      <c r="V156">
        <v>0.42307692307692307</v>
      </c>
      <c r="W156">
        <v>5.2</v>
      </c>
      <c r="X156">
        <v>0.42857142857142855</v>
      </c>
      <c r="Y156">
        <v>0.7</v>
      </c>
      <c r="Z156">
        <v>0.8</v>
      </c>
      <c r="AA156">
        <v>-1.6003526168418656</v>
      </c>
      <c r="AB156">
        <v>-0.34874718631815826</v>
      </c>
      <c r="AC156">
        <v>7.387899496090794E-2</v>
      </c>
      <c r="AD156">
        <v>-0.61955259834765342</v>
      </c>
      <c r="AE156">
        <v>-6.2652042138463893E-3</v>
      </c>
      <c r="AF156">
        <v>-0.18314660129685159</v>
      </c>
      <c r="AG156">
        <v>-0.36221983364845178</v>
      </c>
      <c r="AH156">
        <v>-0.69060963244887319</v>
      </c>
      <c r="AI156">
        <v>1.1433620843583694</v>
      </c>
    </row>
    <row r="157" spans="1:35" x14ac:dyDescent="0.2">
      <c r="A157">
        <v>13</v>
      </c>
      <c r="B157">
        <v>156</v>
      </c>
      <c r="C157" s="25">
        <v>125.5</v>
      </c>
      <c r="D157" s="25">
        <v>132</v>
      </c>
      <c r="E157" s="25">
        <v>54</v>
      </c>
      <c r="F157">
        <v>-0.48444479628222714</v>
      </c>
      <c r="G157">
        <v>-0.34210318377768778</v>
      </c>
      <c r="H157">
        <v>-0.14234161250453936</v>
      </c>
      <c r="I157" t="s">
        <v>204</v>
      </c>
      <c r="J157" t="s">
        <v>32</v>
      </c>
      <c r="K157" t="s">
        <v>42</v>
      </c>
      <c r="L157" t="s">
        <v>263</v>
      </c>
      <c r="M157" s="26">
        <v>32.4</v>
      </c>
      <c r="N157" s="27">
        <v>10</v>
      </c>
      <c r="O157">
        <v>24.910000000000004</v>
      </c>
      <c r="P157">
        <v>7</v>
      </c>
      <c r="Q157">
        <v>1.6</v>
      </c>
      <c r="R157">
        <v>3</v>
      </c>
      <c r="S157">
        <v>1.5</v>
      </c>
      <c r="T157">
        <v>1.2</v>
      </c>
      <c r="U157">
        <v>0.5</v>
      </c>
      <c r="V157">
        <v>0.43103448275862066</v>
      </c>
      <c r="W157">
        <v>5.8</v>
      </c>
      <c r="X157">
        <v>0.66666666666666663</v>
      </c>
      <c r="Y157">
        <v>0.6</v>
      </c>
      <c r="Z157">
        <v>1.3</v>
      </c>
      <c r="AA157">
        <v>-1.4169907134574815</v>
      </c>
      <c r="AB157">
        <v>4.0909503900447931E-2</v>
      </c>
      <c r="AC157">
        <v>-1.0755378356022234</v>
      </c>
      <c r="AD157">
        <v>-0.8023050110065022</v>
      </c>
      <c r="AE157">
        <v>0.42931356076138444</v>
      </c>
      <c r="AF157">
        <v>-0.33802679382921191</v>
      </c>
      <c r="AG157">
        <v>-0.33899159988237987</v>
      </c>
      <c r="AH157">
        <v>-0.22847628474200396</v>
      </c>
      <c r="AI157">
        <v>0.65117651985877945</v>
      </c>
    </row>
    <row r="158" spans="1:35" x14ac:dyDescent="0.2">
      <c r="A158">
        <v>14</v>
      </c>
      <c r="B158">
        <v>157</v>
      </c>
      <c r="C158" s="25">
        <v>141.5</v>
      </c>
      <c r="D158" s="25">
        <v>130</v>
      </c>
      <c r="E158" s="25">
        <v>33</v>
      </c>
      <c r="F158">
        <v>-0.489461142125657</v>
      </c>
      <c r="G158">
        <v>-0.27001831111833879</v>
      </c>
      <c r="H158">
        <v>-0.21944283100731821</v>
      </c>
      <c r="I158" t="s">
        <v>206</v>
      </c>
      <c r="J158" t="s">
        <v>32</v>
      </c>
      <c r="K158" t="s">
        <v>39</v>
      </c>
      <c r="L158" t="s">
        <v>264</v>
      </c>
      <c r="M158" s="26">
        <v>27.8</v>
      </c>
      <c r="N158" s="27">
        <v>10</v>
      </c>
      <c r="O158">
        <v>26.585000000000001</v>
      </c>
      <c r="P158">
        <v>9.1</v>
      </c>
      <c r="Q158">
        <v>1.9</v>
      </c>
      <c r="R158">
        <v>5.5</v>
      </c>
      <c r="S158">
        <v>1.1000000000000001</v>
      </c>
      <c r="T158">
        <v>0.3</v>
      </c>
      <c r="U158">
        <v>0.6</v>
      </c>
      <c r="V158">
        <v>0.42105263157894735</v>
      </c>
      <c r="W158">
        <v>7.6</v>
      </c>
      <c r="X158">
        <v>0.88888888888888884</v>
      </c>
      <c r="Y158">
        <v>0.9</v>
      </c>
      <c r="Z158">
        <v>0.4</v>
      </c>
      <c r="AA158">
        <v>-1.0669361706327483</v>
      </c>
      <c r="AB158">
        <v>0.33315202156440232</v>
      </c>
      <c r="AC158">
        <v>-0.17755593672477707</v>
      </c>
      <c r="AD158">
        <v>-0.9850574236653511</v>
      </c>
      <c r="AE158">
        <v>-1.5307908816271547</v>
      </c>
      <c r="AF158">
        <v>-0.18314660129685159</v>
      </c>
      <c r="AG158">
        <v>-0.54104734114349162</v>
      </c>
      <c r="AH158">
        <v>0.18410699750288143</v>
      </c>
      <c r="AI158">
        <v>1.5371105359580413</v>
      </c>
    </row>
    <row r="159" spans="1:35" x14ac:dyDescent="0.2">
      <c r="A159">
        <v>14</v>
      </c>
      <c r="B159">
        <v>158</v>
      </c>
      <c r="C159" s="25">
        <v>123.2</v>
      </c>
      <c r="D159" s="25">
        <v>145</v>
      </c>
      <c r="E159" s="25">
        <v>37</v>
      </c>
      <c r="F159">
        <v>-0.48996631221552506</v>
      </c>
      <c r="G159">
        <v>-0.12440845846311449</v>
      </c>
      <c r="H159">
        <v>-0.36555785375241057</v>
      </c>
      <c r="I159" t="s">
        <v>368</v>
      </c>
      <c r="J159" t="s">
        <v>32</v>
      </c>
      <c r="K159" t="s">
        <v>42</v>
      </c>
      <c r="L159" t="s">
        <v>45</v>
      </c>
      <c r="M159" s="26">
        <v>31.8</v>
      </c>
      <c r="N159" s="27">
        <v>10</v>
      </c>
      <c r="O159">
        <v>15.828333333333333</v>
      </c>
      <c r="P159">
        <v>7.4</v>
      </c>
      <c r="Q159">
        <v>0</v>
      </c>
      <c r="R159">
        <v>6.5</v>
      </c>
      <c r="S159">
        <v>1</v>
      </c>
      <c r="T159">
        <v>0.8</v>
      </c>
      <c r="U159">
        <v>1.6</v>
      </c>
      <c r="V159">
        <v>0.62264150943396224</v>
      </c>
      <c r="W159">
        <v>5.3</v>
      </c>
      <c r="X159">
        <v>0.61538461538461542</v>
      </c>
      <c r="Y159">
        <v>1.3</v>
      </c>
      <c r="Z159">
        <v>0.7</v>
      </c>
      <c r="AA159">
        <v>-1.3503136576813417</v>
      </c>
      <c r="AB159">
        <v>-1.5177172569739765</v>
      </c>
      <c r="AC159">
        <v>0.18163682282620142</v>
      </c>
      <c r="AD159">
        <v>-1.0307455268300634</v>
      </c>
      <c r="AE159">
        <v>-0.44184396918907726</v>
      </c>
      <c r="AF159">
        <v>1.3656553240267522</v>
      </c>
      <c r="AG159">
        <v>1.0682888620823581</v>
      </c>
      <c r="AH159">
        <v>-0.63643592168717078</v>
      </c>
      <c r="AI159">
        <v>1.2417991972582874</v>
      </c>
    </row>
    <row r="160" spans="1:35" x14ac:dyDescent="0.2">
      <c r="A160">
        <v>14</v>
      </c>
      <c r="B160">
        <v>159</v>
      </c>
      <c r="C160" s="25">
        <v>0</v>
      </c>
      <c r="D160" s="25">
        <v>313</v>
      </c>
      <c r="E160" s="25">
        <v>3</v>
      </c>
      <c r="F160">
        <v>-0.49168374939616727</v>
      </c>
      <c r="G160">
        <v>-0.31509071987977588</v>
      </c>
      <c r="H160">
        <v>-0.17659302951639139</v>
      </c>
      <c r="I160" t="s">
        <v>229</v>
      </c>
      <c r="J160" t="s">
        <v>1695</v>
      </c>
      <c r="K160" t="s">
        <v>44</v>
      </c>
      <c r="L160" t="s">
        <v>264</v>
      </c>
      <c r="M160" s="26">
        <v>25.7</v>
      </c>
      <c r="N160" s="27">
        <v>10</v>
      </c>
      <c r="O160">
        <v>27.159999999999997</v>
      </c>
      <c r="P160">
        <v>11.3</v>
      </c>
      <c r="Q160">
        <v>1.3</v>
      </c>
      <c r="R160">
        <v>3.2</v>
      </c>
      <c r="S160">
        <v>0.8</v>
      </c>
      <c r="T160">
        <v>1</v>
      </c>
      <c r="U160">
        <v>0.7</v>
      </c>
      <c r="V160">
        <v>0.4845360824742268</v>
      </c>
      <c r="W160">
        <v>9.6999999999999993</v>
      </c>
      <c r="X160">
        <v>0.66666666666666663</v>
      </c>
      <c r="Y160">
        <v>0.9</v>
      </c>
      <c r="Z160">
        <v>1.5</v>
      </c>
      <c r="AA160">
        <v>-0.70021236386397989</v>
      </c>
      <c r="AB160">
        <v>-0.2513330137635067</v>
      </c>
      <c r="AC160">
        <v>-1.0036992836920275</v>
      </c>
      <c r="AD160">
        <v>-1.1221217331594877</v>
      </c>
      <c r="AE160">
        <v>-6.2652042138463893E-3</v>
      </c>
      <c r="AF160">
        <v>-2.8266408764491272E-2</v>
      </c>
      <c r="AG160">
        <v>0.15166747279624429</v>
      </c>
      <c r="AH160">
        <v>-0.32988823831583103</v>
      </c>
      <c r="AI160">
        <v>0.45430229405894357</v>
      </c>
    </row>
    <row r="161" spans="1:35" x14ac:dyDescent="0.2">
      <c r="A161">
        <v>14</v>
      </c>
      <c r="B161">
        <v>160</v>
      </c>
      <c r="C161" s="25">
        <v>141</v>
      </c>
      <c r="D161" s="25">
        <v>165</v>
      </c>
      <c r="E161" s="25">
        <v>19</v>
      </c>
      <c r="F161">
        <v>-0.49379868997093485</v>
      </c>
      <c r="G161">
        <v>-0.45992176800726881</v>
      </c>
      <c r="H161">
        <v>-3.387692196366604E-2</v>
      </c>
      <c r="I161" t="s">
        <v>255</v>
      </c>
      <c r="J161" t="s">
        <v>32</v>
      </c>
      <c r="K161" t="s">
        <v>52</v>
      </c>
      <c r="L161" t="s">
        <v>264</v>
      </c>
      <c r="M161" s="26">
        <v>22</v>
      </c>
      <c r="N161" s="27">
        <v>10</v>
      </c>
      <c r="O161">
        <v>31.471666666666664</v>
      </c>
      <c r="P161">
        <v>11.8</v>
      </c>
      <c r="Q161">
        <v>1.6</v>
      </c>
      <c r="R161">
        <v>4.5999999999999996</v>
      </c>
      <c r="S161">
        <v>1.7</v>
      </c>
      <c r="T161">
        <v>0.8</v>
      </c>
      <c r="U161">
        <v>0.2</v>
      </c>
      <c r="V161">
        <v>0.37614678899082571</v>
      </c>
      <c r="W161">
        <v>10.9</v>
      </c>
      <c r="X161">
        <v>0.7407407407407407</v>
      </c>
      <c r="Y161">
        <v>2.7</v>
      </c>
      <c r="Z161">
        <v>1.2</v>
      </c>
      <c r="AA161">
        <v>-0.6168660441438053</v>
      </c>
      <c r="AB161">
        <v>4.0909503900447931E-2</v>
      </c>
      <c r="AC161">
        <v>-0.5008294203206578</v>
      </c>
      <c r="AD161">
        <v>-0.71092880467707775</v>
      </c>
      <c r="AE161">
        <v>-0.44184396918907726</v>
      </c>
      <c r="AF161">
        <v>-0.80266737142629285</v>
      </c>
      <c r="AG161">
        <v>-1.4323187150275734</v>
      </c>
      <c r="AH161">
        <v>-0.42436472394008035</v>
      </c>
      <c r="AI161">
        <v>0.74961363275869752</v>
      </c>
    </row>
    <row r="162" spans="1:35" x14ac:dyDescent="0.2">
      <c r="A162">
        <v>14</v>
      </c>
      <c r="B162">
        <v>161</v>
      </c>
      <c r="C162" s="25">
        <v>144.4</v>
      </c>
      <c r="D162" s="25">
        <v>201</v>
      </c>
      <c r="E162" s="25">
        <v>8</v>
      </c>
      <c r="F162">
        <v>-0.49430799714836399</v>
      </c>
      <c r="G162">
        <v>-0.46328760859891793</v>
      </c>
      <c r="H162">
        <v>-3.1020388549446054E-2</v>
      </c>
      <c r="I162" t="s">
        <v>224</v>
      </c>
      <c r="J162" t="s">
        <v>32</v>
      </c>
      <c r="K162" t="s">
        <v>35</v>
      </c>
      <c r="L162" t="s">
        <v>264</v>
      </c>
      <c r="M162" s="26">
        <v>29.4</v>
      </c>
      <c r="N162" s="27">
        <v>10</v>
      </c>
      <c r="O162">
        <v>22.839999999999996</v>
      </c>
      <c r="P162">
        <v>6.2</v>
      </c>
      <c r="Q162">
        <v>1.1000000000000001</v>
      </c>
      <c r="R162">
        <v>8.5</v>
      </c>
      <c r="S162">
        <v>0.4</v>
      </c>
      <c r="T162">
        <v>0.8</v>
      </c>
      <c r="U162">
        <v>0.3</v>
      </c>
      <c r="V162">
        <v>0.31343283582089554</v>
      </c>
      <c r="W162">
        <v>6.7</v>
      </c>
      <c r="X162">
        <v>0.81818181818181823</v>
      </c>
      <c r="Y162">
        <v>1.1000000000000001</v>
      </c>
      <c r="Z162">
        <v>1.2</v>
      </c>
      <c r="AA162">
        <v>-1.5503448250097607</v>
      </c>
      <c r="AB162">
        <v>-0.44616135887280967</v>
      </c>
      <c r="AC162">
        <v>0.90002234192815844</v>
      </c>
      <c r="AD162">
        <v>-1.3048741458183366</v>
      </c>
      <c r="AE162">
        <v>-0.44184396918907726</v>
      </c>
      <c r="AF162">
        <v>-0.64778717889393267</v>
      </c>
      <c r="AG162">
        <v>-1.4590461301104105</v>
      </c>
      <c r="AH162">
        <v>3.083315581721115E-2</v>
      </c>
      <c r="AI162">
        <v>0.74961363275869752</v>
      </c>
    </row>
    <row r="163" spans="1:35" x14ac:dyDescent="0.2">
      <c r="A163">
        <v>14</v>
      </c>
      <c r="B163">
        <v>162</v>
      </c>
      <c r="C163" s="25">
        <v>59</v>
      </c>
      <c r="D163" s="25">
        <v>52</v>
      </c>
      <c r="E163" s="25">
        <v>93</v>
      </c>
      <c r="F163">
        <v>-0.50070009140182814</v>
      </c>
      <c r="G163">
        <v>-0.38344396330413422</v>
      </c>
      <c r="H163">
        <v>-0.11725612809769392</v>
      </c>
      <c r="I163" t="s">
        <v>182</v>
      </c>
      <c r="J163" t="s">
        <v>1691</v>
      </c>
      <c r="K163" t="s">
        <v>79</v>
      </c>
      <c r="L163" t="s">
        <v>264</v>
      </c>
      <c r="M163" s="26">
        <v>24.2</v>
      </c>
      <c r="N163" s="27">
        <v>10</v>
      </c>
      <c r="O163">
        <v>30.908333333333331</v>
      </c>
      <c r="P163">
        <v>14.7</v>
      </c>
      <c r="Q163">
        <v>1.1000000000000001</v>
      </c>
      <c r="R163">
        <v>6.2</v>
      </c>
      <c r="S163">
        <v>2.8</v>
      </c>
      <c r="T163">
        <v>0.4</v>
      </c>
      <c r="U163">
        <v>0.3</v>
      </c>
      <c r="V163">
        <v>0.44262295081967212</v>
      </c>
      <c r="W163">
        <v>12.2</v>
      </c>
      <c r="X163">
        <v>0.71794871794871795</v>
      </c>
      <c r="Y163">
        <v>3.9</v>
      </c>
      <c r="Z163">
        <v>1.4</v>
      </c>
      <c r="AA163">
        <v>-0.13345738976679289</v>
      </c>
      <c r="AB163">
        <v>-0.44616135887280967</v>
      </c>
      <c r="AC163">
        <v>7.387899496090794E-2</v>
      </c>
      <c r="AD163">
        <v>-0.20835966986524346</v>
      </c>
      <c r="AE163">
        <v>-1.3130014991395391</v>
      </c>
      <c r="AF163">
        <v>-0.64778717889393267</v>
      </c>
      <c r="AG163">
        <v>-0.49883443688327217</v>
      </c>
      <c r="AH163">
        <v>-0.83001253823538745</v>
      </c>
      <c r="AI163">
        <v>0.55273940695886159</v>
      </c>
    </row>
    <row r="164" spans="1:35" x14ac:dyDescent="0.2">
      <c r="A164">
        <v>14</v>
      </c>
      <c r="B164">
        <v>163</v>
      </c>
      <c r="C164" s="25">
        <v>0</v>
      </c>
      <c r="D164" s="25">
        <v>336</v>
      </c>
      <c r="E164" s="25">
        <v>0</v>
      </c>
      <c r="F164">
        <v>-0.50591720788700256</v>
      </c>
      <c r="G164">
        <v>-0.37411907731385557</v>
      </c>
      <c r="H164">
        <v>-0.13179813057314699</v>
      </c>
      <c r="I164" t="s">
        <v>240</v>
      </c>
      <c r="J164" t="s">
        <v>32</v>
      </c>
      <c r="K164" t="s">
        <v>39</v>
      </c>
      <c r="L164" t="s">
        <v>263</v>
      </c>
      <c r="M164" s="26">
        <v>35.4</v>
      </c>
      <c r="N164" s="27">
        <v>1</v>
      </c>
      <c r="O164">
        <v>15.75</v>
      </c>
      <c r="P164">
        <v>11</v>
      </c>
      <c r="Q164">
        <v>3</v>
      </c>
      <c r="R164">
        <v>1</v>
      </c>
      <c r="S164">
        <v>3</v>
      </c>
      <c r="T164">
        <v>0</v>
      </c>
      <c r="U164">
        <v>0</v>
      </c>
      <c r="V164">
        <v>0.5</v>
      </c>
      <c r="W164">
        <v>6</v>
      </c>
      <c r="X164">
        <v>1</v>
      </c>
      <c r="Y164">
        <v>2</v>
      </c>
      <c r="Z164">
        <v>2</v>
      </c>
      <c r="AA164">
        <v>-0.7502201556960848</v>
      </c>
      <c r="AB164">
        <v>1.4047079196655692</v>
      </c>
      <c r="AC164">
        <v>-1.7939233547041804</v>
      </c>
      <c r="AD164">
        <v>-0.11698346353581893</v>
      </c>
      <c r="AE164">
        <v>-2.1841590290900013</v>
      </c>
      <c r="AF164">
        <v>-1.1124277564910137</v>
      </c>
      <c r="AG164">
        <v>0.21223202982496367</v>
      </c>
      <c r="AH164">
        <v>1.0115853846425114</v>
      </c>
      <c r="AI164">
        <v>-3.7883270440646287E-2</v>
      </c>
    </row>
    <row r="165" spans="1:35" x14ac:dyDescent="0.2">
      <c r="A165">
        <v>14</v>
      </c>
      <c r="B165">
        <v>164</v>
      </c>
      <c r="C165" s="25">
        <v>127.1</v>
      </c>
      <c r="D165" s="25">
        <v>113</v>
      </c>
      <c r="E165" s="25">
        <v>35</v>
      </c>
      <c r="F165">
        <v>-0.50621455924065295</v>
      </c>
      <c r="G165">
        <v>-0.41811749435816303</v>
      </c>
      <c r="H165">
        <v>-8.8097064882489917E-2</v>
      </c>
      <c r="I165" t="s">
        <v>234</v>
      </c>
      <c r="J165" t="s">
        <v>1694</v>
      </c>
      <c r="K165" t="s">
        <v>52</v>
      </c>
      <c r="L165" t="s">
        <v>263</v>
      </c>
      <c r="M165" s="26">
        <v>21.2</v>
      </c>
      <c r="N165" s="27">
        <v>10</v>
      </c>
      <c r="O165">
        <v>22.524999999999999</v>
      </c>
      <c r="P165">
        <v>9.3000000000000007</v>
      </c>
      <c r="Q165">
        <v>1.7</v>
      </c>
      <c r="R165">
        <v>3.5</v>
      </c>
      <c r="S165">
        <v>2.8</v>
      </c>
      <c r="T165">
        <v>0.6</v>
      </c>
      <c r="U165">
        <v>0.3</v>
      </c>
      <c r="V165">
        <v>0.42666666666666669</v>
      </c>
      <c r="W165">
        <v>7.5</v>
      </c>
      <c r="X165">
        <v>0.8</v>
      </c>
      <c r="Y165">
        <v>1.5</v>
      </c>
      <c r="Z165">
        <v>1.7</v>
      </c>
      <c r="AA165">
        <v>-1.0335976427446782</v>
      </c>
      <c r="AB165">
        <v>0.13832367645509933</v>
      </c>
      <c r="AC165">
        <v>-0.89594145582673412</v>
      </c>
      <c r="AD165">
        <v>-0.20835966986524346</v>
      </c>
      <c r="AE165">
        <v>-0.87742273416430827</v>
      </c>
      <c r="AF165">
        <v>-0.64778717889393267</v>
      </c>
      <c r="AG165">
        <v>-0.47698360279800522</v>
      </c>
      <c r="AH165">
        <v>-1.8716909644772742E-2</v>
      </c>
      <c r="AI165">
        <v>0.25742806825910769</v>
      </c>
    </row>
    <row r="166" spans="1:35" x14ac:dyDescent="0.2">
      <c r="A166">
        <v>14</v>
      </c>
      <c r="B166">
        <v>165</v>
      </c>
      <c r="C166" s="25">
        <v>0</v>
      </c>
      <c r="D166" s="25">
        <v>496</v>
      </c>
      <c r="E166" s="25">
        <v>0</v>
      </c>
      <c r="F166">
        <v>-0.50659339406962944</v>
      </c>
      <c r="G166">
        <v>-0.51511864277938546</v>
      </c>
      <c r="H166">
        <v>8.525248709756017E-3</v>
      </c>
      <c r="I166" t="s">
        <v>231</v>
      </c>
      <c r="J166" t="s">
        <v>232</v>
      </c>
      <c r="K166" t="s">
        <v>65</v>
      </c>
      <c r="L166" t="s">
        <v>263</v>
      </c>
      <c r="M166" s="26">
        <v>24</v>
      </c>
      <c r="N166" s="27">
        <v>2</v>
      </c>
      <c r="O166">
        <v>17.350000000000001</v>
      </c>
      <c r="P166">
        <v>3</v>
      </c>
      <c r="Q166">
        <v>1</v>
      </c>
      <c r="R166">
        <v>2</v>
      </c>
      <c r="S166">
        <v>3.5</v>
      </c>
      <c r="T166">
        <v>1</v>
      </c>
      <c r="U166">
        <v>1</v>
      </c>
      <c r="V166">
        <v>0.22222222222222221</v>
      </c>
      <c r="W166">
        <v>4.5</v>
      </c>
      <c r="X166">
        <v>0</v>
      </c>
      <c r="Y166">
        <v>0</v>
      </c>
      <c r="Z166">
        <v>1.5</v>
      </c>
      <c r="AA166">
        <v>-2.0837612712188784</v>
      </c>
      <c r="AB166">
        <v>-0.54357553142746129</v>
      </c>
      <c r="AC166">
        <v>-1.4347305951532019</v>
      </c>
      <c r="AD166">
        <v>0.11145705228774218</v>
      </c>
      <c r="AE166">
        <v>-6.2652042138463893E-3</v>
      </c>
      <c r="AF166">
        <v>0.43637416883258989</v>
      </c>
      <c r="AG166">
        <v>-1.5442163205860067</v>
      </c>
      <c r="AH166">
        <v>-2.5652377594350319E-2</v>
      </c>
      <c r="AI166">
        <v>0.45430229405894357</v>
      </c>
    </row>
    <row r="167" spans="1:35" x14ac:dyDescent="0.2">
      <c r="A167">
        <v>14</v>
      </c>
      <c r="B167">
        <v>166</v>
      </c>
      <c r="C167" s="25">
        <v>30.4</v>
      </c>
      <c r="D167" s="25">
        <v>25</v>
      </c>
      <c r="E167" s="25">
        <v>93</v>
      </c>
      <c r="F167">
        <v>-0.50846737783721585</v>
      </c>
      <c r="G167">
        <v>-1.5783701704644493E-2</v>
      </c>
      <c r="H167">
        <v>-0.49268367613257136</v>
      </c>
      <c r="I167" t="s">
        <v>201</v>
      </c>
      <c r="J167" t="s">
        <v>32</v>
      </c>
      <c r="K167" t="s">
        <v>108</v>
      </c>
      <c r="L167" t="s">
        <v>45</v>
      </c>
      <c r="M167" s="26">
        <v>21.6</v>
      </c>
      <c r="N167" s="27">
        <v>10</v>
      </c>
      <c r="O167">
        <v>18.54</v>
      </c>
      <c r="P167">
        <v>10.5</v>
      </c>
      <c r="Q167">
        <v>0</v>
      </c>
      <c r="R167">
        <v>6.5</v>
      </c>
      <c r="S167">
        <v>0.4</v>
      </c>
      <c r="T167">
        <v>0.2</v>
      </c>
      <c r="U167">
        <v>2.1</v>
      </c>
      <c r="V167">
        <v>0.71666666666666667</v>
      </c>
      <c r="W167">
        <v>6</v>
      </c>
      <c r="X167">
        <v>0.73076923076923073</v>
      </c>
      <c r="Y167">
        <v>2.6</v>
      </c>
      <c r="Z167">
        <v>0.5</v>
      </c>
      <c r="AA167">
        <v>-0.83356647541625939</v>
      </c>
      <c r="AB167">
        <v>-1.5177172569739765</v>
      </c>
      <c r="AC167">
        <v>0.18163682282620142</v>
      </c>
      <c r="AD167">
        <v>-1.3048741458183366</v>
      </c>
      <c r="AE167">
        <v>-1.7485802641147703</v>
      </c>
      <c r="AF167">
        <v>2.1400562866885542</v>
      </c>
      <c r="AG167">
        <v>1.9785449064605869</v>
      </c>
      <c r="AH167">
        <v>-0.4762266120519234</v>
      </c>
      <c r="AI167">
        <v>1.4386734230581233</v>
      </c>
    </row>
    <row r="168" spans="1:35" x14ac:dyDescent="0.2">
      <c r="A168">
        <v>14</v>
      </c>
      <c r="B168">
        <v>167</v>
      </c>
      <c r="C168" s="25">
        <v>141</v>
      </c>
      <c r="D168" s="25">
        <v>171</v>
      </c>
      <c r="E168" s="25">
        <v>17</v>
      </c>
      <c r="F168">
        <v>-0.52083994269948619</v>
      </c>
      <c r="G168">
        <v>-0.38825773619852272</v>
      </c>
      <c r="H168">
        <v>-0.13258220650096347</v>
      </c>
      <c r="I168" t="s">
        <v>242</v>
      </c>
      <c r="J168" t="s">
        <v>382</v>
      </c>
      <c r="K168" t="s">
        <v>56</v>
      </c>
      <c r="L168" t="s">
        <v>264</v>
      </c>
      <c r="M168" s="26">
        <v>30.2</v>
      </c>
      <c r="N168" s="27">
        <v>10</v>
      </c>
      <c r="O168">
        <v>23.681666666666668</v>
      </c>
      <c r="P168">
        <v>11.6</v>
      </c>
      <c r="Q168">
        <v>1.7</v>
      </c>
      <c r="R168">
        <v>3.8</v>
      </c>
      <c r="S168">
        <v>1.9</v>
      </c>
      <c r="T168">
        <v>0.8</v>
      </c>
      <c r="U168">
        <v>0</v>
      </c>
      <c r="V168">
        <v>0.47252747252747251</v>
      </c>
      <c r="W168">
        <v>9.1</v>
      </c>
      <c r="X168">
        <v>0.76470588235294112</v>
      </c>
      <c r="Y168">
        <v>1.7</v>
      </c>
      <c r="Z168">
        <v>1.8</v>
      </c>
      <c r="AA168">
        <v>-0.65020457203187532</v>
      </c>
      <c r="AB168">
        <v>0.13832367645509933</v>
      </c>
      <c r="AC168">
        <v>-0.78818362796144059</v>
      </c>
      <c r="AD168">
        <v>-0.61955259834765342</v>
      </c>
      <c r="AE168">
        <v>-0.44184396918907726</v>
      </c>
      <c r="AF168">
        <v>-1.1124277564910137</v>
      </c>
      <c r="AG168">
        <v>-7.4309822494914952E-3</v>
      </c>
      <c r="AH168">
        <v>-0.17199075133044217</v>
      </c>
      <c r="AI168">
        <v>0.15899095535918961</v>
      </c>
    </row>
    <row r="169" spans="1:35" x14ac:dyDescent="0.2">
      <c r="A169">
        <v>14</v>
      </c>
      <c r="B169">
        <v>168</v>
      </c>
      <c r="C169" s="25">
        <v>135.69999999999999</v>
      </c>
      <c r="D169" s="25">
        <v>278</v>
      </c>
      <c r="E169" s="25">
        <v>8</v>
      </c>
      <c r="F169">
        <v>-0.52167017377321812</v>
      </c>
      <c r="G169">
        <v>-0.31616053639531499</v>
      </c>
      <c r="H169">
        <v>-0.20550963737790312</v>
      </c>
      <c r="I169" t="s">
        <v>228</v>
      </c>
      <c r="J169" t="s">
        <v>32</v>
      </c>
      <c r="K169" t="s">
        <v>115</v>
      </c>
      <c r="L169" t="s">
        <v>263</v>
      </c>
      <c r="M169" s="26">
        <v>31.3</v>
      </c>
      <c r="N169" s="27">
        <v>10</v>
      </c>
      <c r="O169">
        <v>22.486666666666661</v>
      </c>
      <c r="P169">
        <v>11.8</v>
      </c>
      <c r="Q169">
        <v>1.7</v>
      </c>
      <c r="R169">
        <v>1.2</v>
      </c>
      <c r="S169">
        <v>2</v>
      </c>
      <c r="T169">
        <v>1</v>
      </c>
      <c r="U169">
        <v>0.2</v>
      </c>
      <c r="V169">
        <v>0.4777777777777778</v>
      </c>
      <c r="W169">
        <v>9</v>
      </c>
      <c r="X169">
        <v>0.78947368421052633</v>
      </c>
      <c r="Y169">
        <v>1.9</v>
      </c>
      <c r="Z169">
        <v>1.2</v>
      </c>
      <c r="AA169">
        <v>-0.6168660441438053</v>
      </c>
      <c r="AB169">
        <v>0.13832367645509933</v>
      </c>
      <c r="AC169">
        <v>-1.7220848027939846</v>
      </c>
      <c r="AD169">
        <v>-0.57386449518294114</v>
      </c>
      <c r="AE169">
        <v>-6.2652042138463893E-3</v>
      </c>
      <c r="AF169">
        <v>-0.80266737142629285</v>
      </c>
      <c r="AG169">
        <v>5.6632756095994663E-2</v>
      </c>
      <c r="AH169">
        <v>-6.8266975106756222E-2</v>
      </c>
      <c r="AI169">
        <v>0.74961363275869752</v>
      </c>
    </row>
    <row r="170" spans="1:35" x14ac:dyDescent="0.2">
      <c r="A170">
        <v>15</v>
      </c>
      <c r="B170">
        <v>169</v>
      </c>
      <c r="C170" s="25">
        <v>0</v>
      </c>
      <c r="D170" s="25">
        <v>394</v>
      </c>
      <c r="E170" s="25">
        <v>1</v>
      </c>
      <c r="F170">
        <v>-0.53172711511442572</v>
      </c>
      <c r="G170">
        <v>-0.46281178204766643</v>
      </c>
      <c r="H170">
        <v>-6.8915333066759288E-2</v>
      </c>
      <c r="I170" t="s">
        <v>256</v>
      </c>
      <c r="J170" t="s">
        <v>1696</v>
      </c>
      <c r="K170" t="s">
        <v>60</v>
      </c>
      <c r="L170" t="s">
        <v>263</v>
      </c>
      <c r="M170" s="26">
        <v>27.1</v>
      </c>
      <c r="N170" s="27">
        <v>10</v>
      </c>
      <c r="O170">
        <v>23.633333333333333</v>
      </c>
      <c r="P170">
        <v>10.7</v>
      </c>
      <c r="Q170">
        <v>1.2</v>
      </c>
      <c r="R170">
        <v>4.2</v>
      </c>
      <c r="S170">
        <v>1.9</v>
      </c>
      <c r="T170">
        <v>0.8</v>
      </c>
      <c r="U170">
        <v>0</v>
      </c>
      <c r="V170">
        <v>0.38461538461538464</v>
      </c>
      <c r="W170">
        <v>9.1</v>
      </c>
      <c r="X170">
        <v>0.83333333333333337</v>
      </c>
      <c r="Y170">
        <v>3</v>
      </c>
      <c r="Z170">
        <v>1.3</v>
      </c>
      <c r="AA170">
        <v>-0.8002279475281896</v>
      </c>
      <c r="AB170">
        <v>-0.34874718631815826</v>
      </c>
      <c r="AC170">
        <v>-0.64450652414104903</v>
      </c>
      <c r="AD170">
        <v>-0.61955259834765342</v>
      </c>
      <c r="AE170">
        <v>-0.44184396918907726</v>
      </c>
      <c r="AF170">
        <v>-1.1124277564910137</v>
      </c>
      <c r="AG170">
        <v>-1.0943927524867976</v>
      </c>
      <c r="AH170">
        <v>0.24521617621416175</v>
      </c>
      <c r="AI170">
        <v>0.65117651985877945</v>
      </c>
    </row>
    <row r="171" spans="1:35" x14ac:dyDescent="0.2">
      <c r="A171">
        <v>15</v>
      </c>
      <c r="B171">
        <v>170</v>
      </c>
      <c r="C171" s="25">
        <v>82.3</v>
      </c>
      <c r="D171" s="25">
        <v>68</v>
      </c>
      <c r="E171" s="25">
        <v>77</v>
      </c>
      <c r="F171">
        <v>-0.53297842905160786</v>
      </c>
      <c r="G171">
        <v>-0.45030472796640442</v>
      </c>
      <c r="H171">
        <v>-8.2673701085203444E-2</v>
      </c>
      <c r="I171" t="s">
        <v>235</v>
      </c>
      <c r="J171" t="s">
        <v>32</v>
      </c>
      <c r="K171" t="s">
        <v>97</v>
      </c>
      <c r="L171" t="s">
        <v>264</v>
      </c>
      <c r="M171" s="26">
        <v>21.7</v>
      </c>
      <c r="N171" s="27">
        <v>10</v>
      </c>
      <c r="O171">
        <v>30.303333333333324</v>
      </c>
      <c r="P171">
        <v>10.3</v>
      </c>
      <c r="Q171">
        <v>1.4</v>
      </c>
      <c r="R171">
        <v>5.4</v>
      </c>
      <c r="S171">
        <v>1.9</v>
      </c>
      <c r="T171">
        <v>0.4</v>
      </c>
      <c r="U171">
        <v>0.8</v>
      </c>
      <c r="V171">
        <v>0.41747572815533979</v>
      </c>
      <c r="W171">
        <v>10.3</v>
      </c>
      <c r="X171">
        <v>0.42857142857142855</v>
      </c>
      <c r="Y171">
        <v>0.7</v>
      </c>
      <c r="Z171">
        <v>1.5</v>
      </c>
      <c r="AA171">
        <v>-0.86690500330432907</v>
      </c>
      <c r="AB171">
        <v>-0.15391884120885529</v>
      </c>
      <c r="AC171">
        <v>-0.21347521267987479</v>
      </c>
      <c r="AD171">
        <v>-0.61955259834765342</v>
      </c>
      <c r="AE171">
        <v>-1.3130014991395391</v>
      </c>
      <c r="AF171">
        <v>0.12661378376786922</v>
      </c>
      <c r="AG171">
        <v>-0.77619584239532824</v>
      </c>
      <c r="AH171">
        <v>-0.69060963244887319</v>
      </c>
      <c r="AI171">
        <v>0.45430229405894357</v>
      </c>
    </row>
    <row r="172" spans="1:35" x14ac:dyDescent="0.2">
      <c r="A172">
        <v>15</v>
      </c>
      <c r="B172">
        <v>171</v>
      </c>
      <c r="C172" s="25">
        <v>0</v>
      </c>
      <c r="D172" s="25">
        <v>206</v>
      </c>
      <c r="E172" s="25">
        <v>5</v>
      </c>
      <c r="F172">
        <v>-0.53688096534612828</v>
      </c>
      <c r="G172">
        <v>-0.45200822198874085</v>
      </c>
      <c r="H172">
        <v>-8.4872743357387426E-2</v>
      </c>
      <c r="I172" t="s">
        <v>238</v>
      </c>
      <c r="J172" t="s">
        <v>32</v>
      </c>
      <c r="K172" t="s">
        <v>44</v>
      </c>
      <c r="L172" t="s">
        <v>263</v>
      </c>
      <c r="M172" s="26">
        <v>21.2</v>
      </c>
      <c r="N172" s="27">
        <v>10</v>
      </c>
      <c r="O172">
        <v>26.560000000000002</v>
      </c>
      <c r="P172">
        <v>8.5</v>
      </c>
      <c r="Q172">
        <v>0.5</v>
      </c>
      <c r="R172">
        <v>5.6</v>
      </c>
      <c r="S172">
        <v>1.8</v>
      </c>
      <c r="T172">
        <v>1.1000000000000001</v>
      </c>
      <c r="U172">
        <v>0.5</v>
      </c>
      <c r="V172">
        <v>0.39436619718309857</v>
      </c>
      <c r="W172">
        <v>7.1</v>
      </c>
      <c r="X172">
        <v>0.72727272727272729</v>
      </c>
      <c r="Y172">
        <v>3.3</v>
      </c>
      <c r="Z172">
        <v>1.5</v>
      </c>
      <c r="AA172">
        <v>-1.1669517542969576</v>
      </c>
      <c r="AB172">
        <v>-1.0306463942007189</v>
      </c>
      <c r="AC172">
        <v>-0.14163666076967935</v>
      </c>
      <c r="AD172">
        <v>-0.66524070151236558</v>
      </c>
      <c r="AE172">
        <v>0.21152417827376926</v>
      </c>
      <c r="AF172">
        <v>-0.33802679382921191</v>
      </c>
      <c r="AG172">
        <v>-0.76420953453471341</v>
      </c>
      <c r="AH172">
        <v>-0.62718863108773359</v>
      </c>
      <c r="AI172">
        <v>0.45430229405894357</v>
      </c>
    </row>
    <row r="173" spans="1:35" x14ac:dyDescent="0.2">
      <c r="A173">
        <v>15</v>
      </c>
      <c r="B173">
        <v>172</v>
      </c>
      <c r="C173" s="25">
        <v>101.1</v>
      </c>
      <c r="D173" s="25">
        <v>97</v>
      </c>
      <c r="E173" s="25">
        <v>39</v>
      </c>
      <c r="F173">
        <v>-0.53817852524248522</v>
      </c>
      <c r="G173">
        <v>-0.25540787918067959</v>
      </c>
      <c r="H173">
        <v>-0.28277064606180563</v>
      </c>
      <c r="I173" t="s">
        <v>402</v>
      </c>
      <c r="J173" t="s">
        <v>32</v>
      </c>
      <c r="K173" t="s">
        <v>70</v>
      </c>
      <c r="L173" t="s">
        <v>264</v>
      </c>
      <c r="M173" s="26">
        <v>23.2</v>
      </c>
      <c r="N173" s="27">
        <v>10</v>
      </c>
      <c r="O173">
        <v>19.200000000000003</v>
      </c>
      <c r="P173">
        <v>6.1</v>
      </c>
      <c r="Q173">
        <v>0.4</v>
      </c>
      <c r="R173">
        <v>3.7</v>
      </c>
      <c r="S173">
        <v>1.1000000000000001</v>
      </c>
      <c r="T173">
        <v>1.6</v>
      </c>
      <c r="U173">
        <v>0.4</v>
      </c>
      <c r="V173">
        <v>0.47916666666666669</v>
      </c>
      <c r="W173">
        <v>4.8</v>
      </c>
      <c r="X173">
        <v>0.7857142857142857</v>
      </c>
      <c r="Y173">
        <v>1.4</v>
      </c>
      <c r="Z173">
        <v>0.5</v>
      </c>
      <c r="AA173">
        <v>-1.5670140889537958</v>
      </c>
      <c r="AB173">
        <v>-1.1280605667553703</v>
      </c>
      <c r="AC173">
        <v>-0.82410290391653829</v>
      </c>
      <c r="AD173">
        <v>-0.9850574236653511</v>
      </c>
      <c r="AE173">
        <v>1.3004710907118466</v>
      </c>
      <c r="AF173">
        <v>-0.49290698636157226</v>
      </c>
      <c r="AG173">
        <v>2.9905341013156905E-2</v>
      </c>
      <c r="AH173">
        <v>-7.0578797756615227E-2</v>
      </c>
      <c r="AI173">
        <v>1.4386734230581233</v>
      </c>
    </row>
    <row r="174" spans="1:35" x14ac:dyDescent="0.2">
      <c r="A174">
        <v>15</v>
      </c>
      <c r="B174">
        <v>173</v>
      </c>
      <c r="C174" s="25">
        <v>0</v>
      </c>
      <c r="D174" s="25">
        <v>250</v>
      </c>
      <c r="E174" s="25">
        <v>1</v>
      </c>
      <c r="F174">
        <v>-0.5439797292891061</v>
      </c>
      <c r="G174">
        <v>-0.36895998045945799</v>
      </c>
      <c r="H174">
        <v>-0.1750197488296481</v>
      </c>
      <c r="I174" t="s">
        <v>386</v>
      </c>
      <c r="J174" t="s">
        <v>32</v>
      </c>
      <c r="K174" t="s">
        <v>65</v>
      </c>
      <c r="L174" t="s">
        <v>264</v>
      </c>
      <c r="M174" s="26">
        <v>32.700000000000003</v>
      </c>
      <c r="N174" s="27">
        <v>7</v>
      </c>
      <c r="O174">
        <v>17.459523809523809</v>
      </c>
      <c r="P174">
        <v>8</v>
      </c>
      <c r="Q174">
        <v>1.5714285714285714</v>
      </c>
      <c r="R174">
        <v>1.4285714285714286</v>
      </c>
      <c r="S174">
        <v>1.2857142857142858</v>
      </c>
      <c r="T174">
        <v>1</v>
      </c>
      <c r="U174">
        <v>0.5714285714285714</v>
      </c>
      <c r="V174">
        <v>0.36170212765957449</v>
      </c>
      <c r="W174">
        <v>6.7142857142857144</v>
      </c>
      <c r="X174">
        <v>0.84615384615384615</v>
      </c>
      <c r="Y174">
        <v>1.8571428571428572</v>
      </c>
      <c r="Z174">
        <v>0.42857142857142855</v>
      </c>
      <c r="AA174">
        <v>-1.2502980740171323</v>
      </c>
      <c r="AB174">
        <v>1.3076883170547376E-2</v>
      </c>
      <c r="AC174">
        <v>-1.6399836006109036</v>
      </c>
      <c r="AD174">
        <v>-0.90020808921659978</v>
      </c>
      <c r="AE174">
        <v>-6.2652042138463893E-3</v>
      </c>
      <c r="AF174">
        <v>-0.227398084877526</v>
      </c>
      <c r="AG174">
        <v>-1.0217673656694441</v>
      </c>
      <c r="AH174">
        <v>0.20321806474171794</v>
      </c>
      <c r="AI174">
        <v>1.5089856465580647</v>
      </c>
    </row>
    <row r="175" spans="1:35" x14ac:dyDescent="0.2">
      <c r="A175">
        <v>15</v>
      </c>
      <c r="B175">
        <v>174</v>
      </c>
      <c r="C175" s="25">
        <v>144.19999999999999</v>
      </c>
      <c r="D175" s="25">
        <v>143</v>
      </c>
      <c r="E175" s="25">
        <v>21</v>
      </c>
      <c r="F175">
        <v>-0.54523565694926368</v>
      </c>
      <c r="G175">
        <v>-0.65837413177021853</v>
      </c>
      <c r="H175">
        <v>0.11313847482095485</v>
      </c>
      <c r="I175" t="s">
        <v>246</v>
      </c>
      <c r="J175" t="s">
        <v>32</v>
      </c>
      <c r="K175" t="s">
        <v>67</v>
      </c>
      <c r="L175" t="s">
        <v>263</v>
      </c>
      <c r="M175" s="26">
        <v>19.8</v>
      </c>
      <c r="N175" s="27">
        <v>10</v>
      </c>
      <c r="O175">
        <v>27.755000000000003</v>
      </c>
      <c r="P175">
        <v>9</v>
      </c>
      <c r="Q175">
        <v>1</v>
      </c>
      <c r="R175">
        <v>1.6</v>
      </c>
      <c r="S175">
        <v>3.2</v>
      </c>
      <c r="T175">
        <v>1.3</v>
      </c>
      <c r="U175">
        <v>0</v>
      </c>
      <c r="V175">
        <v>0.3235294117647059</v>
      </c>
      <c r="W175">
        <v>10.199999999999999</v>
      </c>
      <c r="X175">
        <v>0.77777777777777779</v>
      </c>
      <c r="Y175">
        <v>1.8</v>
      </c>
      <c r="Z175">
        <v>2</v>
      </c>
      <c r="AA175">
        <v>-1.0836054345767832</v>
      </c>
      <c r="AB175">
        <v>-0.54357553142746129</v>
      </c>
      <c r="AC175">
        <v>-1.5784076989735931</v>
      </c>
      <c r="AD175">
        <v>-2.5607257206394403E-2</v>
      </c>
      <c r="AE175">
        <v>0.64710294324900008</v>
      </c>
      <c r="AF175">
        <v>-1.1124277564910137</v>
      </c>
      <c r="AG175">
        <v>-2.070834316846474</v>
      </c>
      <c r="AH175">
        <v>-0.12012886321859982</v>
      </c>
      <c r="AI175">
        <v>-3.7883270440646287E-2</v>
      </c>
    </row>
    <row r="176" spans="1:35" x14ac:dyDescent="0.2">
      <c r="A176">
        <v>15</v>
      </c>
      <c r="B176">
        <v>175</v>
      </c>
      <c r="C176" s="25">
        <v>0</v>
      </c>
      <c r="D176" s="25">
        <v>231</v>
      </c>
      <c r="E176" s="25">
        <v>1</v>
      </c>
      <c r="F176">
        <v>-0.54764070784640817</v>
      </c>
      <c r="G176">
        <v>-0.31899488528805375</v>
      </c>
      <c r="H176">
        <v>-0.22864582255835442</v>
      </c>
      <c r="I176" t="s">
        <v>399</v>
      </c>
      <c r="J176" t="s">
        <v>32</v>
      </c>
      <c r="K176" t="s">
        <v>44</v>
      </c>
      <c r="L176" t="s">
        <v>45</v>
      </c>
      <c r="M176" s="26">
        <v>29.8</v>
      </c>
      <c r="N176" s="27">
        <v>10</v>
      </c>
      <c r="O176">
        <v>12.76</v>
      </c>
      <c r="P176">
        <v>5.4</v>
      </c>
      <c r="Q176">
        <v>0.3</v>
      </c>
      <c r="R176">
        <v>4.7</v>
      </c>
      <c r="S176">
        <v>1.4</v>
      </c>
      <c r="T176">
        <v>0.8</v>
      </c>
      <c r="U176">
        <v>1.3</v>
      </c>
      <c r="V176">
        <v>0.41666666666666669</v>
      </c>
      <c r="W176">
        <v>4.8</v>
      </c>
      <c r="X176">
        <v>0.7857142857142857</v>
      </c>
      <c r="Y176">
        <v>1.4</v>
      </c>
      <c r="Z176">
        <v>0.6</v>
      </c>
      <c r="AA176">
        <v>-1.6836989365620401</v>
      </c>
      <c r="AB176">
        <v>-1.2254747393100218</v>
      </c>
      <c r="AC176">
        <v>-0.46491014436555983</v>
      </c>
      <c r="AD176">
        <v>-0.84799311417121448</v>
      </c>
      <c r="AE176">
        <v>-0.44184396918907726</v>
      </c>
      <c r="AF176">
        <v>0.90101474642967105</v>
      </c>
      <c r="AG176">
        <v>-0.37770532282583269</v>
      </c>
      <c r="AH176">
        <v>-7.0578797756615227E-2</v>
      </c>
      <c r="AI176">
        <v>1.3402363101582055</v>
      </c>
    </row>
    <row r="177" spans="1:35" x14ac:dyDescent="0.2">
      <c r="A177">
        <v>15</v>
      </c>
      <c r="B177">
        <v>176</v>
      </c>
      <c r="C177" s="25">
        <v>139.1</v>
      </c>
      <c r="D177" s="25">
        <v>174</v>
      </c>
      <c r="E177" s="25">
        <v>9</v>
      </c>
      <c r="F177">
        <v>-0.55738829440256787</v>
      </c>
      <c r="G177">
        <v>-0.62473898020361207</v>
      </c>
      <c r="H177">
        <v>6.7350685801044197E-2</v>
      </c>
      <c r="I177" t="s">
        <v>269</v>
      </c>
      <c r="J177" t="s">
        <v>32</v>
      </c>
      <c r="K177" t="s">
        <v>52</v>
      </c>
      <c r="L177" t="s">
        <v>264</v>
      </c>
      <c r="M177" s="26">
        <v>20.2</v>
      </c>
      <c r="N177" s="27">
        <v>10</v>
      </c>
      <c r="O177">
        <v>24.65</v>
      </c>
      <c r="P177">
        <v>8.9</v>
      </c>
      <c r="Q177">
        <v>1.2</v>
      </c>
      <c r="R177">
        <v>3.5</v>
      </c>
      <c r="S177">
        <v>1.7</v>
      </c>
      <c r="T177">
        <v>0.8</v>
      </c>
      <c r="U177">
        <v>0.5</v>
      </c>
      <c r="V177">
        <v>0.3258426966292135</v>
      </c>
      <c r="W177">
        <v>8.9</v>
      </c>
      <c r="X177">
        <v>0.79166666666666663</v>
      </c>
      <c r="Y177">
        <v>2.4</v>
      </c>
      <c r="Z177">
        <v>1.9</v>
      </c>
      <c r="AA177">
        <v>-1.1002746985208181</v>
      </c>
      <c r="AB177">
        <v>-0.34874718631815826</v>
      </c>
      <c r="AC177">
        <v>-0.89594145582673412</v>
      </c>
      <c r="AD177">
        <v>-0.71092880467707775</v>
      </c>
      <c r="AE177">
        <v>-0.44184396918907726</v>
      </c>
      <c r="AF177">
        <v>-0.33802679382921191</v>
      </c>
      <c r="AG177">
        <v>-1.7814866034738053</v>
      </c>
      <c r="AH177">
        <v>-6.5955152456897231E-2</v>
      </c>
      <c r="AI177">
        <v>6.0553842459271777E-2</v>
      </c>
    </row>
    <row r="178" spans="1:35" x14ac:dyDescent="0.2">
      <c r="A178">
        <v>15</v>
      </c>
      <c r="B178">
        <v>177</v>
      </c>
      <c r="C178" s="25">
        <v>141.4</v>
      </c>
      <c r="D178" s="25">
        <v>258</v>
      </c>
      <c r="E178" s="25">
        <v>2</v>
      </c>
      <c r="F178">
        <v>-0.5575752829407129</v>
      </c>
      <c r="G178">
        <v>-0.35908996065974513</v>
      </c>
      <c r="H178">
        <v>-0.19848532228096777</v>
      </c>
      <c r="I178" t="s">
        <v>397</v>
      </c>
      <c r="J178" t="s">
        <v>32</v>
      </c>
      <c r="K178" t="s">
        <v>60</v>
      </c>
      <c r="L178" t="s">
        <v>264</v>
      </c>
      <c r="M178" s="26">
        <v>22.4</v>
      </c>
      <c r="N178" s="27">
        <v>10</v>
      </c>
      <c r="O178">
        <v>17.671666666666667</v>
      </c>
      <c r="P178">
        <v>8</v>
      </c>
      <c r="Q178">
        <v>0.2</v>
      </c>
      <c r="R178">
        <v>5</v>
      </c>
      <c r="S178">
        <v>1.7</v>
      </c>
      <c r="T178">
        <v>0.5</v>
      </c>
      <c r="U178">
        <v>1.2</v>
      </c>
      <c r="V178">
        <v>0.47619047619047616</v>
      </c>
      <c r="W178">
        <v>6.3</v>
      </c>
      <c r="X178">
        <v>0.81818181818181823</v>
      </c>
      <c r="Y178">
        <v>2.2000000000000002</v>
      </c>
      <c r="Z178">
        <v>1.3</v>
      </c>
      <c r="AA178">
        <v>-1.2502980740171323</v>
      </c>
      <c r="AB178">
        <v>-1.3228889118646736</v>
      </c>
      <c r="AC178">
        <v>-0.3571523165002663</v>
      </c>
      <c r="AD178">
        <v>-0.71092880467707775</v>
      </c>
      <c r="AE178">
        <v>-1.0952121166519238</v>
      </c>
      <c r="AF178">
        <v>0.74613455389731054</v>
      </c>
      <c r="AG178">
        <v>2.0040814788504748E-2</v>
      </c>
      <c r="AH178">
        <v>8.7318689228772631E-2</v>
      </c>
      <c r="AI178">
        <v>0.65117651985877945</v>
      </c>
    </row>
    <row r="179" spans="1:35" x14ac:dyDescent="0.2">
      <c r="A179">
        <v>15</v>
      </c>
      <c r="B179">
        <v>178</v>
      </c>
      <c r="C179" s="25">
        <v>136.80000000000001</v>
      </c>
      <c r="D179" s="25">
        <v>162</v>
      </c>
      <c r="E179" s="25">
        <v>28</v>
      </c>
      <c r="F179">
        <v>-0.56002270761521611</v>
      </c>
      <c r="G179">
        <v>-0.53552287794728681</v>
      </c>
      <c r="H179">
        <v>-2.4499829667929296E-2</v>
      </c>
      <c r="I179" t="s">
        <v>385</v>
      </c>
      <c r="J179" t="s">
        <v>32</v>
      </c>
      <c r="K179" t="s">
        <v>42</v>
      </c>
      <c r="L179" t="s">
        <v>263</v>
      </c>
      <c r="M179" s="26">
        <v>33.700000000000003</v>
      </c>
      <c r="N179" s="27">
        <v>4</v>
      </c>
      <c r="O179">
        <v>21.004166666666666</v>
      </c>
      <c r="P179">
        <v>7</v>
      </c>
      <c r="Q179">
        <v>1</v>
      </c>
      <c r="R179">
        <v>3.25</v>
      </c>
      <c r="S179">
        <v>6</v>
      </c>
      <c r="T179">
        <v>0.5</v>
      </c>
      <c r="U179">
        <v>0</v>
      </c>
      <c r="V179">
        <v>0.35714285714285715</v>
      </c>
      <c r="W179">
        <v>7</v>
      </c>
      <c r="X179">
        <v>0.8</v>
      </c>
      <c r="Y179">
        <v>1.25</v>
      </c>
      <c r="Z179">
        <v>1.75</v>
      </c>
      <c r="AA179">
        <v>-1.4169907134574815</v>
      </c>
      <c r="AB179">
        <v>-0.54357553142746129</v>
      </c>
      <c r="AC179">
        <v>-0.9857396457144787</v>
      </c>
      <c r="AD179">
        <v>1.2536596314055477</v>
      </c>
      <c r="AE179">
        <v>-1.0952121166519238</v>
      </c>
      <c r="AF179">
        <v>-1.1124277564910137</v>
      </c>
      <c r="AG179">
        <v>-1.1077564600282166</v>
      </c>
      <c r="AH179">
        <v>-1.9872820969701981E-2</v>
      </c>
      <c r="AI179">
        <v>0.20820951180914865</v>
      </c>
    </row>
    <row r="180" spans="1:35" x14ac:dyDescent="0.2">
      <c r="A180">
        <v>15</v>
      </c>
      <c r="B180">
        <v>179</v>
      </c>
      <c r="C180" s="25">
        <v>0</v>
      </c>
      <c r="D180" s="25">
        <v>277</v>
      </c>
      <c r="E180" s="25">
        <v>3</v>
      </c>
      <c r="F180">
        <v>-0.56013541040178338</v>
      </c>
      <c r="G180">
        <v>-0.41818632242403786</v>
      </c>
      <c r="H180">
        <v>-0.14194908797774553</v>
      </c>
      <c r="I180" t="s">
        <v>372</v>
      </c>
      <c r="J180" t="s">
        <v>32</v>
      </c>
      <c r="K180" t="s">
        <v>76</v>
      </c>
      <c r="L180" t="s">
        <v>263</v>
      </c>
      <c r="M180" s="26">
        <v>30.6</v>
      </c>
      <c r="N180" s="27">
        <v>10</v>
      </c>
      <c r="O180">
        <v>27.793333333333333</v>
      </c>
      <c r="P180">
        <v>8.4</v>
      </c>
      <c r="Q180">
        <v>1.5</v>
      </c>
      <c r="R180">
        <v>3.8</v>
      </c>
      <c r="S180">
        <v>1.5</v>
      </c>
      <c r="T180">
        <v>0.5</v>
      </c>
      <c r="U180">
        <v>0.7</v>
      </c>
      <c r="V180">
        <v>0.36842105263157893</v>
      </c>
      <c r="W180">
        <v>7.6</v>
      </c>
      <c r="X180">
        <v>0.8125</v>
      </c>
      <c r="Y180">
        <v>1.6</v>
      </c>
      <c r="Z180">
        <v>0.7</v>
      </c>
      <c r="AA180">
        <v>-1.1836210182409925</v>
      </c>
      <c r="AB180">
        <v>-5.6504668654203678E-2</v>
      </c>
      <c r="AC180">
        <v>-0.78818362796144059</v>
      </c>
      <c r="AD180">
        <v>-0.8023050110065022</v>
      </c>
      <c r="AE180">
        <v>-1.0952121166519238</v>
      </c>
      <c r="AF180">
        <v>-2.8266408764491272E-2</v>
      </c>
      <c r="AG180">
        <v>-1.0845282262621452</v>
      </c>
      <c r="AH180">
        <v>3.3144978467070603E-2</v>
      </c>
      <c r="AI180">
        <v>1.2417991972582874</v>
      </c>
    </row>
    <row r="181" spans="1:35" x14ac:dyDescent="0.2">
      <c r="A181">
        <v>15</v>
      </c>
      <c r="B181">
        <v>180</v>
      </c>
      <c r="C181" s="25">
        <v>140.6</v>
      </c>
      <c r="D181" s="25">
        <v>204</v>
      </c>
      <c r="E181" s="25">
        <v>20</v>
      </c>
      <c r="F181">
        <v>-0.56097566243323427</v>
      </c>
      <c r="G181">
        <v>-0.35347162114708497</v>
      </c>
      <c r="H181">
        <v>-0.2075040412861493</v>
      </c>
      <c r="I181" t="s">
        <v>219</v>
      </c>
      <c r="J181" t="s">
        <v>32</v>
      </c>
      <c r="K181" t="s">
        <v>37</v>
      </c>
      <c r="L181" t="s">
        <v>263</v>
      </c>
      <c r="M181" s="26">
        <v>27.1</v>
      </c>
      <c r="N181" s="27">
        <v>10</v>
      </c>
      <c r="O181">
        <v>29.771666666666665</v>
      </c>
      <c r="P181">
        <v>10.8</v>
      </c>
      <c r="Q181">
        <v>1.6</v>
      </c>
      <c r="R181">
        <v>3.1</v>
      </c>
      <c r="S181">
        <v>1.1000000000000001</v>
      </c>
      <c r="T181">
        <v>0.8</v>
      </c>
      <c r="U181">
        <v>0.2</v>
      </c>
      <c r="V181">
        <v>0.4642857142857143</v>
      </c>
      <c r="W181">
        <v>8.4</v>
      </c>
      <c r="X181">
        <v>0.82352941176470584</v>
      </c>
      <c r="Y181">
        <v>1.7</v>
      </c>
      <c r="Z181">
        <v>1.1000000000000001</v>
      </c>
      <c r="AA181">
        <v>-0.78355868358415448</v>
      </c>
      <c r="AB181">
        <v>4.0909503900447931E-2</v>
      </c>
      <c r="AC181">
        <v>-1.0396185596471255</v>
      </c>
      <c r="AD181">
        <v>-0.9850574236653511</v>
      </c>
      <c r="AE181">
        <v>-0.44184396918907726</v>
      </c>
      <c r="AF181">
        <v>-0.80266737142629285</v>
      </c>
      <c r="AG181">
        <v>-0.10246569894974032</v>
      </c>
      <c r="AH181">
        <v>8.5006866578913501E-2</v>
      </c>
      <c r="AI181">
        <v>0.84805074565861538</v>
      </c>
    </row>
    <row r="182" spans="1:35" x14ac:dyDescent="0.2">
      <c r="A182">
        <v>16</v>
      </c>
      <c r="B182">
        <v>181</v>
      </c>
      <c r="C182" s="25">
        <v>0</v>
      </c>
      <c r="D182" s="25">
        <v>219</v>
      </c>
      <c r="E182" s="25">
        <v>2</v>
      </c>
      <c r="F182">
        <v>-0.56396580617161873</v>
      </c>
      <c r="G182">
        <v>-0.31845839314782037</v>
      </c>
      <c r="H182">
        <v>-0.24550741302379836</v>
      </c>
      <c r="I182" t="s">
        <v>252</v>
      </c>
      <c r="J182" t="s">
        <v>32</v>
      </c>
      <c r="K182" t="s">
        <v>82</v>
      </c>
      <c r="L182" t="s">
        <v>264</v>
      </c>
      <c r="M182" s="26">
        <v>26.5</v>
      </c>
      <c r="N182" s="27">
        <v>10</v>
      </c>
      <c r="O182">
        <v>28.559999999999995</v>
      </c>
      <c r="P182">
        <v>4.7</v>
      </c>
      <c r="Q182">
        <v>0.9</v>
      </c>
      <c r="R182">
        <v>5.2</v>
      </c>
      <c r="S182">
        <v>2.4</v>
      </c>
      <c r="T182">
        <v>1</v>
      </c>
      <c r="U182">
        <v>0.2</v>
      </c>
      <c r="V182">
        <v>0.44117647058823528</v>
      </c>
      <c r="W182">
        <v>3.4</v>
      </c>
      <c r="X182">
        <v>0.8</v>
      </c>
      <c r="Y182">
        <v>1</v>
      </c>
      <c r="Z182">
        <v>0.7</v>
      </c>
      <c r="AA182">
        <v>-1.8003837841702846</v>
      </c>
      <c r="AB182">
        <v>-0.64098970398211275</v>
      </c>
      <c r="AC182">
        <v>-0.28531376459007057</v>
      </c>
      <c r="AD182">
        <v>-0.3911120825240923</v>
      </c>
      <c r="AE182">
        <v>-6.2652042138463893E-3</v>
      </c>
      <c r="AF182">
        <v>-0.80266737142629285</v>
      </c>
      <c r="AG182">
        <v>-0.16016409238733995</v>
      </c>
      <c r="AH182">
        <v>-2.102873229463165E-2</v>
      </c>
      <c r="AI182">
        <v>1.2417991972582874</v>
      </c>
    </row>
    <row r="183" spans="1:35" x14ac:dyDescent="0.2">
      <c r="A183">
        <v>16</v>
      </c>
      <c r="B183">
        <v>182</v>
      </c>
      <c r="C183" s="25">
        <v>87.1</v>
      </c>
      <c r="D183" s="25">
        <v>80</v>
      </c>
      <c r="E183" s="25">
        <v>63</v>
      </c>
      <c r="F183">
        <v>-0.5657410121970412</v>
      </c>
      <c r="G183">
        <v>-0.50116901418725179</v>
      </c>
      <c r="H183">
        <v>-6.4571998009789411E-2</v>
      </c>
      <c r="I183" t="s">
        <v>249</v>
      </c>
      <c r="J183" t="s">
        <v>32</v>
      </c>
      <c r="K183" t="s">
        <v>82</v>
      </c>
      <c r="L183" t="s">
        <v>264</v>
      </c>
      <c r="M183" s="26">
        <v>32.1</v>
      </c>
      <c r="N183" s="27">
        <v>10</v>
      </c>
      <c r="O183">
        <v>27.669999999999998</v>
      </c>
      <c r="P183">
        <v>7.6</v>
      </c>
      <c r="Q183">
        <v>1.4</v>
      </c>
      <c r="R183">
        <v>3.8</v>
      </c>
      <c r="S183">
        <v>3.7</v>
      </c>
      <c r="T183">
        <v>0.6</v>
      </c>
      <c r="U183">
        <v>0.2</v>
      </c>
      <c r="V183">
        <v>0.34246575342465752</v>
      </c>
      <c r="W183">
        <v>7.3</v>
      </c>
      <c r="X183">
        <v>0.75</v>
      </c>
      <c r="Y183">
        <v>1.6</v>
      </c>
      <c r="Z183">
        <v>1.2</v>
      </c>
      <c r="AA183">
        <v>-1.3169751297932721</v>
      </c>
      <c r="AB183">
        <v>-0.15391884120885529</v>
      </c>
      <c r="AC183">
        <v>-0.78818362796144059</v>
      </c>
      <c r="AD183">
        <v>0.2028332586171667</v>
      </c>
      <c r="AE183">
        <v>-0.87742273416430827</v>
      </c>
      <c r="AF183">
        <v>-0.80266737142629285</v>
      </c>
      <c r="AG183">
        <v>-1.2999476750646761</v>
      </c>
      <c r="AH183">
        <v>-0.22385263944228598</v>
      </c>
      <c r="AI183">
        <v>0.74961363275869752</v>
      </c>
    </row>
    <row r="184" spans="1:35" x14ac:dyDescent="0.2">
      <c r="A184">
        <v>16</v>
      </c>
      <c r="B184">
        <v>183</v>
      </c>
      <c r="C184" s="25">
        <v>122.3</v>
      </c>
      <c r="D184" s="25">
        <v>110</v>
      </c>
      <c r="E184" s="25">
        <v>46</v>
      </c>
      <c r="F184">
        <v>-0.56795901943922811</v>
      </c>
      <c r="G184">
        <v>-0.52604546748256986</v>
      </c>
      <c r="H184">
        <v>-4.1913551956658246E-2</v>
      </c>
      <c r="I184" t="s">
        <v>253</v>
      </c>
      <c r="J184" t="s">
        <v>32</v>
      </c>
      <c r="K184" t="s">
        <v>89</v>
      </c>
      <c r="L184" t="s">
        <v>264</v>
      </c>
      <c r="M184" s="26">
        <v>31.4</v>
      </c>
      <c r="N184" s="27">
        <v>10</v>
      </c>
      <c r="O184">
        <v>22.73833333333333</v>
      </c>
      <c r="P184">
        <v>8.6</v>
      </c>
      <c r="Q184">
        <v>0.8</v>
      </c>
      <c r="R184">
        <v>4.5</v>
      </c>
      <c r="S184">
        <v>1.5</v>
      </c>
      <c r="T184">
        <v>1.2</v>
      </c>
      <c r="U184">
        <v>0.5</v>
      </c>
      <c r="V184">
        <v>0.39285714285714285</v>
      </c>
      <c r="W184">
        <v>8.4</v>
      </c>
      <c r="X184">
        <v>0.63157894736842102</v>
      </c>
      <c r="Y184">
        <v>1.9</v>
      </c>
      <c r="Z184">
        <v>1.8</v>
      </c>
      <c r="AA184">
        <v>-1.150282490352923</v>
      </c>
      <c r="AB184">
        <v>-0.73840387653676431</v>
      </c>
      <c r="AC184">
        <v>-0.53674869627575561</v>
      </c>
      <c r="AD184">
        <v>-0.8023050110065022</v>
      </c>
      <c r="AE184">
        <v>0.42931356076138444</v>
      </c>
      <c r="AF184">
        <v>-0.33802679382921191</v>
      </c>
      <c r="AG184">
        <v>-0.9176870266277205</v>
      </c>
      <c r="AH184">
        <v>-0.83925982883482475</v>
      </c>
      <c r="AI184">
        <v>0.15899095535918961</v>
      </c>
    </row>
    <row r="185" spans="1:35" x14ac:dyDescent="0.2">
      <c r="A185">
        <v>16</v>
      </c>
      <c r="B185">
        <v>184</v>
      </c>
      <c r="C185" s="25">
        <v>0</v>
      </c>
      <c r="D185" s="25">
        <v>568</v>
      </c>
      <c r="E185" s="25">
        <v>2</v>
      </c>
      <c r="F185">
        <v>-0.57550065415482765</v>
      </c>
      <c r="G185">
        <v>-0.73534175222570353</v>
      </c>
      <c r="H185">
        <v>0.15984109807087588</v>
      </c>
      <c r="I185" t="s">
        <v>222</v>
      </c>
      <c r="J185" t="s">
        <v>32</v>
      </c>
      <c r="K185" t="s">
        <v>60</v>
      </c>
      <c r="L185" t="s">
        <v>263</v>
      </c>
      <c r="M185" s="26">
        <v>20.399999999999999</v>
      </c>
      <c r="N185" s="27">
        <v>10</v>
      </c>
      <c r="O185">
        <v>27.241666666666667</v>
      </c>
      <c r="P185">
        <v>7.9</v>
      </c>
      <c r="Q185">
        <v>1</v>
      </c>
      <c r="R185">
        <v>3.1</v>
      </c>
      <c r="S185">
        <v>2.9</v>
      </c>
      <c r="T185">
        <v>0.7</v>
      </c>
      <c r="U185">
        <v>0.4</v>
      </c>
      <c r="V185">
        <v>0.25471698113207547</v>
      </c>
      <c r="W185">
        <v>10.6</v>
      </c>
      <c r="X185">
        <v>0.83333333333333337</v>
      </c>
      <c r="Y185">
        <v>1.8</v>
      </c>
      <c r="Z185">
        <v>1.4</v>
      </c>
      <c r="AA185">
        <v>-1.2669673379611672</v>
      </c>
      <c r="AB185">
        <v>-0.54357553142746129</v>
      </c>
      <c r="AC185">
        <v>-1.0396185596471255</v>
      </c>
      <c r="AD185">
        <v>-0.16267156670053118</v>
      </c>
      <c r="AE185">
        <v>-0.6596333516766929</v>
      </c>
      <c r="AF185">
        <v>-0.49290698636157226</v>
      </c>
      <c r="AG185">
        <v>-3.1423105979063997</v>
      </c>
      <c r="AH185">
        <v>0.13686875469075643</v>
      </c>
      <c r="AI185">
        <v>0.55273940695886159</v>
      </c>
    </row>
    <row r="186" spans="1:35" x14ac:dyDescent="0.2">
      <c r="A186">
        <v>16</v>
      </c>
      <c r="B186">
        <v>185</v>
      </c>
      <c r="C186" s="25">
        <v>140.6</v>
      </c>
      <c r="D186" s="25">
        <v>156</v>
      </c>
      <c r="E186" s="25">
        <v>29</v>
      </c>
      <c r="F186">
        <v>-0.57925686635437645</v>
      </c>
      <c r="G186">
        <v>-0.4966400433560943</v>
      </c>
      <c r="H186">
        <v>-8.2616822998282158E-2</v>
      </c>
      <c r="I186" t="s">
        <v>225</v>
      </c>
      <c r="J186" t="s">
        <v>32</v>
      </c>
      <c r="K186" t="s">
        <v>108</v>
      </c>
      <c r="L186" t="s">
        <v>264</v>
      </c>
      <c r="M186" s="26">
        <v>24.8</v>
      </c>
      <c r="N186" s="27">
        <v>10</v>
      </c>
      <c r="O186">
        <v>21.92</v>
      </c>
      <c r="P186">
        <v>8.1</v>
      </c>
      <c r="Q186">
        <v>0.9</v>
      </c>
      <c r="R186">
        <v>6</v>
      </c>
      <c r="S186">
        <v>1</v>
      </c>
      <c r="T186">
        <v>0.9</v>
      </c>
      <c r="U186">
        <v>0.2</v>
      </c>
      <c r="V186">
        <v>0.35106382978723405</v>
      </c>
      <c r="W186">
        <v>9.4</v>
      </c>
      <c r="X186">
        <v>0.75</v>
      </c>
      <c r="Y186">
        <v>0.8</v>
      </c>
      <c r="Z186">
        <v>0.8</v>
      </c>
      <c r="AA186">
        <v>-1.2336288100730974</v>
      </c>
      <c r="AB186">
        <v>-0.64098970398211275</v>
      </c>
      <c r="AC186">
        <v>2.0404430507121761E-3</v>
      </c>
      <c r="AD186">
        <v>-1.0307455268300634</v>
      </c>
      <c r="AE186">
        <v>-0.22405458670146181</v>
      </c>
      <c r="AF186">
        <v>-0.80266737142629285</v>
      </c>
      <c r="AG186">
        <v>-1.5583244100825842</v>
      </c>
      <c r="AH186">
        <v>-0.12475250851831815</v>
      </c>
      <c r="AI186">
        <v>1.1433620843583694</v>
      </c>
    </row>
    <row r="187" spans="1:35" x14ac:dyDescent="0.2">
      <c r="A187">
        <v>16</v>
      </c>
      <c r="B187">
        <v>186</v>
      </c>
      <c r="C187" s="25">
        <v>145.30000000000001</v>
      </c>
      <c r="D187" s="25">
        <v>142</v>
      </c>
      <c r="E187" s="25">
        <v>26</v>
      </c>
      <c r="F187">
        <v>-0.58120468913492274</v>
      </c>
      <c r="G187">
        <v>-0.48791825827446605</v>
      </c>
      <c r="H187">
        <v>-9.3286430860456682E-2</v>
      </c>
      <c r="I187" t="s">
        <v>367</v>
      </c>
      <c r="J187" t="s">
        <v>32</v>
      </c>
      <c r="K187" t="s">
        <v>79</v>
      </c>
      <c r="L187" t="s">
        <v>263</v>
      </c>
      <c r="M187" s="26">
        <v>32</v>
      </c>
      <c r="N187" s="27">
        <v>10</v>
      </c>
      <c r="O187">
        <v>25.428333333333335</v>
      </c>
      <c r="P187">
        <v>9.4</v>
      </c>
      <c r="Q187">
        <v>0.9</v>
      </c>
      <c r="R187">
        <v>2</v>
      </c>
      <c r="S187">
        <v>4.5</v>
      </c>
      <c r="T187">
        <v>0.6</v>
      </c>
      <c r="U187">
        <v>0</v>
      </c>
      <c r="V187">
        <v>0.39080459770114945</v>
      </c>
      <c r="W187">
        <v>8.6999999999999993</v>
      </c>
      <c r="X187">
        <v>0.89473684210526316</v>
      </c>
      <c r="Y187">
        <v>1.9</v>
      </c>
      <c r="Z187">
        <v>1.3</v>
      </c>
      <c r="AA187">
        <v>-1.0169283788006434</v>
      </c>
      <c r="AB187">
        <v>-0.64098970398211275</v>
      </c>
      <c r="AC187">
        <v>-1.4347305951532019</v>
      </c>
      <c r="AD187">
        <v>0.5683380839348644</v>
      </c>
      <c r="AE187">
        <v>-0.87742273416430827</v>
      </c>
      <c r="AF187">
        <v>-1.1124277564910137</v>
      </c>
      <c r="AG187">
        <v>-0.97400802038451528</v>
      </c>
      <c r="AH187">
        <v>0.44572826071195593</v>
      </c>
      <c r="AI187">
        <v>0.65117651985877945</v>
      </c>
    </row>
    <row r="188" spans="1:35" x14ac:dyDescent="0.2">
      <c r="A188">
        <v>16</v>
      </c>
      <c r="B188">
        <v>187</v>
      </c>
      <c r="C188" s="25">
        <v>103.2</v>
      </c>
      <c r="D188" s="25">
        <v>127</v>
      </c>
      <c r="E188" s="25">
        <v>87</v>
      </c>
      <c r="F188">
        <v>-0.58197660526569173</v>
      </c>
      <c r="G188">
        <v>-0.73794998261541456</v>
      </c>
      <c r="H188">
        <v>0.15597337734972283</v>
      </c>
      <c r="I188" t="s">
        <v>392</v>
      </c>
      <c r="J188" t="s">
        <v>32</v>
      </c>
      <c r="K188" t="s">
        <v>108</v>
      </c>
      <c r="L188" t="s">
        <v>264</v>
      </c>
      <c r="M188" s="26">
        <v>19.399999999999999</v>
      </c>
      <c r="N188" s="27">
        <v>10</v>
      </c>
      <c r="O188">
        <v>32.533333333333339</v>
      </c>
      <c r="P188">
        <v>13.8</v>
      </c>
      <c r="Q188">
        <v>0.9</v>
      </c>
      <c r="R188">
        <v>5.3</v>
      </c>
      <c r="S188">
        <v>3.8</v>
      </c>
      <c r="T188">
        <v>1.2</v>
      </c>
      <c r="U188">
        <v>0.5</v>
      </c>
      <c r="V188">
        <v>0.36764705882352944</v>
      </c>
      <c r="W188">
        <v>13.6</v>
      </c>
      <c r="X188">
        <v>0.55769230769230771</v>
      </c>
      <c r="Y188">
        <v>5.2</v>
      </c>
      <c r="Z188">
        <v>2.6</v>
      </c>
      <c r="AA188">
        <v>-0.28348076526310695</v>
      </c>
      <c r="AB188">
        <v>-0.64098970398211275</v>
      </c>
      <c r="AC188">
        <v>-0.24939448863497285</v>
      </c>
      <c r="AD188">
        <v>0.24852136178187875</v>
      </c>
      <c r="AE188">
        <v>0.42931356076138444</v>
      </c>
      <c r="AF188">
        <v>-0.33802679382921191</v>
      </c>
      <c r="AG188">
        <v>-1.939207658838735</v>
      </c>
      <c r="AH188">
        <v>-3.2397794076937005</v>
      </c>
      <c r="AI188">
        <v>-0.62850594784015423</v>
      </c>
    </row>
    <row r="189" spans="1:35" x14ac:dyDescent="0.2">
      <c r="A189">
        <v>16</v>
      </c>
      <c r="B189">
        <v>188</v>
      </c>
      <c r="C189" s="25">
        <v>0</v>
      </c>
      <c r="D189" s="25">
        <v>690</v>
      </c>
      <c r="E189" s="25">
        <v>5</v>
      </c>
      <c r="F189">
        <v>-0.58457848329068196</v>
      </c>
      <c r="G189">
        <v>-0.3474777587721492</v>
      </c>
      <c r="H189">
        <v>-0.23710072451853276</v>
      </c>
      <c r="I189" t="s">
        <v>376</v>
      </c>
      <c r="J189" t="s">
        <v>1701</v>
      </c>
      <c r="K189" t="s">
        <v>70</v>
      </c>
      <c r="L189" t="s">
        <v>264</v>
      </c>
      <c r="M189" s="26">
        <v>23.7</v>
      </c>
      <c r="N189" s="27">
        <v>10</v>
      </c>
      <c r="O189">
        <v>19.041666666666664</v>
      </c>
      <c r="P189">
        <v>9.6</v>
      </c>
      <c r="Q189">
        <v>2</v>
      </c>
      <c r="R189">
        <v>3.4</v>
      </c>
      <c r="S189">
        <v>0.9</v>
      </c>
      <c r="T189">
        <v>0.3</v>
      </c>
      <c r="U189">
        <v>0.4</v>
      </c>
      <c r="V189">
        <v>0.44594594594594594</v>
      </c>
      <c r="W189">
        <v>7.4</v>
      </c>
      <c r="X189">
        <v>1</v>
      </c>
      <c r="Y189">
        <v>1</v>
      </c>
      <c r="Z189">
        <v>0.7</v>
      </c>
      <c r="AA189">
        <v>-0.98358985091257367</v>
      </c>
      <c r="AB189">
        <v>0.43056619411905395</v>
      </c>
      <c r="AC189">
        <v>-0.93186073178183193</v>
      </c>
      <c r="AD189">
        <v>-1.0764336299947757</v>
      </c>
      <c r="AE189">
        <v>-1.5307908816271547</v>
      </c>
      <c r="AF189">
        <v>-0.49290698636157226</v>
      </c>
      <c r="AG189">
        <v>-0.27704964317285641</v>
      </c>
      <c r="AH189">
        <v>0.49296650352408045</v>
      </c>
      <c r="AI189">
        <v>1.2417991972582874</v>
      </c>
    </row>
    <row r="190" spans="1:35" x14ac:dyDescent="0.2">
      <c r="A190">
        <v>16</v>
      </c>
      <c r="B190">
        <v>189</v>
      </c>
      <c r="C190" s="25">
        <v>131.5</v>
      </c>
      <c r="D190" s="25">
        <v>134</v>
      </c>
      <c r="E190" s="25">
        <v>62</v>
      </c>
      <c r="F190">
        <v>-0.58805963022994878</v>
      </c>
      <c r="G190">
        <v>-0.27535373237065347</v>
      </c>
      <c r="H190">
        <v>-0.31270589785929531</v>
      </c>
      <c r="I190" t="s">
        <v>236</v>
      </c>
      <c r="J190" t="s">
        <v>32</v>
      </c>
      <c r="K190" t="s">
        <v>65</v>
      </c>
      <c r="L190" t="s">
        <v>264</v>
      </c>
      <c r="M190" s="26">
        <v>21.8</v>
      </c>
      <c r="N190" s="27">
        <v>10</v>
      </c>
      <c r="O190">
        <v>27.12166666666667</v>
      </c>
      <c r="P190">
        <v>12.6</v>
      </c>
      <c r="Q190">
        <v>0.4</v>
      </c>
      <c r="R190">
        <v>5.3</v>
      </c>
      <c r="S190">
        <v>1.9</v>
      </c>
      <c r="T190">
        <v>0.7</v>
      </c>
      <c r="U190">
        <v>0.1</v>
      </c>
      <c r="V190">
        <v>0.52884615384615385</v>
      </c>
      <c r="W190">
        <v>10.4</v>
      </c>
      <c r="X190">
        <v>0.8</v>
      </c>
      <c r="Y190">
        <v>1.5</v>
      </c>
      <c r="Z190">
        <v>1.1000000000000001</v>
      </c>
      <c r="AA190">
        <v>-0.48351193259152614</v>
      </c>
      <c r="AB190">
        <v>-1.1280605667553703</v>
      </c>
      <c r="AC190">
        <v>-0.24939448863497285</v>
      </c>
      <c r="AD190">
        <v>-0.61955259834765342</v>
      </c>
      <c r="AE190">
        <v>-0.6596333516766929</v>
      </c>
      <c r="AF190">
        <v>-0.95754756395865337</v>
      </c>
      <c r="AG190">
        <v>0.79018307461514548</v>
      </c>
      <c r="AH190">
        <v>-1.8716909644772742E-2</v>
      </c>
      <c r="AI190">
        <v>0.84805074565861538</v>
      </c>
    </row>
    <row r="191" spans="1:35" x14ac:dyDescent="0.2">
      <c r="A191">
        <v>16</v>
      </c>
      <c r="B191">
        <v>190</v>
      </c>
      <c r="C191" s="25">
        <v>112.2</v>
      </c>
      <c r="D191" s="25">
        <v>101</v>
      </c>
      <c r="E191" s="25">
        <v>46</v>
      </c>
      <c r="F191">
        <v>-0.59376584304696467</v>
      </c>
      <c r="G191">
        <v>-0.46048068590433633</v>
      </c>
      <c r="H191">
        <v>-0.13328515714262834</v>
      </c>
      <c r="I191" t="s">
        <v>241</v>
      </c>
      <c r="J191" t="s">
        <v>1695</v>
      </c>
      <c r="K191" t="s">
        <v>115</v>
      </c>
      <c r="L191" t="s">
        <v>263</v>
      </c>
      <c r="M191" s="26">
        <v>25.4</v>
      </c>
      <c r="N191" s="27">
        <v>10</v>
      </c>
      <c r="O191">
        <v>23.614999999999998</v>
      </c>
      <c r="P191">
        <v>7.9</v>
      </c>
      <c r="Q191">
        <v>0.6</v>
      </c>
      <c r="R191">
        <v>2.4</v>
      </c>
      <c r="S191">
        <v>2.8</v>
      </c>
      <c r="T191">
        <v>0.6</v>
      </c>
      <c r="U191">
        <v>0.9</v>
      </c>
      <c r="V191">
        <v>0.38571428571428573</v>
      </c>
      <c r="W191">
        <v>7</v>
      </c>
      <c r="X191">
        <v>0.82608695652173914</v>
      </c>
      <c r="Y191">
        <v>2.2999999999999998</v>
      </c>
      <c r="Z191">
        <v>1.1000000000000001</v>
      </c>
      <c r="AA191">
        <v>-1.2669673379611672</v>
      </c>
      <c r="AB191">
        <v>-0.93323222164606745</v>
      </c>
      <c r="AC191">
        <v>-1.2910534913328104</v>
      </c>
      <c r="AD191">
        <v>-0.20835966986524346</v>
      </c>
      <c r="AE191">
        <v>-0.87742273416430827</v>
      </c>
      <c r="AF191">
        <v>0.28149397630022954</v>
      </c>
      <c r="AG191">
        <v>-0.83601601746889009</v>
      </c>
      <c r="AH191">
        <v>0.13918057734061606</v>
      </c>
      <c r="AI191">
        <v>0.84805074565861538</v>
      </c>
    </row>
    <row r="192" spans="1:35" x14ac:dyDescent="0.2">
      <c r="A192">
        <v>16</v>
      </c>
      <c r="B192">
        <v>191</v>
      </c>
      <c r="C192" s="25">
        <v>131.19999999999999</v>
      </c>
      <c r="D192" s="25">
        <v>136</v>
      </c>
      <c r="E192" s="25">
        <v>17</v>
      </c>
      <c r="F192">
        <v>-0.59569390304207581</v>
      </c>
      <c r="G192">
        <v>-0.46767270626612994</v>
      </c>
      <c r="H192">
        <v>-0.12802119677594587</v>
      </c>
      <c r="I192" t="s">
        <v>257</v>
      </c>
      <c r="J192" t="s">
        <v>1697</v>
      </c>
      <c r="K192" t="s">
        <v>37</v>
      </c>
      <c r="L192" t="s">
        <v>264</v>
      </c>
      <c r="M192" s="26">
        <v>22</v>
      </c>
      <c r="N192" s="27">
        <v>3</v>
      </c>
      <c r="O192">
        <v>28.8</v>
      </c>
      <c r="P192">
        <v>9</v>
      </c>
      <c r="Q192">
        <v>1</v>
      </c>
      <c r="R192">
        <v>4</v>
      </c>
      <c r="S192">
        <v>2</v>
      </c>
      <c r="T192">
        <v>0</v>
      </c>
      <c r="U192">
        <v>0.66666666666666663</v>
      </c>
      <c r="V192">
        <v>0.47368421052631576</v>
      </c>
      <c r="W192">
        <v>6.333333333333333</v>
      </c>
      <c r="X192">
        <v>1</v>
      </c>
      <c r="Y192">
        <v>2</v>
      </c>
      <c r="Z192">
        <v>2</v>
      </c>
      <c r="AA192">
        <v>-1.0836054345767832</v>
      </c>
      <c r="AB192">
        <v>-0.54357553142746129</v>
      </c>
      <c r="AC192">
        <v>-0.71634507605124487</v>
      </c>
      <c r="AD192">
        <v>-0.57386449518294114</v>
      </c>
      <c r="AE192">
        <v>-2.1841590290900013</v>
      </c>
      <c r="AF192">
        <v>-7.9893139608611385E-2</v>
      </c>
      <c r="AG192">
        <v>-1.3137646599907106E-3</v>
      </c>
      <c r="AH192">
        <v>1.0115853846425114</v>
      </c>
      <c r="AI192">
        <v>-3.7883270440646287E-2</v>
      </c>
    </row>
    <row r="193" spans="1:35" x14ac:dyDescent="0.2">
      <c r="A193">
        <v>16</v>
      </c>
      <c r="B193">
        <v>192</v>
      </c>
      <c r="C193" s="25">
        <v>140.30000000000001</v>
      </c>
      <c r="D193" s="25">
        <v>187</v>
      </c>
      <c r="E193" s="25">
        <v>17</v>
      </c>
      <c r="F193">
        <v>-0.60223974303459837</v>
      </c>
      <c r="G193">
        <v>-0.43301002316080589</v>
      </c>
      <c r="H193">
        <v>-0.16922971987379248</v>
      </c>
      <c r="I193" t="s">
        <v>272</v>
      </c>
      <c r="J193" t="s">
        <v>414</v>
      </c>
      <c r="K193" t="s">
        <v>37</v>
      </c>
      <c r="L193" t="s">
        <v>263</v>
      </c>
      <c r="M193" s="26">
        <v>20.5</v>
      </c>
      <c r="N193" s="27">
        <v>10</v>
      </c>
      <c r="O193">
        <v>24.928333333333335</v>
      </c>
      <c r="P193">
        <v>13.1</v>
      </c>
      <c r="Q193">
        <v>2.1</v>
      </c>
      <c r="R193">
        <v>2</v>
      </c>
      <c r="S193">
        <v>2</v>
      </c>
      <c r="T193">
        <v>0.4</v>
      </c>
      <c r="U193">
        <v>0.2</v>
      </c>
      <c r="V193">
        <v>0.41666666666666669</v>
      </c>
      <c r="W193">
        <v>10.8</v>
      </c>
      <c r="X193">
        <v>0.76923076923076927</v>
      </c>
      <c r="Y193">
        <v>2.6</v>
      </c>
      <c r="Z193">
        <v>0.8</v>
      </c>
      <c r="AA193">
        <v>-0.40016561287135155</v>
      </c>
      <c r="AB193">
        <v>0.52798036667370551</v>
      </c>
      <c r="AC193">
        <v>-1.4347305951532019</v>
      </c>
      <c r="AD193">
        <v>-0.57386449518294114</v>
      </c>
      <c r="AE193">
        <v>-1.3130014991395391</v>
      </c>
      <c r="AF193">
        <v>-0.80266737142629285</v>
      </c>
      <c r="AG193">
        <v>-0.82477409156343384</v>
      </c>
      <c r="AH193">
        <v>-0.21922899414256744</v>
      </c>
      <c r="AI193">
        <v>1.1433620843583694</v>
      </c>
    </row>
    <row r="194" spans="1:35" x14ac:dyDescent="0.2">
      <c r="A194">
        <v>17</v>
      </c>
      <c r="B194">
        <v>193</v>
      </c>
      <c r="C194" s="25">
        <v>0</v>
      </c>
      <c r="D194" s="25">
        <v>424</v>
      </c>
      <c r="E194" s="25">
        <v>1</v>
      </c>
      <c r="F194">
        <v>-0.60592848685217471</v>
      </c>
      <c r="G194">
        <v>-0.36168276633908686</v>
      </c>
      <c r="H194">
        <v>-0.24424572051308785</v>
      </c>
      <c r="I194" t="s">
        <v>270</v>
      </c>
      <c r="J194" t="s">
        <v>271</v>
      </c>
      <c r="K194" t="s">
        <v>95</v>
      </c>
      <c r="L194" t="s">
        <v>263</v>
      </c>
      <c r="M194" s="26">
        <v>21.3</v>
      </c>
      <c r="N194" s="27">
        <v>10</v>
      </c>
      <c r="O194">
        <v>21.871666666666663</v>
      </c>
      <c r="P194">
        <v>8.5</v>
      </c>
      <c r="Q194">
        <v>0.2</v>
      </c>
      <c r="R194">
        <v>4.0999999999999996</v>
      </c>
      <c r="S194">
        <v>0.9</v>
      </c>
      <c r="T194">
        <v>1.5</v>
      </c>
      <c r="U194">
        <v>0.4</v>
      </c>
      <c r="V194">
        <v>0.48684210526315791</v>
      </c>
      <c r="W194">
        <v>7.6</v>
      </c>
      <c r="X194">
        <v>0.6428571428571429</v>
      </c>
      <c r="Y194">
        <v>1.4</v>
      </c>
      <c r="Z194">
        <v>1.1000000000000001</v>
      </c>
      <c r="AA194">
        <v>-1.1669517542969576</v>
      </c>
      <c r="AB194">
        <v>-1.3228889118646736</v>
      </c>
      <c r="AC194">
        <v>-0.68042580009614706</v>
      </c>
      <c r="AD194">
        <v>-1.0764336299947757</v>
      </c>
      <c r="AE194">
        <v>1.082681708224231</v>
      </c>
      <c r="AF194">
        <v>-0.49290698636157226</v>
      </c>
      <c r="AG194">
        <v>0.13830376525482535</v>
      </c>
      <c r="AH194">
        <v>-0.58457403357532767</v>
      </c>
      <c r="AI194">
        <v>0.84805074565861538</v>
      </c>
    </row>
    <row r="195" spans="1:35" x14ac:dyDescent="0.2">
      <c r="A195">
        <v>17</v>
      </c>
      <c r="B195">
        <v>194</v>
      </c>
      <c r="C195" s="25">
        <v>104.6</v>
      </c>
      <c r="D195" s="25">
        <v>92</v>
      </c>
      <c r="E195" s="25">
        <v>53</v>
      </c>
      <c r="F195">
        <v>-0.60796427480911441</v>
      </c>
      <c r="G195">
        <v>-0.34407637476732766</v>
      </c>
      <c r="H195">
        <v>-0.26388790004178675</v>
      </c>
      <c r="I195" t="s">
        <v>198</v>
      </c>
      <c r="J195" t="s">
        <v>32</v>
      </c>
      <c r="K195" t="s">
        <v>39</v>
      </c>
      <c r="L195" t="s">
        <v>263</v>
      </c>
      <c r="M195" s="26">
        <v>27.6</v>
      </c>
      <c r="N195" s="27">
        <v>10</v>
      </c>
      <c r="O195">
        <v>21.795000000000002</v>
      </c>
      <c r="P195">
        <v>6.6</v>
      </c>
      <c r="Q195">
        <v>0.4</v>
      </c>
      <c r="R195">
        <v>3.1</v>
      </c>
      <c r="S195">
        <v>2.7</v>
      </c>
      <c r="T195">
        <v>1.1000000000000001</v>
      </c>
      <c r="U195">
        <v>0.5</v>
      </c>
      <c r="V195">
        <v>0.46296296296296297</v>
      </c>
      <c r="W195">
        <v>5.4</v>
      </c>
      <c r="X195">
        <v>0.75</v>
      </c>
      <c r="Y195">
        <v>1.6</v>
      </c>
      <c r="Z195">
        <v>0.7</v>
      </c>
      <c r="AA195">
        <v>-1.4836677692336213</v>
      </c>
      <c r="AB195">
        <v>-1.1280605667553703</v>
      </c>
      <c r="AC195">
        <v>-1.0396185596471255</v>
      </c>
      <c r="AD195">
        <v>-0.25404777302995551</v>
      </c>
      <c r="AE195">
        <v>0.21152417827376926</v>
      </c>
      <c r="AF195">
        <v>-0.33802679382921191</v>
      </c>
      <c r="AG195">
        <v>-8.2736646500434941E-2</v>
      </c>
      <c r="AH195">
        <v>-0.22385263944228598</v>
      </c>
      <c r="AI195">
        <v>1.2417991972582874</v>
      </c>
    </row>
    <row r="196" spans="1:35" x14ac:dyDescent="0.2">
      <c r="A196">
        <v>17</v>
      </c>
      <c r="B196">
        <v>195</v>
      </c>
      <c r="C196" s="25">
        <v>63</v>
      </c>
      <c r="D196" s="25">
        <v>57</v>
      </c>
      <c r="E196" s="25">
        <v>80</v>
      </c>
      <c r="F196">
        <v>-0.61543030312439151</v>
      </c>
      <c r="G196">
        <v>-0.29135451067939322</v>
      </c>
      <c r="H196">
        <v>-0.32407579244499829</v>
      </c>
      <c r="I196" t="s">
        <v>258</v>
      </c>
      <c r="J196" t="s">
        <v>1698</v>
      </c>
      <c r="K196" t="s">
        <v>74</v>
      </c>
      <c r="L196" t="s">
        <v>264</v>
      </c>
      <c r="M196" s="26">
        <v>28.4</v>
      </c>
      <c r="N196" s="27">
        <v>9</v>
      </c>
      <c r="O196">
        <v>21.038888888888884</v>
      </c>
      <c r="P196">
        <v>8.3333333333333339</v>
      </c>
      <c r="Q196">
        <v>0.1111111111111111</v>
      </c>
      <c r="R196">
        <v>8.8888888888888893</v>
      </c>
      <c r="S196">
        <v>2.1111111111111112</v>
      </c>
      <c r="T196">
        <v>0.55555555555555558</v>
      </c>
      <c r="U196">
        <v>0.44444444444444442</v>
      </c>
      <c r="V196">
        <v>0.62068965517241381</v>
      </c>
      <c r="W196">
        <v>6.4444444444444446</v>
      </c>
      <c r="X196">
        <v>0.33333333333333331</v>
      </c>
      <c r="Y196">
        <v>0.66666666666666663</v>
      </c>
      <c r="Z196">
        <v>1.5555555555555556</v>
      </c>
      <c r="AA196">
        <v>-1.1947338608703491</v>
      </c>
      <c r="AB196">
        <v>-1.409479287468808</v>
      </c>
      <c r="AC196">
        <v>1.0397084150868725</v>
      </c>
      <c r="AD196">
        <v>-0.52309993611103867</v>
      </c>
      <c r="AE196">
        <v>-0.97421801526991514</v>
      </c>
      <c r="AF196">
        <v>-0.42407134523607881</v>
      </c>
      <c r="AG196">
        <v>1.2862065166416574</v>
      </c>
      <c r="AH196">
        <v>-0.82211809200142361</v>
      </c>
      <c r="AI196">
        <v>0.39961500911454467</v>
      </c>
    </row>
    <row r="197" spans="1:35" x14ac:dyDescent="0.2">
      <c r="A197">
        <v>17</v>
      </c>
      <c r="B197">
        <v>196</v>
      </c>
      <c r="C197" s="25">
        <v>0</v>
      </c>
      <c r="D197" s="25">
        <v>210</v>
      </c>
      <c r="E197" s="25">
        <v>3</v>
      </c>
      <c r="F197">
        <v>-0.62114185448892223</v>
      </c>
      <c r="G197">
        <v>-0.60816269021672897</v>
      </c>
      <c r="H197">
        <v>-1.2979164272193255E-2</v>
      </c>
      <c r="I197" t="s">
        <v>267</v>
      </c>
      <c r="J197" t="s">
        <v>32</v>
      </c>
      <c r="K197" t="s">
        <v>56</v>
      </c>
      <c r="L197" t="s">
        <v>263</v>
      </c>
      <c r="M197" s="26">
        <v>23.3</v>
      </c>
      <c r="N197" s="27">
        <v>10</v>
      </c>
      <c r="O197">
        <v>29.186666666666667</v>
      </c>
      <c r="P197">
        <v>7.1</v>
      </c>
      <c r="Q197">
        <v>0.3</v>
      </c>
      <c r="R197">
        <v>4.2</v>
      </c>
      <c r="S197">
        <v>4.8</v>
      </c>
      <c r="T197">
        <v>1.1000000000000001</v>
      </c>
      <c r="U197">
        <v>0.7</v>
      </c>
      <c r="V197">
        <v>0.35064935064935066</v>
      </c>
      <c r="W197">
        <v>7.7</v>
      </c>
      <c r="X197">
        <v>0.51851851851851849</v>
      </c>
      <c r="Y197">
        <v>2.7</v>
      </c>
      <c r="Z197">
        <v>1.8</v>
      </c>
      <c r="AA197">
        <v>-1.4003214495134466</v>
      </c>
      <c r="AB197">
        <v>-1.2254747393100218</v>
      </c>
      <c r="AC197">
        <v>-0.64450652414104903</v>
      </c>
      <c r="AD197">
        <v>0.70540239342900091</v>
      </c>
      <c r="AE197">
        <v>0.21152417827376926</v>
      </c>
      <c r="AF197">
        <v>-2.8266408764491272E-2</v>
      </c>
      <c r="AG197">
        <v>-1.2844621858872947</v>
      </c>
      <c r="AH197">
        <v>-1.9663504313962172</v>
      </c>
      <c r="AI197">
        <v>0.15899095535918961</v>
      </c>
    </row>
    <row r="198" spans="1:35" x14ac:dyDescent="0.2">
      <c r="A198">
        <v>17</v>
      </c>
      <c r="B198">
        <v>197</v>
      </c>
      <c r="C198" s="25">
        <v>0</v>
      </c>
      <c r="D198" s="25">
        <v>0</v>
      </c>
      <c r="E198" s="25">
        <v>46</v>
      </c>
      <c r="F198">
        <v>-0.63767935334251036</v>
      </c>
      <c r="G198">
        <v>-1.2232129950947856</v>
      </c>
      <c r="H198">
        <v>0.58553364175227529</v>
      </c>
      <c r="I198" t="s">
        <v>658</v>
      </c>
      <c r="J198" t="s">
        <v>32</v>
      </c>
      <c r="K198" t="s">
        <v>37</v>
      </c>
      <c r="L198" t="s">
        <v>264</v>
      </c>
      <c r="M198" s="26">
        <v>35.5</v>
      </c>
      <c r="N198" s="27">
        <v>1</v>
      </c>
      <c r="O198">
        <v>23.616666666666667</v>
      </c>
      <c r="P198">
        <v>10</v>
      </c>
      <c r="Q198">
        <v>2</v>
      </c>
      <c r="R198">
        <v>4</v>
      </c>
      <c r="S198">
        <v>0</v>
      </c>
      <c r="T198">
        <v>0</v>
      </c>
      <c r="U198">
        <v>1</v>
      </c>
      <c r="V198">
        <v>0.2857142857142857</v>
      </c>
      <c r="W198">
        <v>14</v>
      </c>
      <c r="X198">
        <v>0</v>
      </c>
      <c r="Y198">
        <v>0</v>
      </c>
      <c r="Z198">
        <v>5</v>
      </c>
      <c r="AA198">
        <v>-0.91691279513643398</v>
      </c>
      <c r="AB198">
        <v>0.43056619411905395</v>
      </c>
      <c r="AC198">
        <v>-0.71634507605124487</v>
      </c>
      <c r="AD198">
        <v>-1.4876265584771855</v>
      </c>
      <c r="AE198">
        <v>-2.1841590290900013</v>
      </c>
      <c r="AF198">
        <v>0.43637416883258989</v>
      </c>
      <c r="AG198">
        <v>-3.5541648250173146</v>
      </c>
      <c r="AH198">
        <v>-2.5652377594350319E-2</v>
      </c>
      <c r="AI198">
        <v>-2.9909966574381857</v>
      </c>
    </row>
    <row r="199" spans="1:35" x14ac:dyDescent="0.2">
      <c r="A199">
        <v>17</v>
      </c>
      <c r="B199">
        <v>198</v>
      </c>
      <c r="C199" s="25">
        <v>138.1</v>
      </c>
      <c r="D199" s="25">
        <v>170</v>
      </c>
      <c r="E199" s="25">
        <v>34</v>
      </c>
      <c r="F199">
        <v>-0.63951236559821079</v>
      </c>
      <c r="G199">
        <v>-0.29054940758502606</v>
      </c>
      <c r="H199">
        <v>-0.34896295801318472</v>
      </c>
      <c r="I199" t="s">
        <v>245</v>
      </c>
      <c r="J199" t="s">
        <v>32</v>
      </c>
      <c r="K199" t="s">
        <v>35</v>
      </c>
      <c r="L199" t="s">
        <v>45</v>
      </c>
      <c r="M199" s="26">
        <v>22.7</v>
      </c>
      <c r="N199" s="27">
        <v>10</v>
      </c>
      <c r="O199">
        <v>16.121666666666666</v>
      </c>
      <c r="P199">
        <v>8.3000000000000007</v>
      </c>
      <c r="Q199">
        <v>0</v>
      </c>
      <c r="R199">
        <v>7.5</v>
      </c>
      <c r="S199">
        <v>1.1000000000000001</v>
      </c>
      <c r="T199">
        <v>0.3</v>
      </c>
      <c r="U199">
        <v>1.1000000000000001</v>
      </c>
      <c r="V199">
        <v>0.55000000000000004</v>
      </c>
      <c r="W199">
        <v>6</v>
      </c>
      <c r="X199">
        <v>0.73913043478260865</v>
      </c>
      <c r="Y199">
        <v>2.2999999999999998</v>
      </c>
      <c r="Z199">
        <v>0.7</v>
      </c>
      <c r="AA199">
        <v>-1.2002902821850274</v>
      </c>
      <c r="AB199">
        <v>-1.5177172569739765</v>
      </c>
      <c r="AC199">
        <v>0.54082958237717993</v>
      </c>
      <c r="AD199">
        <v>-0.9850574236653511</v>
      </c>
      <c r="AE199">
        <v>-1.5307908816271547</v>
      </c>
      <c r="AF199">
        <v>0.59125436136495035</v>
      </c>
      <c r="AG199">
        <v>0.61984269366395295</v>
      </c>
      <c r="AH199">
        <v>-0.37481465847809586</v>
      </c>
      <c r="AI199">
        <v>1.2417991972582874</v>
      </c>
    </row>
    <row r="200" spans="1:35" x14ac:dyDescent="0.2">
      <c r="A200">
        <v>17</v>
      </c>
      <c r="B200">
        <v>199</v>
      </c>
      <c r="C200" s="25">
        <v>73.7</v>
      </c>
      <c r="D200" s="25">
        <v>73</v>
      </c>
      <c r="E200" s="25">
        <v>83</v>
      </c>
      <c r="F200">
        <v>-0.63967068832293983</v>
      </c>
      <c r="G200">
        <v>-0.6276935695595357</v>
      </c>
      <c r="H200">
        <v>-1.1977118763404127E-2</v>
      </c>
      <c r="I200" t="s">
        <v>388</v>
      </c>
      <c r="J200" t="s">
        <v>1699</v>
      </c>
      <c r="K200" t="s">
        <v>121</v>
      </c>
      <c r="L200" t="s">
        <v>264</v>
      </c>
      <c r="M200" s="26">
        <v>20.7</v>
      </c>
      <c r="N200" s="27">
        <v>1</v>
      </c>
      <c r="O200">
        <v>27.7</v>
      </c>
      <c r="P200">
        <v>14</v>
      </c>
      <c r="Q200">
        <v>0</v>
      </c>
      <c r="R200">
        <v>10</v>
      </c>
      <c r="S200">
        <v>0</v>
      </c>
      <c r="T200">
        <v>1</v>
      </c>
      <c r="U200">
        <v>1</v>
      </c>
      <c r="V200">
        <v>0.375</v>
      </c>
      <c r="W200">
        <v>16</v>
      </c>
      <c r="X200">
        <v>0.5</v>
      </c>
      <c r="Y200">
        <v>4</v>
      </c>
      <c r="Z200">
        <v>1</v>
      </c>
      <c r="AA200">
        <v>-0.25014223737503721</v>
      </c>
      <c r="AB200">
        <v>-1.5177172569739765</v>
      </c>
      <c r="AC200">
        <v>1.4388114812546262</v>
      </c>
      <c r="AD200">
        <v>-1.4876265584771855</v>
      </c>
      <c r="AE200">
        <v>-6.2652042138463893E-3</v>
      </c>
      <c r="AF200">
        <v>0.43637416883258989</v>
      </c>
      <c r="AG200">
        <v>-2.1180351663337755</v>
      </c>
      <c r="AH200">
        <v>-3.0911292113077491</v>
      </c>
      <c r="AI200">
        <v>0.94648785855853346</v>
      </c>
    </row>
    <row r="201" spans="1:35" x14ac:dyDescent="0.2">
      <c r="A201">
        <v>17</v>
      </c>
      <c r="B201">
        <v>200</v>
      </c>
      <c r="C201" s="25">
        <v>137.4</v>
      </c>
      <c r="D201" s="25">
        <v>243</v>
      </c>
      <c r="E201" s="25">
        <v>3</v>
      </c>
      <c r="F201">
        <v>-0.63992842704922126</v>
      </c>
      <c r="G201">
        <v>-0.38468594445292748</v>
      </c>
      <c r="H201">
        <v>-0.25524248259629378</v>
      </c>
      <c r="I201" t="s">
        <v>390</v>
      </c>
      <c r="J201" t="s">
        <v>1700</v>
      </c>
      <c r="K201" t="s">
        <v>42</v>
      </c>
      <c r="L201" t="s">
        <v>263</v>
      </c>
      <c r="M201" s="26">
        <v>29</v>
      </c>
      <c r="N201" s="27">
        <v>10</v>
      </c>
      <c r="O201">
        <v>27.44166666666667</v>
      </c>
      <c r="P201">
        <v>9.6</v>
      </c>
      <c r="Q201">
        <v>0.8</v>
      </c>
      <c r="R201">
        <v>3.2</v>
      </c>
      <c r="S201">
        <v>1.8</v>
      </c>
      <c r="T201">
        <v>1</v>
      </c>
      <c r="U201">
        <v>0.1</v>
      </c>
      <c r="V201">
        <v>0.48809523809523808</v>
      </c>
      <c r="W201">
        <v>8.4</v>
      </c>
      <c r="X201">
        <v>0.75</v>
      </c>
      <c r="Y201">
        <v>0.8</v>
      </c>
      <c r="Z201">
        <v>1.1000000000000001</v>
      </c>
      <c r="AA201">
        <v>-0.98358985091257367</v>
      </c>
      <c r="AB201">
        <v>-0.73840387653676431</v>
      </c>
      <c r="AC201">
        <v>-1.0036992836920275</v>
      </c>
      <c r="AD201">
        <v>-0.66524070151236558</v>
      </c>
      <c r="AE201">
        <v>-6.2652042138463893E-3</v>
      </c>
      <c r="AF201">
        <v>-0.95754756395865337</v>
      </c>
      <c r="AG201">
        <v>0.16927474360958597</v>
      </c>
      <c r="AH201">
        <v>-0.12475250851831815</v>
      </c>
      <c r="AI201">
        <v>0.84805074565861538</v>
      </c>
    </row>
    <row r="202" spans="1:35" x14ac:dyDescent="0.2">
      <c r="A202">
        <v>17</v>
      </c>
      <c r="B202">
        <v>201</v>
      </c>
      <c r="C202" s="25">
        <v>138.9</v>
      </c>
      <c r="D202" s="25">
        <v>199</v>
      </c>
      <c r="E202" s="25">
        <v>13</v>
      </c>
      <c r="F202">
        <v>-0.6403932949863701</v>
      </c>
      <c r="G202">
        <v>-0.36967699003848969</v>
      </c>
      <c r="H202">
        <v>-0.2707163049478804</v>
      </c>
      <c r="I202" t="s">
        <v>254</v>
      </c>
      <c r="J202" t="s">
        <v>32</v>
      </c>
      <c r="K202" t="s">
        <v>72</v>
      </c>
      <c r="L202" t="s">
        <v>263</v>
      </c>
      <c r="M202" s="26">
        <v>33.5</v>
      </c>
      <c r="N202" s="27">
        <v>10</v>
      </c>
      <c r="O202">
        <v>22.67166666666667</v>
      </c>
      <c r="P202">
        <v>8.6999999999999993</v>
      </c>
      <c r="Q202">
        <v>1.4</v>
      </c>
      <c r="R202">
        <v>3</v>
      </c>
      <c r="S202">
        <v>2.7</v>
      </c>
      <c r="T202">
        <v>0.5</v>
      </c>
      <c r="U202">
        <v>0</v>
      </c>
      <c r="V202">
        <v>0.47540983606557374</v>
      </c>
      <c r="W202">
        <v>6.1</v>
      </c>
      <c r="X202">
        <v>0.88235294117647056</v>
      </c>
      <c r="Y202">
        <v>1.7</v>
      </c>
      <c r="Z202">
        <v>0.8</v>
      </c>
      <c r="AA202">
        <v>-1.1336132264088881</v>
      </c>
      <c r="AB202">
        <v>-0.15391884120885529</v>
      </c>
      <c r="AC202">
        <v>-1.0755378356022234</v>
      </c>
      <c r="AD202">
        <v>-0.25404777302995551</v>
      </c>
      <c r="AE202">
        <v>-1.0952121166519238</v>
      </c>
      <c r="AF202">
        <v>-1.1124277564910137</v>
      </c>
      <c r="AG202">
        <v>1.2298070199814198E-2</v>
      </c>
      <c r="AH202">
        <v>0.34200448448826964</v>
      </c>
      <c r="AI202">
        <v>1.1433620843583694</v>
      </c>
    </row>
    <row r="203" spans="1:35" x14ac:dyDescent="0.2">
      <c r="A203">
        <v>17</v>
      </c>
      <c r="B203">
        <v>202</v>
      </c>
      <c r="C203" s="25">
        <v>79.400000000000006</v>
      </c>
      <c r="D203" s="25">
        <v>71</v>
      </c>
      <c r="E203" s="25">
        <v>86</v>
      </c>
      <c r="F203">
        <v>-0.64850967254207958</v>
      </c>
      <c r="G203">
        <v>-0.27110705100582499</v>
      </c>
      <c r="H203">
        <v>-0.37740262153625459</v>
      </c>
      <c r="I203" t="s">
        <v>248</v>
      </c>
      <c r="J203" t="s">
        <v>32</v>
      </c>
      <c r="K203" t="s">
        <v>89</v>
      </c>
      <c r="L203" t="s">
        <v>264</v>
      </c>
      <c r="M203" s="26">
        <v>20.6</v>
      </c>
      <c r="N203" s="27">
        <v>10</v>
      </c>
      <c r="O203">
        <v>28.758333333333336</v>
      </c>
      <c r="P203">
        <v>12.9</v>
      </c>
      <c r="Q203">
        <v>0.1</v>
      </c>
      <c r="R203">
        <v>10.5</v>
      </c>
      <c r="S203">
        <v>1</v>
      </c>
      <c r="T203">
        <v>0.2</v>
      </c>
      <c r="U203">
        <v>0.6</v>
      </c>
      <c r="V203">
        <v>0.60493827160493829</v>
      </c>
      <c r="W203">
        <v>8.1</v>
      </c>
      <c r="X203">
        <v>0.68181818181818177</v>
      </c>
      <c r="Y203">
        <v>4.4000000000000004</v>
      </c>
      <c r="Z203">
        <v>1.3</v>
      </c>
      <c r="AA203">
        <v>-0.43350414075942123</v>
      </c>
      <c r="AB203">
        <v>-1.420303084419325</v>
      </c>
      <c r="AC203">
        <v>1.6184078610301154</v>
      </c>
      <c r="AD203">
        <v>-1.0307455268300634</v>
      </c>
      <c r="AE203">
        <v>-1.7485802641147703</v>
      </c>
      <c r="AF203">
        <v>-0.18314660129685159</v>
      </c>
      <c r="AG203">
        <v>1.4484277288833527</v>
      </c>
      <c r="AH203">
        <v>-1.341695951404241</v>
      </c>
      <c r="AI203">
        <v>0.65117651985877945</v>
      </c>
    </row>
    <row r="204" spans="1:35" x14ac:dyDescent="0.2">
      <c r="A204">
        <v>17</v>
      </c>
      <c r="B204">
        <v>203</v>
      </c>
      <c r="C204" s="25">
        <v>0</v>
      </c>
      <c r="D204" s="25">
        <v>245</v>
      </c>
      <c r="E204" s="25">
        <v>3</v>
      </c>
      <c r="F204">
        <v>-0.64927434466630207</v>
      </c>
      <c r="G204">
        <v>-0.34572846557994669</v>
      </c>
      <c r="H204">
        <v>-0.30354587908635539</v>
      </c>
      <c r="I204" t="s">
        <v>374</v>
      </c>
      <c r="J204" t="s">
        <v>375</v>
      </c>
      <c r="K204" t="s">
        <v>56</v>
      </c>
      <c r="L204" t="s">
        <v>263</v>
      </c>
      <c r="M204" s="26">
        <v>28.1</v>
      </c>
      <c r="N204" s="27">
        <v>10</v>
      </c>
      <c r="O204">
        <v>26.168333333333333</v>
      </c>
      <c r="P204">
        <v>9.8000000000000007</v>
      </c>
      <c r="Q204">
        <v>2.4</v>
      </c>
      <c r="R204">
        <v>1.4</v>
      </c>
      <c r="S204">
        <v>1.3</v>
      </c>
      <c r="T204">
        <v>0.5</v>
      </c>
      <c r="U204">
        <v>0.1</v>
      </c>
      <c r="V204">
        <v>0.47297297297297297</v>
      </c>
      <c r="W204">
        <v>7.4</v>
      </c>
      <c r="X204">
        <v>1</v>
      </c>
      <c r="Y204">
        <v>0.4</v>
      </c>
      <c r="Z204">
        <v>0.5</v>
      </c>
      <c r="AA204">
        <v>-0.95025132302450366</v>
      </c>
      <c r="AB204">
        <v>0.82022288433765989</v>
      </c>
      <c r="AC204">
        <v>-1.6502462508837892</v>
      </c>
      <c r="AD204">
        <v>-0.89368121733592665</v>
      </c>
      <c r="AE204">
        <v>-1.0952121166519238</v>
      </c>
      <c r="AF204">
        <v>-0.95754756395865337</v>
      </c>
      <c r="AG204">
        <v>-5.3092006135292301E-3</v>
      </c>
      <c r="AH204">
        <v>0.18179517485302202</v>
      </c>
      <c r="AI204">
        <v>1.4386734230581233</v>
      </c>
    </row>
    <row r="205" spans="1:35" x14ac:dyDescent="0.2">
      <c r="A205">
        <v>17</v>
      </c>
      <c r="B205">
        <v>204</v>
      </c>
      <c r="C205" s="25">
        <v>144</v>
      </c>
      <c r="D205" s="25">
        <v>138</v>
      </c>
      <c r="E205" s="25">
        <v>21</v>
      </c>
      <c r="F205">
        <v>-0.64944650040242424</v>
      </c>
      <c r="G205">
        <v>-0.57290921500882375</v>
      </c>
      <c r="H205">
        <v>-7.6537285393600496E-2</v>
      </c>
      <c r="I205" t="s">
        <v>250</v>
      </c>
      <c r="J205" t="s">
        <v>32</v>
      </c>
      <c r="K205" t="s">
        <v>67</v>
      </c>
      <c r="L205" t="s">
        <v>264</v>
      </c>
      <c r="M205" s="26">
        <v>24.6</v>
      </c>
      <c r="N205" s="27">
        <v>10</v>
      </c>
      <c r="O205">
        <v>29.818333333333335</v>
      </c>
      <c r="P205">
        <v>7.7</v>
      </c>
      <c r="Q205">
        <v>1.1000000000000001</v>
      </c>
      <c r="R205">
        <v>3.9</v>
      </c>
      <c r="S205">
        <v>2</v>
      </c>
      <c r="T205">
        <v>1.2</v>
      </c>
      <c r="U205">
        <v>0.1</v>
      </c>
      <c r="V205">
        <v>0.36144578313253012</v>
      </c>
      <c r="W205">
        <v>8.3000000000000007</v>
      </c>
      <c r="X205">
        <v>0.5</v>
      </c>
      <c r="Y205">
        <v>1.2</v>
      </c>
      <c r="Z205">
        <v>1.3</v>
      </c>
      <c r="AA205">
        <v>-1.300305865849237</v>
      </c>
      <c r="AB205">
        <v>-0.44616135887280967</v>
      </c>
      <c r="AC205">
        <v>-0.75226435200634267</v>
      </c>
      <c r="AD205">
        <v>-0.57386449518294114</v>
      </c>
      <c r="AE205">
        <v>0.42931356076138444</v>
      </c>
      <c r="AF205">
        <v>-0.95754756395865337</v>
      </c>
      <c r="AG205">
        <v>-1.2612339521212241</v>
      </c>
      <c r="AH205">
        <v>-0.94529542770837005</v>
      </c>
      <c r="AI205">
        <v>0.65117651985877945</v>
      </c>
    </row>
    <row r="206" spans="1:35" x14ac:dyDescent="0.2">
      <c r="A206">
        <v>18</v>
      </c>
      <c r="B206">
        <v>205</v>
      </c>
      <c r="C206" s="25">
        <v>143.80000000000001</v>
      </c>
      <c r="D206" s="25">
        <v>153</v>
      </c>
      <c r="E206" s="25">
        <v>12</v>
      </c>
      <c r="F206">
        <v>-0.66311344901984626</v>
      </c>
      <c r="G206">
        <v>-0.52989244804761448</v>
      </c>
      <c r="H206">
        <v>-0.13322100097223177</v>
      </c>
      <c r="I206" t="s">
        <v>393</v>
      </c>
      <c r="J206" t="s">
        <v>1702</v>
      </c>
      <c r="K206" t="s">
        <v>35</v>
      </c>
      <c r="L206" t="s">
        <v>263</v>
      </c>
      <c r="M206" s="26">
        <v>22.7</v>
      </c>
      <c r="N206" s="27">
        <v>10</v>
      </c>
      <c r="O206">
        <v>29.416666666666668</v>
      </c>
      <c r="P206">
        <v>9.1</v>
      </c>
      <c r="Q206">
        <v>2.1</v>
      </c>
      <c r="R206">
        <v>1.5</v>
      </c>
      <c r="S206">
        <v>1.7</v>
      </c>
      <c r="T206">
        <v>0.4</v>
      </c>
      <c r="U206">
        <v>0.1</v>
      </c>
      <c r="V206">
        <v>0.38961038961038963</v>
      </c>
      <c r="W206">
        <v>7.7</v>
      </c>
      <c r="X206">
        <v>1</v>
      </c>
      <c r="Y206">
        <v>1</v>
      </c>
      <c r="Z206">
        <v>1.2</v>
      </c>
      <c r="AA206">
        <v>-1.0669361706327483</v>
      </c>
      <c r="AB206">
        <v>0.52798036667370551</v>
      </c>
      <c r="AC206">
        <v>-1.614326974928691</v>
      </c>
      <c r="AD206">
        <v>-0.71092880467707775</v>
      </c>
      <c r="AE206">
        <v>-1.3130014991395391</v>
      </c>
      <c r="AF206">
        <v>-0.95754756395865337</v>
      </c>
      <c r="AG206">
        <v>-0.87685152204830474</v>
      </c>
      <c r="AH206">
        <v>0.49296650352408045</v>
      </c>
      <c r="AI206">
        <v>0.74961363275869752</v>
      </c>
    </row>
    <row r="207" spans="1:35" x14ac:dyDescent="0.2">
      <c r="A207">
        <v>18</v>
      </c>
      <c r="B207">
        <v>206</v>
      </c>
      <c r="C207" s="25">
        <v>0</v>
      </c>
      <c r="D207" s="25">
        <v>262</v>
      </c>
      <c r="E207" s="25">
        <v>3</v>
      </c>
      <c r="F207">
        <v>-0.66350685485182281</v>
      </c>
      <c r="G207">
        <v>-0.53294239351477313</v>
      </c>
      <c r="H207">
        <v>-0.13056446133704969</v>
      </c>
      <c r="I207" t="s">
        <v>409</v>
      </c>
      <c r="J207" t="s">
        <v>32</v>
      </c>
      <c r="K207" t="s">
        <v>52</v>
      </c>
      <c r="L207" t="s">
        <v>264</v>
      </c>
      <c r="M207" s="26">
        <v>25.4</v>
      </c>
      <c r="N207" s="27">
        <v>10</v>
      </c>
      <c r="O207">
        <v>25.345000000000002</v>
      </c>
      <c r="P207">
        <v>6.1</v>
      </c>
      <c r="Q207">
        <v>0</v>
      </c>
      <c r="R207">
        <v>4.4000000000000004</v>
      </c>
      <c r="S207">
        <v>3.1</v>
      </c>
      <c r="T207">
        <v>1.5</v>
      </c>
      <c r="U207">
        <v>0.6</v>
      </c>
      <c r="V207">
        <v>0.5</v>
      </c>
      <c r="W207">
        <v>5.2</v>
      </c>
      <c r="X207">
        <v>0.45</v>
      </c>
      <c r="Y207">
        <v>2</v>
      </c>
      <c r="Z207">
        <v>2.2999999999999998</v>
      </c>
      <c r="AA207">
        <v>-1.5670140889537958</v>
      </c>
      <c r="AB207">
        <v>-1.5177172569739765</v>
      </c>
      <c r="AC207">
        <v>-0.57266797223085331</v>
      </c>
      <c r="AD207">
        <v>-7.1295360371106661E-2</v>
      </c>
      <c r="AE207">
        <v>1.082681708224231</v>
      </c>
      <c r="AF207">
        <v>-0.18314660129685159</v>
      </c>
      <c r="AG207">
        <v>0.18126105147020155</v>
      </c>
      <c r="AH207">
        <v>-1.815388412360406</v>
      </c>
      <c r="AI207">
        <v>-0.33319460914040006</v>
      </c>
    </row>
    <row r="208" spans="1:35" x14ac:dyDescent="0.2">
      <c r="A208">
        <v>18</v>
      </c>
      <c r="B208">
        <v>207</v>
      </c>
      <c r="C208" s="25">
        <v>0</v>
      </c>
      <c r="D208" s="25">
        <v>584</v>
      </c>
      <c r="E208" s="25">
        <v>1</v>
      </c>
      <c r="F208">
        <v>-0.66464296540874124</v>
      </c>
      <c r="G208">
        <v>-0.33035395063897266</v>
      </c>
      <c r="H208">
        <v>-0.33428901476976858</v>
      </c>
      <c r="I208" t="s">
        <v>463</v>
      </c>
      <c r="J208" t="s">
        <v>32</v>
      </c>
      <c r="K208" t="s">
        <v>63</v>
      </c>
      <c r="L208" t="s">
        <v>263</v>
      </c>
      <c r="M208" s="26">
        <v>22.5</v>
      </c>
      <c r="N208" s="27">
        <v>10</v>
      </c>
      <c r="O208">
        <v>16.131666666666668</v>
      </c>
      <c r="P208">
        <v>7.2</v>
      </c>
      <c r="Q208">
        <v>1.4</v>
      </c>
      <c r="R208">
        <v>2.9</v>
      </c>
      <c r="S208">
        <v>2.4</v>
      </c>
      <c r="T208">
        <v>0.5</v>
      </c>
      <c r="U208">
        <v>0.2</v>
      </c>
      <c r="V208">
        <v>0.54166666666666663</v>
      </c>
      <c r="W208">
        <v>4.8</v>
      </c>
      <c r="X208">
        <v>1</v>
      </c>
      <c r="Y208">
        <v>0.6</v>
      </c>
      <c r="Z208">
        <v>0.7</v>
      </c>
      <c r="AA208">
        <v>-1.3836521855694115</v>
      </c>
      <c r="AB208">
        <v>-0.15391884120885529</v>
      </c>
      <c r="AC208">
        <v>-1.1114571115573213</v>
      </c>
      <c r="AD208">
        <v>-0.3911120825240923</v>
      </c>
      <c r="AE208">
        <v>-1.0952121166519238</v>
      </c>
      <c r="AF208">
        <v>-0.80266737142629285</v>
      </c>
      <c r="AG208">
        <v>0.43751600485214753</v>
      </c>
      <c r="AH208">
        <v>0.28551895107670816</v>
      </c>
      <c r="AI208">
        <v>1.2417991972582874</v>
      </c>
    </row>
    <row r="209" spans="1:35" x14ac:dyDescent="0.2">
      <c r="A209">
        <v>18</v>
      </c>
      <c r="B209">
        <v>208</v>
      </c>
      <c r="C209" s="25">
        <v>88.2</v>
      </c>
      <c r="D209" s="25">
        <v>87</v>
      </c>
      <c r="E209" s="25">
        <v>82</v>
      </c>
      <c r="F209">
        <v>-0.66687967977022222</v>
      </c>
      <c r="G209">
        <v>-0.23986900713049686</v>
      </c>
      <c r="H209">
        <v>-0.42701067263972536</v>
      </c>
      <c r="I209" t="s">
        <v>373</v>
      </c>
      <c r="J209" t="s">
        <v>32</v>
      </c>
      <c r="K209" t="s">
        <v>48</v>
      </c>
      <c r="L209" t="s">
        <v>45</v>
      </c>
      <c r="M209" s="26">
        <v>21.6</v>
      </c>
      <c r="N209" s="27">
        <v>10</v>
      </c>
      <c r="O209">
        <v>24.766666666666669</v>
      </c>
      <c r="P209">
        <v>11.3</v>
      </c>
      <c r="Q209">
        <v>0</v>
      </c>
      <c r="R209">
        <v>9.1</v>
      </c>
      <c r="S209">
        <v>0.7</v>
      </c>
      <c r="T209">
        <v>0.6</v>
      </c>
      <c r="U209">
        <v>1.3</v>
      </c>
      <c r="V209">
        <v>0.6875</v>
      </c>
      <c r="W209">
        <v>6.4</v>
      </c>
      <c r="X209">
        <v>0.58139534883720934</v>
      </c>
      <c r="Y209">
        <v>4.3</v>
      </c>
      <c r="Z209">
        <v>1.3</v>
      </c>
      <c r="AA209">
        <v>-0.70021236386397989</v>
      </c>
      <c r="AB209">
        <v>-1.5177172569739765</v>
      </c>
      <c r="AC209">
        <v>1.1155379976587454</v>
      </c>
      <c r="AD209">
        <v>-1.1678098363242</v>
      </c>
      <c r="AE209">
        <v>-0.87742273416430827</v>
      </c>
      <c r="AF209">
        <v>0.90101474642967105</v>
      </c>
      <c r="AG209">
        <v>1.8581601743583045</v>
      </c>
      <c r="AH209">
        <v>-2.4215483111535074</v>
      </c>
      <c r="AI209">
        <v>0.65117651985877945</v>
      </c>
    </row>
    <row r="210" spans="1:35" x14ac:dyDescent="0.2">
      <c r="A210">
        <v>18</v>
      </c>
      <c r="B210">
        <v>209</v>
      </c>
      <c r="C210" s="25">
        <v>0</v>
      </c>
      <c r="D210" s="25">
        <v>412</v>
      </c>
      <c r="E210" s="25">
        <v>2</v>
      </c>
      <c r="F210">
        <v>-0.66959172427305103</v>
      </c>
      <c r="G210">
        <v>-0.56322351507164958</v>
      </c>
      <c r="H210">
        <v>-0.10636820920140144</v>
      </c>
      <c r="I210" t="s">
        <v>371</v>
      </c>
      <c r="J210" t="s">
        <v>32</v>
      </c>
      <c r="K210" t="s">
        <v>33</v>
      </c>
      <c r="L210" t="s">
        <v>263</v>
      </c>
      <c r="M210" s="26">
        <v>26.8</v>
      </c>
      <c r="N210" s="27">
        <v>10</v>
      </c>
      <c r="O210">
        <v>23.936666666666671</v>
      </c>
      <c r="P210">
        <v>9</v>
      </c>
      <c r="Q210">
        <v>2</v>
      </c>
      <c r="R210">
        <v>2.2000000000000002</v>
      </c>
      <c r="S210">
        <v>1.1000000000000001</v>
      </c>
      <c r="T210">
        <v>0.7</v>
      </c>
      <c r="U210">
        <v>0.2</v>
      </c>
      <c r="V210">
        <v>0.3411764705882353</v>
      </c>
      <c r="W210">
        <v>8.5</v>
      </c>
      <c r="X210">
        <v>0.75</v>
      </c>
      <c r="Y210">
        <v>1.6</v>
      </c>
      <c r="Z210">
        <v>0.8</v>
      </c>
      <c r="AA210">
        <v>-1.0836054345767832</v>
      </c>
      <c r="AB210">
        <v>0.43056619411905395</v>
      </c>
      <c r="AC210">
        <v>-1.3628920432430061</v>
      </c>
      <c r="AD210">
        <v>-0.9850574236653511</v>
      </c>
      <c r="AE210">
        <v>-0.6596333516766929</v>
      </c>
      <c r="AF210">
        <v>-0.80266737142629285</v>
      </c>
      <c r="AG210">
        <v>-1.525231650091859</v>
      </c>
      <c r="AH210">
        <v>-0.22385263944228598</v>
      </c>
      <c r="AI210">
        <v>1.1433620843583694</v>
      </c>
    </row>
    <row r="211" spans="1:35" x14ac:dyDescent="0.2">
      <c r="A211">
        <v>18</v>
      </c>
      <c r="B211">
        <v>210</v>
      </c>
      <c r="C211" s="25">
        <v>138.6</v>
      </c>
      <c r="D211" s="25">
        <v>224</v>
      </c>
      <c r="E211" s="25">
        <v>3</v>
      </c>
      <c r="F211">
        <v>-0.67037466759998221</v>
      </c>
      <c r="G211">
        <v>-0.39839123134159055</v>
      </c>
      <c r="H211">
        <v>-0.27198343625839166</v>
      </c>
      <c r="I211" t="s">
        <v>381</v>
      </c>
      <c r="J211" t="s">
        <v>32</v>
      </c>
      <c r="K211" t="s">
        <v>76</v>
      </c>
      <c r="L211" t="s">
        <v>45</v>
      </c>
      <c r="M211" s="26">
        <v>20.3</v>
      </c>
      <c r="N211" s="27">
        <v>9</v>
      </c>
      <c r="O211">
        <v>17.227777777777774</v>
      </c>
      <c r="P211">
        <v>6.333333333333333</v>
      </c>
      <c r="Q211">
        <v>0.44444444444444442</v>
      </c>
      <c r="R211">
        <v>4.333333333333333</v>
      </c>
      <c r="S211">
        <v>1.3333333333333333</v>
      </c>
      <c r="T211">
        <v>0.1111111111111111</v>
      </c>
      <c r="U211">
        <v>1.7777777777777777</v>
      </c>
      <c r="V211">
        <v>0.5</v>
      </c>
      <c r="W211">
        <v>4.666666666666667</v>
      </c>
      <c r="X211">
        <v>0.73333333333333328</v>
      </c>
      <c r="Y211">
        <v>1.6666666666666667</v>
      </c>
      <c r="Z211">
        <v>1</v>
      </c>
      <c r="AA211">
        <v>-1.5281191397510476</v>
      </c>
      <c r="AB211">
        <v>-1.0847653789533032</v>
      </c>
      <c r="AC211">
        <v>-0.59661415620091873</v>
      </c>
      <c r="AD211">
        <v>-0.87845184961435596</v>
      </c>
      <c r="AE211">
        <v>-1.9421708263259838</v>
      </c>
      <c r="AF211">
        <v>1.640997888528726</v>
      </c>
      <c r="AG211">
        <v>0.16061373256702677</v>
      </c>
      <c r="AH211">
        <v>-0.30349921088299259</v>
      </c>
      <c r="AI211">
        <v>0.94648785855853346</v>
      </c>
    </row>
    <row r="212" spans="1:35" x14ac:dyDescent="0.2">
      <c r="A212">
        <v>18</v>
      </c>
      <c r="B212">
        <v>211</v>
      </c>
      <c r="C212" s="25">
        <v>88.7</v>
      </c>
      <c r="D212" s="25">
        <v>89</v>
      </c>
      <c r="E212" s="25">
        <v>85</v>
      </c>
      <c r="F212">
        <v>-0.67382943346456692</v>
      </c>
      <c r="G212">
        <v>-0.5267412413819601</v>
      </c>
      <c r="H212">
        <v>-0.14708819208260682</v>
      </c>
      <c r="I212" t="s">
        <v>369</v>
      </c>
      <c r="J212" t="s">
        <v>1703</v>
      </c>
      <c r="K212" t="s">
        <v>42</v>
      </c>
      <c r="L212" t="s">
        <v>264</v>
      </c>
      <c r="M212" s="26">
        <v>24.3</v>
      </c>
      <c r="N212" s="27">
        <v>10</v>
      </c>
      <c r="O212">
        <v>22.18</v>
      </c>
      <c r="P212">
        <v>13.1</v>
      </c>
      <c r="Q212">
        <v>1.9</v>
      </c>
      <c r="R212">
        <v>3.9</v>
      </c>
      <c r="S212">
        <v>0.6</v>
      </c>
      <c r="T212">
        <v>0.1</v>
      </c>
      <c r="U212">
        <v>0.2</v>
      </c>
      <c r="V212">
        <v>0.45370370370370372</v>
      </c>
      <c r="W212">
        <v>10.8</v>
      </c>
      <c r="X212">
        <v>0.82352941176470584</v>
      </c>
      <c r="Y212">
        <v>1.7</v>
      </c>
      <c r="Z212">
        <v>1.7</v>
      </c>
      <c r="AA212">
        <v>-0.40016561287135155</v>
      </c>
      <c r="AB212">
        <v>0.33315202156440232</v>
      </c>
      <c r="AC212">
        <v>-0.75226435200634267</v>
      </c>
      <c r="AD212">
        <v>-1.213497939488912</v>
      </c>
      <c r="AE212">
        <v>-1.9663696466023857</v>
      </c>
      <c r="AF212">
        <v>-0.80266737142629285</v>
      </c>
      <c r="AG212">
        <v>-0.28129320644477979</v>
      </c>
      <c r="AH212">
        <v>8.5006866578913501E-2</v>
      </c>
      <c r="AI212">
        <v>0.25742806825910769</v>
      </c>
    </row>
    <row r="213" spans="1:35" x14ac:dyDescent="0.2">
      <c r="A213">
        <v>18</v>
      </c>
      <c r="B213">
        <v>212</v>
      </c>
      <c r="C213" s="25">
        <v>110.3</v>
      </c>
      <c r="D213" s="25">
        <v>96</v>
      </c>
      <c r="E213" s="25">
        <v>39</v>
      </c>
      <c r="F213">
        <v>-0.68164838637964575</v>
      </c>
      <c r="G213">
        <v>-0.55619855042889921</v>
      </c>
      <c r="H213">
        <v>-0.12544983595074655</v>
      </c>
      <c r="I213" t="s">
        <v>387</v>
      </c>
      <c r="J213" t="s">
        <v>32</v>
      </c>
      <c r="K213" t="s">
        <v>97</v>
      </c>
      <c r="L213" t="s">
        <v>263</v>
      </c>
      <c r="M213" s="26">
        <v>30.9</v>
      </c>
      <c r="N213" s="27">
        <v>4</v>
      </c>
      <c r="O213">
        <v>22.712500000000002</v>
      </c>
      <c r="P213">
        <v>2.25</v>
      </c>
      <c r="Q213">
        <v>0.75</v>
      </c>
      <c r="R213">
        <v>6</v>
      </c>
      <c r="S213">
        <v>3.75</v>
      </c>
      <c r="T213">
        <v>0.25</v>
      </c>
      <c r="U213">
        <v>0.5</v>
      </c>
      <c r="V213">
        <v>0.33333333333333331</v>
      </c>
      <c r="W213">
        <v>2.25</v>
      </c>
      <c r="X213">
        <v>0</v>
      </c>
      <c r="Y213">
        <v>0</v>
      </c>
      <c r="Z213">
        <v>1.75</v>
      </c>
      <c r="AA213">
        <v>-2.2087807507991402</v>
      </c>
      <c r="AB213">
        <v>-0.7871109628140901</v>
      </c>
      <c r="AC213">
        <v>2.0404430507121761E-3</v>
      </c>
      <c r="AD213">
        <v>0.22567731019952272</v>
      </c>
      <c r="AE213">
        <v>-1.6396855728709625</v>
      </c>
      <c r="AF213">
        <v>-0.33802679382921191</v>
      </c>
      <c r="AG213">
        <v>-0.44245776101172135</v>
      </c>
      <c r="AH213">
        <v>-2.5652377594350319E-2</v>
      </c>
      <c r="AI213">
        <v>0.20820951180914865</v>
      </c>
    </row>
    <row r="214" spans="1:35" x14ac:dyDescent="0.2">
      <c r="A214">
        <v>18</v>
      </c>
      <c r="B214">
        <v>213</v>
      </c>
      <c r="C214" s="25">
        <v>0</v>
      </c>
      <c r="D214" s="25">
        <v>722</v>
      </c>
      <c r="E214" s="25">
        <v>10</v>
      </c>
      <c r="F214">
        <v>-0.68339809814236696</v>
      </c>
      <c r="G214">
        <v>-0.37750713964809229</v>
      </c>
      <c r="H214">
        <v>-0.30589095849427467</v>
      </c>
      <c r="I214" t="s">
        <v>419</v>
      </c>
      <c r="J214" t="s">
        <v>32</v>
      </c>
      <c r="K214" t="s">
        <v>60</v>
      </c>
      <c r="L214" t="s">
        <v>263</v>
      </c>
      <c r="M214" s="26">
        <v>22.4</v>
      </c>
      <c r="N214" s="27">
        <v>10</v>
      </c>
      <c r="O214">
        <v>22.901666666666664</v>
      </c>
      <c r="P214">
        <v>8.9</v>
      </c>
      <c r="Q214">
        <v>1.1000000000000001</v>
      </c>
      <c r="R214">
        <v>2.1</v>
      </c>
      <c r="S214">
        <v>2.8</v>
      </c>
      <c r="T214">
        <v>0.8</v>
      </c>
      <c r="U214">
        <v>0.1</v>
      </c>
      <c r="V214">
        <v>0.52702702702702697</v>
      </c>
      <c r="W214">
        <v>7.4</v>
      </c>
      <c r="X214">
        <v>0</v>
      </c>
      <c r="Y214">
        <v>0.1</v>
      </c>
      <c r="Z214">
        <v>1.1000000000000001</v>
      </c>
      <c r="AA214">
        <v>-1.1002746985208181</v>
      </c>
      <c r="AB214">
        <v>-0.44616135887280967</v>
      </c>
      <c r="AC214">
        <v>-1.398811319198104</v>
      </c>
      <c r="AD214">
        <v>-0.20835966986524346</v>
      </c>
      <c r="AE214">
        <v>-0.44184396918907726</v>
      </c>
      <c r="AF214">
        <v>-0.95754756395865337</v>
      </c>
      <c r="AG214">
        <v>0.53817168450512343</v>
      </c>
      <c r="AH214">
        <v>-0.23078810739186337</v>
      </c>
      <c r="AI214">
        <v>0.84805074565861538</v>
      </c>
    </row>
    <row r="215" spans="1:35" x14ac:dyDescent="0.2">
      <c r="A215">
        <v>18</v>
      </c>
      <c r="B215">
        <v>214</v>
      </c>
      <c r="C215" s="25">
        <v>143.4</v>
      </c>
      <c r="D215" s="25">
        <v>193</v>
      </c>
      <c r="E215" s="25">
        <v>13</v>
      </c>
      <c r="F215">
        <v>-0.6834878309514566</v>
      </c>
      <c r="G215">
        <v>-0.51424131475412471</v>
      </c>
      <c r="H215">
        <v>-0.16924651619733189</v>
      </c>
      <c r="I215" t="s">
        <v>370</v>
      </c>
      <c r="J215" t="s">
        <v>32</v>
      </c>
      <c r="K215" t="s">
        <v>97</v>
      </c>
      <c r="L215" t="s">
        <v>263</v>
      </c>
      <c r="M215" s="26">
        <v>21.8</v>
      </c>
      <c r="N215" s="27">
        <v>10</v>
      </c>
      <c r="O215">
        <v>22.980000000000004</v>
      </c>
      <c r="P215">
        <v>11.2</v>
      </c>
      <c r="Q215">
        <v>1</v>
      </c>
      <c r="R215">
        <v>3.7</v>
      </c>
      <c r="S215">
        <v>2.6</v>
      </c>
      <c r="T215">
        <v>0.3</v>
      </c>
      <c r="U215">
        <v>0.3</v>
      </c>
      <c r="V215">
        <v>0.45744680851063829</v>
      </c>
      <c r="W215">
        <v>9.4</v>
      </c>
      <c r="X215">
        <v>0.76190476190476186</v>
      </c>
      <c r="Y215">
        <v>2.1</v>
      </c>
      <c r="Z215">
        <v>1.6</v>
      </c>
      <c r="AA215">
        <v>-0.71688162780801501</v>
      </c>
      <c r="AB215">
        <v>-0.54357553142746129</v>
      </c>
      <c r="AC215">
        <v>-0.82410290391653829</v>
      </c>
      <c r="AD215">
        <v>-0.29973587619466774</v>
      </c>
      <c r="AE215">
        <v>-1.5307908816271547</v>
      </c>
      <c r="AF215">
        <v>-0.64778717889393267</v>
      </c>
      <c r="AG215">
        <v>-0.19962219728595126</v>
      </c>
      <c r="AH215">
        <v>-0.22154081679242649</v>
      </c>
      <c r="AI215">
        <v>0.35586518115902555</v>
      </c>
    </row>
    <row r="216" spans="1:35" x14ac:dyDescent="0.2">
      <c r="A216">
        <v>18</v>
      </c>
      <c r="B216">
        <v>215</v>
      </c>
      <c r="C216" s="25">
        <v>0</v>
      </c>
      <c r="D216" s="25">
        <v>169</v>
      </c>
      <c r="E216" s="25">
        <v>5</v>
      </c>
      <c r="F216">
        <v>-0.68537784222676768</v>
      </c>
      <c r="G216">
        <v>-0.51213856710143624</v>
      </c>
      <c r="H216">
        <v>-0.17323927512533144</v>
      </c>
      <c r="I216" t="s">
        <v>395</v>
      </c>
      <c r="J216" t="s">
        <v>32</v>
      </c>
      <c r="K216" t="s">
        <v>155</v>
      </c>
      <c r="L216" t="s">
        <v>263</v>
      </c>
      <c r="M216" s="26">
        <v>23.5</v>
      </c>
      <c r="N216" s="27">
        <v>10</v>
      </c>
      <c r="O216">
        <v>20.77</v>
      </c>
      <c r="P216">
        <v>7</v>
      </c>
      <c r="Q216">
        <v>0.4</v>
      </c>
      <c r="R216">
        <v>1.6</v>
      </c>
      <c r="S216">
        <v>5.4</v>
      </c>
      <c r="T216">
        <v>1</v>
      </c>
      <c r="U216">
        <v>0</v>
      </c>
      <c r="V216">
        <v>0.43478260869565216</v>
      </c>
      <c r="W216">
        <v>6.9</v>
      </c>
      <c r="X216">
        <v>0.6</v>
      </c>
      <c r="Y216">
        <v>1</v>
      </c>
      <c r="Z216">
        <v>1.4</v>
      </c>
      <c r="AA216">
        <v>-1.4169907134574815</v>
      </c>
      <c r="AB216">
        <v>-1.1280605667553703</v>
      </c>
      <c r="AC216">
        <v>-1.5784076989735931</v>
      </c>
      <c r="AD216">
        <v>0.97953101241727447</v>
      </c>
      <c r="AE216">
        <v>-6.2652042138463893E-3</v>
      </c>
      <c r="AF216">
        <v>-1.1124277564910137</v>
      </c>
      <c r="AG216">
        <v>-0.36434161528441394</v>
      </c>
      <c r="AH216">
        <v>-0.53502396811334407</v>
      </c>
      <c r="AI216">
        <v>0.55273940695886159</v>
      </c>
    </row>
    <row r="217" spans="1:35" x14ac:dyDescent="0.2">
      <c r="A217">
        <v>18</v>
      </c>
      <c r="B217">
        <v>216</v>
      </c>
      <c r="C217" s="25">
        <v>0</v>
      </c>
      <c r="D217" s="25">
        <v>306</v>
      </c>
      <c r="E217" s="25">
        <v>2</v>
      </c>
      <c r="F217">
        <v>-0.68566449266335083</v>
      </c>
      <c r="G217">
        <v>-0.52287210290864494</v>
      </c>
      <c r="H217">
        <v>-0.16279238975470589</v>
      </c>
      <c r="I217" t="s">
        <v>428</v>
      </c>
      <c r="J217" t="s">
        <v>32</v>
      </c>
      <c r="K217" t="s">
        <v>76</v>
      </c>
      <c r="L217" t="s">
        <v>264</v>
      </c>
      <c r="M217" s="26">
        <v>27.9</v>
      </c>
      <c r="N217" s="27">
        <v>10</v>
      </c>
      <c r="O217">
        <v>23.638333333333332</v>
      </c>
      <c r="P217">
        <v>11.1</v>
      </c>
      <c r="Q217">
        <v>1.9</v>
      </c>
      <c r="R217">
        <v>3.7</v>
      </c>
      <c r="S217">
        <v>1.4</v>
      </c>
      <c r="T217">
        <v>0.2</v>
      </c>
      <c r="U217">
        <v>0.1</v>
      </c>
      <c r="V217">
        <v>0.42424242424242425</v>
      </c>
      <c r="W217">
        <v>9.9</v>
      </c>
      <c r="X217">
        <v>0.8</v>
      </c>
      <c r="Y217">
        <v>1</v>
      </c>
      <c r="Z217">
        <v>1.2</v>
      </c>
      <c r="AA217">
        <v>-0.73355089175204991</v>
      </c>
      <c r="AB217">
        <v>0.33315202156440232</v>
      </c>
      <c r="AC217">
        <v>-0.82410290391653829</v>
      </c>
      <c r="AD217">
        <v>-0.84799311417121448</v>
      </c>
      <c r="AE217">
        <v>-1.7485802641147703</v>
      </c>
      <c r="AF217">
        <v>-0.95754756395865337</v>
      </c>
      <c r="AG217">
        <v>-0.65581111029304562</v>
      </c>
      <c r="AH217">
        <v>-2.102873229463165E-2</v>
      </c>
      <c r="AI217">
        <v>0.74961363275869752</v>
      </c>
    </row>
    <row r="218" spans="1:35" x14ac:dyDescent="0.2">
      <c r="A218">
        <v>19</v>
      </c>
      <c r="B218">
        <v>217</v>
      </c>
      <c r="C218" s="25">
        <v>0</v>
      </c>
      <c r="D218" s="25">
        <v>288</v>
      </c>
      <c r="E218" s="25">
        <v>3</v>
      </c>
      <c r="F218">
        <v>-0.69202031571374845</v>
      </c>
      <c r="G218">
        <v>-0.43088402211372856</v>
      </c>
      <c r="H218">
        <v>-0.26113629360001989</v>
      </c>
      <c r="I218" t="s">
        <v>421</v>
      </c>
      <c r="J218" t="s">
        <v>32</v>
      </c>
      <c r="K218" t="s">
        <v>39</v>
      </c>
      <c r="L218" t="s">
        <v>264</v>
      </c>
      <c r="M218" s="26">
        <v>26.5</v>
      </c>
      <c r="N218" s="27">
        <v>10</v>
      </c>
      <c r="O218">
        <v>26.408333333333339</v>
      </c>
      <c r="P218">
        <v>8.8000000000000007</v>
      </c>
      <c r="Q218">
        <v>1.1000000000000001</v>
      </c>
      <c r="R218">
        <v>4.5999999999999996</v>
      </c>
      <c r="S218">
        <v>1.2</v>
      </c>
      <c r="T218">
        <v>0.7</v>
      </c>
      <c r="U218">
        <v>0.4</v>
      </c>
      <c r="V218">
        <v>0.50724637681159424</v>
      </c>
      <c r="W218">
        <v>6.9</v>
      </c>
      <c r="X218">
        <v>0.58333333333333337</v>
      </c>
      <c r="Y218">
        <v>1.2</v>
      </c>
      <c r="Z218">
        <v>1.3</v>
      </c>
      <c r="AA218">
        <v>-1.1169439624648529</v>
      </c>
      <c r="AB218">
        <v>-0.44616135887280967</v>
      </c>
      <c r="AC218">
        <v>-0.5008294203206578</v>
      </c>
      <c r="AD218">
        <v>-0.93936932050063904</v>
      </c>
      <c r="AE218">
        <v>-0.6596333516766929</v>
      </c>
      <c r="AF218">
        <v>-0.49290698636157226</v>
      </c>
      <c r="AG218">
        <v>0.31500949111390197</v>
      </c>
      <c r="AH218">
        <v>-0.68829780979901378</v>
      </c>
      <c r="AI218">
        <v>0.65117651985877945</v>
      </c>
    </row>
    <row r="219" spans="1:35" x14ac:dyDescent="0.2">
      <c r="A219">
        <v>19</v>
      </c>
      <c r="B219">
        <v>218</v>
      </c>
      <c r="C219" s="25">
        <v>0</v>
      </c>
      <c r="D219" s="25">
        <v>398</v>
      </c>
      <c r="E219" s="25">
        <v>0</v>
      </c>
      <c r="F219">
        <v>-0.70823253856384005</v>
      </c>
      <c r="G219">
        <v>-0.54869886051776851</v>
      </c>
      <c r="H219">
        <v>-0.15953367804607155</v>
      </c>
      <c r="I219" t="s">
        <v>403</v>
      </c>
      <c r="J219" t="s">
        <v>32</v>
      </c>
      <c r="K219" t="s">
        <v>70</v>
      </c>
      <c r="L219" t="s">
        <v>263</v>
      </c>
      <c r="M219" s="26">
        <v>24.2</v>
      </c>
      <c r="N219" s="27">
        <v>10</v>
      </c>
      <c r="O219">
        <v>16.211666666666666</v>
      </c>
      <c r="P219">
        <v>3.6</v>
      </c>
      <c r="Q219">
        <v>0.8</v>
      </c>
      <c r="R219">
        <v>1.9</v>
      </c>
      <c r="S219">
        <v>1.8</v>
      </c>
      <c r="T219">
        <v>1.1000000000000001</v>
      </c>
      <c r="U219">
        <v>0.4</v>
      </c>
      <c r="V219">
        <v>0.34285714285714286</v>
      </c>
      <c r="W219">
        <v>3.5</v>
      </c>
      <c r="X219">
        <v>1</v>
      </c>
      <c r="Y219">
        <v>0.4</v>
      </c>
      <c r="Z219">
        <v>1.3</v>
      </c>
      <c r="AA219">
        <v>-1.9837456875546688</v>
      </c>
      <c r="AB219">
        <v>-0.73840387653676431</v>
      </c>
      <c r="AC219">
        <v>-1.4706498711082998</v>
      </c>
      <c r="AD219">
        <v>-0.66524070151236558</v>
      </c>
      <c r="AE219">
        <v>0.21152417827376926</v>
      </c>
      <c r="AF219">
        <v>-0.49290698636157226</v>
      </c>
      <c r="AG219">
        <v>-0.63183849457181618</v>
      </c>
      <c r="AH219">
        <v>0.18179517485302202</v>
      </c>
      <c r="AI219">
        <v>0.65117651985877945</v>
      </c>
    </row>
    <row r="220" spans="1:35" x14ac:dyDescent="0.2">
      <c r="A220">
        <v>19</v>
      </c>
      <c r="B220">
        <v>219</v>
      </c>
      <c r="C220" s="25">
        <v>129.4</v>
      </c>
      <c r="D220" s="25">
        <v>217</v>
      </c>
      <c r="E220" s="25">
        <v>55</v>
      </c>
      <c r="F220">
        <v>-0.70863065659484037</v>
      </c>
      <c r="G220">
        <v>-0.31457964097197699</v>
      </c>
      <c r="H220">
        <v>-0.39405101562286338</v>
      </c>
      <c r="I220" t="s">
        <v>391</v>
      </c>
      <c r="J220" t="s">
        <v>32</v>
      </c>
      <c r="K220" t="s">
        <v>42</v>
      </c>
      <c r="L220" t="s">
        <v>45</v>
      </c>
      <c r="M220" s="26">
        <v>34</v>
      </c>
      <c r="N220" s="27">
        <v>10</v>
      </c>
      <c r="O220">
        <v>20.776666666666667</v>
      </c>
      <c r="P220">
        <v>7.1</v>
      </c>
      <c r="Q220">
        <v>0</v>
      </c>
      <c r="R220">
        <v>7.8</v>
      </c>
      <c r="S220">
        <v>0.8</v>
      </c>
      <c r="T220">
        <v>0.3</v>
      </c>
      <c r="U220">
        <v>1.4</v>
      </c>
      <c r="V220">
        <v>0.77777777777777779</v>
      </c>
      <c r="W220">
        <v>3.6</v>
      </c>
      <c r="X220">
        <v>0.625</v>
      </c>
      <c r="Y220">
        <v>2.4</v>
      </c>
      <c r="Z220">
        <v>1.3</v>
      </c>
      <c r="AA220">
        <v>-1.4003214495134466</v>
      </c>
      <c r="AB220">
        <v>-1.5177172569739765</v>
      </c>
      <c r="AC220">
        <v>0.64858741024247346</v>
      </c>
      <c r="AD220">
        <v>-1.1221217331594877</v>
      </c>
      <c r="AE220">
        <v>-1.5307908816271547</v>
      </c>
      <c r="AF220">
        <v>1.0558949389620311</v>
      </c>
      <c r="AG220">
        <v>1.4780213075573101</v>
      </c>
      <c r="AH220">
        <v>-1.0939456240943215</v>
      </c>
      <c r="AI220">
        <v>0.65117651985877945</v>
      </c>
    </row>
    <row r="221" spans="1:35" x14ac:dyDescent="0.2">
      <c r="A221">
        <v>19</v>
      </c>
      <c r="B221">
        <v>220</v>
      </c>
      <c r="C221" s="25">
        <v>0</v>
      </c>
      <c r="D221" s="25">
        <v>251</v>
      </c>
      <c r="E221" s="25">
        <v>10</v>
      </c>
      <c r="F221">
        <v>-0.71026746838581811</v>
      </c>
      <c r="G221">
        <v>-0.39200244063035972</v>
      </c>
      <c r="H221">
        <v>-0.3182650277554584</v>
      </c>
      <c r="I221" t="s">
        <v>251</v>
      </c>
      <c r="J221" t="s">
        <v>32</v>
      </c>
      <c r="K221" t="s">
        <v>63</v>
      </c>
      <c r="L221" t="s">
        <v>264</v>
      </c>
      <c r="M221" s="26">
        <v>24.9</v>
      </c>
      <c r="N221" s="27">
        <v>7</v>
      </c>
      <c r="O221">
        <v>20.892857142857142</v>
      </c>
      <c r="P221">
        <v>9.2857142857142865</v>
      </c>
      <c r="Q221">
        <v>0</v>
      </c>
      <c r="R221">
        <v>5.7142857142857144</v>
      </c>
      <c r="S221">
        <v>1.1428571428571428</v>
      </c>
      <c r="T221">
        <v>1</v>
      </c>
      <c r="U221">
        <v>0.2857142857142857</v>
      </c>
      <c r="V221">
        <v>0.57446808510638303</v>
      </c>
      <c r="W221">
        <v>6.7142857142857144</v>
      </c>
      <c r="X221">
        <v>0.6875</v>
      </c>
      <c r="Y221">
        <v>2.2857142857142856</v>
      </c>
      <c r="Z221">
        <v>1.4285714285714286</v>
      </c>
      <c r="AA221">
        <v>-1.0359789661652548</v>
      </c>
      <c r="AB221">
        <v>-1.5177172569739765</v>
      </c>
      <c r="AC221">
        <v>-0.10058605967813877</v>
      </c>
      <c r="AD221">
        <v>-0.96547680802333158</v>
      </c>
      <c r="AE221">
        <v>-6.2652042138463893E-3</v>
      </c>
      <c r="AF221">
        <v>-0.66991292068426989</v>
      </c>
      <c r="AG221">
        <v>0.91923579546860401</v>
      </c>
      <c r="AH221">
        <v>-0.67593506296190931</v>
      </c>
      <c r="AI221">
        <v>0.524614517558885</v>
      </c>
    </row>
    <row r="222" spans="1:35" x14ac:dyDescent="0.2">
      <c r="A222">
        <v>19</v>
      </c>
      <c r="B222">
        <v>221</v>
      </c>
      <c r="C222" s="25">
        <v>0</v>
      </c>
      <c r="D222" s="25">
        <v>247</v>
      </c>
      <c r="E222" s="25">
        <v>2</v>
      </c>
      <c r="F222">
        <v>-0.71357774509038197</v>
      </c>
      <c r="G222">
        <v>-0.56976700754166765</v>
      </c>
      <c r="H222">
        <v>-0.14381073754871432</v>
      </c>
      <c r="I222" t="s">
        <v>396</v>
      </c>
      <c r="J222" t="s">
        <v>32</v>
      </c>
      <c r="K222" t="s">
        <v>37</v>
      </c>
      <c r="L222" t="s">
        <v>264</v>
      </c>
      <c r="M222" s="26">
        <v>24.7</v>
      </c>
      <c r="N222" s="27">
        <v>10</v>
      </c>
      <c r="O222">
        <v>20.471666666666668</v>
      </c>
      <c r="P222">
        <v>6.2</v>
      </c>
      <c r="Q222">
        <v>0.8</v>
      </c>
      <c r="R222">
        <v>5.2</v>
      </c>
      <c r="S222">
        <v>1.4</v>
      </c>
      <c r="T222">
        <v>0.8</v>
      </c>
      <c r="U222">
        <v>0</v>
      </c>
      <c r="V222">
        <v>0.36206896551724138</v>
      </c>
      <c r="W222">
        <v>5.8</v>
      </c>
      <c r="X222">
        <v>0.8</v>
      </c>
      <c r="Y222">
        <v>1.5</v>
      </c>
      <c r="Z222">
        <v>1.2</v>
      </c>
      <c r="AA222">
        <v>-1.5503448250097607</v>
      </c>
      <c r="AB222">
        <v>-0.73840387653676431</v>
      </c>
      <c r="AC222">
        <v>-0.28531376459007057</v>
      </c>
      <c r="AD222">
        <v>-0.84799311417121448</v>
      </c>
      <c r="AE222">
        <v>-0.44184396918907726</v>
      </c>
      <c r="AF222">
        <v>-1.1124277564910137</v>
      </c>
      <c r="AG222">
        <v>-0.88247248500103337</v>
      </c>
      <c r="AH222">
        <v>-1.8716909644772742E-2</v>
      </c>
      <c r="AI222">
        <v>0.74961363275869752</v>
      </c>
    </row>
    <row r="223" spans="1:35" x14ac:dyDescent="0.2">
      <c r="A223">
        <v>19</v>
      </c>
      <c r="B223">
        <v>222</v>
      </c>
      <c r="C223" s="25">
        <v>0</v>
      </c>
      <c r="D223" s="25">
        <v>332</v>
      </c>
      <c r="E223" s="25">
        <v>2</v>
      </c>
      <c r="F223">
        <v>-0.71426581599476258</v>
      </c>
      <c r="G223">
        <v>-0.45451010939582737</v>
      </c>
      <c r="H223">
        <v>-0.25975570659893521</v>
      </c>
      <c r="I223" t="s">
        <v>448</v>
      </c>
      <c r="J223" t="s">
        <v>32</v>
      </c>
      <c r="K223" t="s">
        <v>72</v>
      </c>
      <c r="L223" t="s">
        <v>263</v>
      </c>
      <c r="M223" s="26">
        <v>24.8</v>
      </c>
      <c r="N223" s="27">
        <v>10</v>
      </c>
      <c r="O223">
        <v>17.009999999999998</v>
      </c>
      <c r="P223">
        <v>6.3</v>
      </c>
      <c r="Q223">
        <v>1.1000000000000001</v>
      </c>
      <c r="R223">
        <v>5</v>
      </c>
      <c r="S223">
        <v>1.6</v>
      </c>
      <c r="T223">
        <v>0.6</v>
      </c>
      <c r="U223">
        <v>0.2</v>
      </c>
      <c r="V223">
        <v>0.44</v>
      </c>
      <c r="W223">
        <v>5</v>
      </c>
      <c r="X223">
        <v>0.72727272727272729</v>
      </c>
      <c r="Y223">
        <v>1.1000000000000001</v>
      </c>
      <c r="Z223">
        <v>0.8</v>
      </c>
      <c r="AA223">
        <v>-1.533675561065726</v>
      </c>
      <c r="AB223">
        <v>-0.44616135887280967</v>
      </c>
      <c r="AC223">
        <v>-0.3571523165002663</v>
      </c>
      <c r="AD223">
        <v>-0.75661690784178992</v>
      </c>
      <c r="AE223">
        <v>-0.87742273416430827</v>
      </c>
      <c r="AF223">
        <v>-0.80266737142629285</v>
      </c>
      <c r="AG223">
        <v>-0.23409235695747854</v>
      </c>
      <c r="AH223">
        <v>-0.22616446209214475</v>
      </c>
      <c r="AI223">
        <v>1.1433620843583694</v>
      </c>
    </row>
    <row r="224" spans="1:35" x14ac:dyDescent="0.2">
      <c r="A224">
        <v>19</v>
      </c>
      <c r="B224">
        <v>223</v>
      </c>
      <c r="C224" s="25">
        <v>122.7</v>
      </c>
      <c r="D224" s="25">
        <v>123</v>
      </c>
      <c r="E224" s="25">
        <v>30</v>
      </c>
      <c r="F224">
        <v>-0.71564585858807572</v>
      </c>
      <c r="G224">
        <v>-0.78981606748754052</v>
      </c>
      <c r="H224">
        <v>7.4170208899464796E-2</v>
      </c>
      <c r="I224" t="s">
        <v>404</v>
      </c>
      <c r="J224" t="s">
        <v>1705</v>
      </c>
      <c r="K224" t="s">
        <v>33</v>
      </c>
      <c r="L224" t="s">
        <v>263</v>
      </c>
      <c r="M224" s="26">
        <v>30.9</v>
      </c>
      <c r="N224" s="27">
        <v>9</v>
      </c>
      <c r="O224">
        <v>29.437037037037037</v>
      </c>
      <c r="P224">
        <v>10.888888888888889</v>
      </c>
      <c r="Q224">
        <v>2.3333333333333335</v>
      </c>
      <c r="R224">
        <v>1.8888888888888888</v>
      </c>
      <c r="S224">
        <v>0.77777777777777779</v>
      </c>
      <c r="T224">
        <v>0.55555555555555558</v>
      </c>
      <c r="U224">
        <v>0.22222222222222221</v>
      </c>
      <c r="V224">
        <v>0.30909090909090908</v>
      </c>
      <c r="W224">
        <v>12.222222222222221</v>
      </c>
      <c r="X224">
        <v>0.6428571428571429</v>
      </c>
      <c r="Y224">
        <v>1.5555555555555556</v>
      </c>
      <c r="Z224">
        <v>1.3333333333333333</v>
      </c>
      <c r="AA224">
        <v>-0.76874156007834571</v>
      </c>
      <c r="AB224">
        <v>0.75528010263455914</v>
      </c>
      <c r="AC224">
        <v>-1.4746409017699773</v>
      </c>
      <c r="AD224">
        <v>-1.1322746449738683</v>
      </c>
      <c r="AE224">
        <v>-0.97421801526991514</v>
      </c>
      <c r="AF224">
        <v>-0.76824955086354629</v>
      </c>
      <c r="AG224">
        <v>-2.7171877461634746</v>
      </c>
      <c r="AH224">
        <v>-0.64667643979543665</v>
      </c>
      <c r="AI224">
        <v>0.61836414889214031</v>
      </c>
    </row>
    <row r="225" spans="1:35" x14ac:dyDescent="0.2">
      <c r="A225">
        <v>19</v>
      </c>
      <c r="B225">
        <v>224</v>
      </c>
      <c r="C225" s="25">
        <v>139.30000000000001</v>
      </c>
      <c r="D225" s="25">
        <v>157</v>
      </c>
      <c r="E225" s="25">
        <v>9</v>
      </c>
      <c r="F225">
        <v>-0.72123601781299496</v>
      </c>
      <c r="G225">
        <v>-0.33906438444227915</v>
      </c>
      <c r="H225">
        <v>-0.3821716333707158</v>
      </c>
      <c r="I225" t="s">
        <v>247</v>
      </c>
      <c r="J225" t="s">
        <v>32</v>
      </c>
      <c r="K225" t="s">
        <v>50</v>
      </c>
      <c r="L225" t="s">
        <v>45</v>
      </c>
      <c r="M225" s="26">
        <v>22.1</v>
      </c>
      <c r="N225" s="27">
        <v>10</v>
      </c>
      <c r="O225">
        <v>14.395000000000001</v>
      </c>
      <c r="P225">
        <v>4.0999999999999996</v>
      </c>
      <c r="Q225">
        <v>0</v>
      </c>
      <c r="R225">
        <v>4.7</v>
      </c>
      <c r="S225">
        <v>1.8</v>
      </c>
      <c r="T225">
        <v>0.7</v>
      </c>
      <c r="U225">
        <v>1.2</v>
      </c>
      <c r="V225">
        <v>0.78260869565217395</v>
      </c>
      <c r="W225">
        <v>2.2999999999999998</v>
      </c>
      <c r="X225">
        <v>0.55555555555555558</v>
      </c>
      <c r="Y225">
        <v>0.9</v>
      </c>
      <c r="Z225">
        <v>0.9</v>
      </c>
      <c r="AA225">
        <v>-1.9003993678344941</v>
      </c>
      <c r="AB225">
        <v>-1.5177172569739765</v>
      </c>
      <c r="AC225">
        <v>-0.46491014436555983</v>
      </c>
      <c r="AD225">
        <v>-0.66524070151236558</v>
      </c>
      <c r="AE225">
        <v>-0.6596333516766929</v>
      </c>
      <c r="AF225">
        <v>0.74613455389731054</v>
      </c>
      <c r="AG225">
        <v>0.95214769325200033</v>
      </c>
      <c r="AH225">
        <v>-0.58688585622518707</v>
      </c>
      <c r="AI225">
        <v>1.0449249714584512</v>
      </c>
    </row>
    <row r="226" spans="1:35" x14ac:dyDescent="0.2">
      <c r="A226">
        <v>19</v>
      </c>
      <c r="B226">
        <v>225</v>
      </c>
      <c r="C226" s="25">
        <v>135.6</v>
      </c>
      <c r="D226" s="25">
        <v>186</v>
      </c>
      <c r="E226" s="25">
        <v>3</v>
      </c>
      <c r="F226">
        <v>-0.72216538935927954</v>
      </c>
      <c r="G226">
        <v>-0.48620610932273639</v>
      </c>
      <c r="H226">
        <v>-0.23595928003654315</v>
      </c>
      <c r="I226" t="s">
        <v>401</v>
      </c>
      <c r="J226" t="s">
        <v>32</v>
      </c>
      <c r="K226" t="s">
        <v>42</v>
      </c>
      <c r="L226" t="s">
        <v>263</v>
      </c>
      <c r="M226" s="26">
        <v>25.7</v>
      </c>
      <c r="N226" s="27">
        <v>10</v>
      </c>
      <c r="O226">
        <v>21.666666666666664</v>
      </c>
      <c r="P226">
        <v>6.4</v>
      </c>
      <c r="Q226">
        <v>0.8</v>
      </c>
      <c r="R226">
        <v>2</v>
      </c>
      <c r="S226">
        <v>2.2000000000000002</v>
      </c>
      <c r="T226">
        <v>1</v>
      </c>
      <c r="U226">
        <v>0.3</v>
      </c>
      <c r="V226">
        <v>0.44067796610169491</v>
      </c>
      <c r="W226">
        <v>5.9</v>
      </c>
      <c r="X226">
        <v>0.66666666666666663</v>
      </c>
      <c r="Y226">
        <v>0.6</v>
      </c>
      <c r="Z226">
        <v>1</v>
      </c>
      <c r="AA226">
        <v>-1.5170062971216909</v>
      </c>
      <c r="AB226">
        <v>-0.73840387653676431</v>
      </c>
      <c r="AC226">
        <v>-1.4347305951532019</v>
      </c>
      <c r="AD226">
        <v>-0.48248828885351658</v>
      </c>
      <c r="AE226">
        <v>-6.2652042138463893E-3</v>
      </c>
      <c r="AF226">
        <v>-0.64778717889393267</v>
      </c>
      <c r="AG226">
        <v>-0.26718511694820324</v>
      </c>
      <c r="AH226">
        <v>-0.22847628474200396</v>
      </c>
      <c r="AI226">
        <v>0.94648785855853346</v>
      </c>
    </row>
    <row r="227" spans="1:35" x14ac:dyDescent="0.2">
      <c r="A227">
        <v>19</v>
      </c>
      <c r="B227">
        <v>226</v>
      </c>
      <c r="C227" s="25">
        <v>147.30000000000001</v>
      </c>
      <c r="D227" s="25">
        <v>150</v>
      </c>
      <c r="E227" s="25">
        <v>10</v>
      </c>
      <c r="F227">
        <v>-0.72233759141986986</v>
      </c>
      <c r="G227">
        <v>-0.47233941147486092</v>
      </c>
      <c r="H227">
        <v>-0.24999817994500895</v>
      </c>
      <c r="I227" t="s">
        <v>412</v>
      </c>
      <c r="J227" t="s">
        <v>32</v>
      </c>
      <c r="K227" t="s">
        <v>65</v>
      </c>
      <c r="L227" t="s">
        <v>263</v>
      </c>
      <c r="M227" s="26">
        <v>31.4</v>
      </c>
      <c r="N227" s="27">
        <v>10</v>
      </c>
      <c r="O227">
        <v>23.428333333333335</v>
      </c>
      <c r="P227">
        <v>7.9</v>
      </c>
      <c r="Q227">
        <v>0.7</v>
      </c>
      <c r="R227">
        <v>3.2</v>
      </c>
      <c r="S227">
        <v>4</v>
      </c>
      <c r="T227">
        <v>0.4</v>
      </c>
      <c r="U227">
        <v>0.5</v>
      </c>
      <c r="V227">
        <v>0.45945945945945948</v>
      </c>
      <c r="W227">
        <v>7.4</v>
      </c>
      <c r="X227">
        <v>0.5</v>
      </c>
      <c r="Y227">
        <v>0.8</v>
      </c>
      <c r="Z227">
        <v>1</v>
      </c>
      <c r="AA227">
        <v>-1.2669673379611672</v>
      </c>
      <c r="AB227">
        <v>-0.83581804909141588</v>
      </c>
      <c r="AC227">
        <v>-1.0036992836920275</v>
      </c>
      <c r="AD227">
        <v>0.33989756811130328</v>
      </c>
      <c r="AE227">
        <v>-1.3130014991395391</v>
      </c>
      <c r="AF227">
        <v>-0.33802679382921191</v>
      </c>
      <c r="AG227">
        <v>-0.14117942189319282</v>
      </c>
      <c r="AH227">
        <v>-0.63874774433703019</v>
      </c>
      <c r="AI227">
        <v>0.94648785855853346</v>
      </c>
    </row>
    <row r="228" spans="1:35" x14ac:dyDescent="0.2">
      <c r="A228">
        <v>19</v>
      </c>
      <c r="B228">
        <v>227</v>
      </c>
      <c r="C228" s="25">
        <v>0</v>
      </c>
      <c r="D228" s="25">
        <v>705</v>
      </c>
      <c r="E228" s="25">
        <v>3</v>
      </c>
      <c r="F228">
        <v>-0.72361675329907904</v>
      </c>
      <c r="G228">
        <v>-0.50291390012798975</v>
      </c>
      <c r="H228">
        <v>-0.22070285317108929</v>
      </c>
      <c r="I228" t="s">
        <v>449</v>
      </c>
      <c r="J228" t="s">
        <v>32</v>
      </c>
      <c r="K228" t="s">
        <v>74</v>
      </c>
      <c r="L228" t="s">
        <v>264</v>
      </c>
      <c r="M228" s="26">
        <v>28.8</v>
      </c>
      <c r="N228" s="27">
        <v>10</v>
      </c>
      <c r="O228">
        <v>16.581666666666671</v>
      </c>
      <c r="P228">
        <v>6.5</v>
      </c>
      <c r="Q228">
        <v>1</v>
      </c>
      <c r="R228">
        <v>2.9</v>
      </c>
      <c r="S228">
        <v>1.5</v>
      </c>
      <c r="T228">
        <v>0.8</v>
      </c>
      <c r="U228">
        <v>0.2</v>
      </c>
      <c r="V228">
        <v>0.4</v>
      </c>
      <c r="W228">
        <v>5</v>
      </c>
      <c r="X228">
        <v>0.83333333333333337</v>
      </c>
      <c r="Y228">
        <v>1.8</v>
      </c>
      <c r="Z228">
        <v>0.9</v>
      </c>
      <c r="AA228">
        <v>-1.500337033177656</v>
      </c>
      <c r="AB228">
        <v>-0.54357553142746129</v>
      </c>
      <c r="AC228">
        <v>-1.1114571115573213</v>
      </c>
      <c r="AD228">
        <v>-0.8023050110065022</v>
      </c>
      <c r="AE228">
        <v>-0.44184396918907726</v>
      </c>
      <c r="AF228">
        <v>-0.80266737142629285</v>
      </c>
      <c r="AG228">
        <v>-0.50583279951680538</v>
      </c>
      <c r="AH228">
        <v>0.13686875469075643</v>
      </c>
      <c r="AI228">
        <v>1.0449249714584512</v>
      </c>
    </row>
    <row r="229" spans="1:35" x14ac:dyDescent="0.2">
      <c r="A229">
        <v>19</v>
      </c>
      <c r="B229">
        <v>228</v>
      </c>
      <c r="C229" s="25">
        <v>0</v>
      </c>
      <c r="D229" s="25">
        <v>303</v>
      </c>
      <c r="E229" s="25">
        <v>2</v>
      </c>
      <c r="F229">
        <v>-0.72604208783244828</v>
      </c>
      <c r="G229">
        <v>-0.53006757772762636</v>
      </c>
      <c r="H229">
        <v>-0.19597451010482192</v>
      </c>
      <c r="I229" t="s">
        <v>467</v>
      </c>
      <c r="J229" t="s">
        <v>32</v>
      </c>
      <c r="K229" t="s">
        <v>33</v>
      </c>
      <c r="L229" t="s">
        <v>263</v>
      </c>
      <c r="M229" s="26">
        <v>27.3</v>
      </c>
      <c r="N229" s="27">
        <v>10</v>
      </c>
      <c r="O229">
        <v>27.071666666666669</v>
      </c>
      <c r="P229">
        <v>8.4</v>
      </c>
      <c r="Q229">
        <v>1.2</v>
      </c>
      <c r="R229">
        <v>3.3</v>
      </c>
      <c r="S229">
        <v>1.3</v>
      </c>
      <c r="T229">
        <v>0.7</v>
      </c>
      <c r="U229">
        <v>0.2</v>
      </c>
      <c r="V229">
        <v>0.4050632911392405</v>
      </c>
      <c r="W229">
        <v>7.9</v>
      </c>
      <c r="X229">
        <v>0.72727272727272729</v>
      </c>
      <c r="Y229">
        <v>1.1000000000000001</v>
      </c>
      <c r="Z229">
        <v>0.9</v>
      </c>
      <c r="AA229">
        <v>-1.1836210182409925</v>
      </c>
      <c r="AB229">
        <v>-0.34874718631815826</v>
      </c>
      <c r="AC229">
        <v>-0.96778000773692985</v>
      </c>
      <c r="AD229">
        <v>-0.89368121733592665</v>
      </c>
      <c r="AE229">
        <v>-0.6596333516766929</v>
      </c>
      <c r="AF229">
        <v>-0.80266737142629285</v>
      </c>
      <c r="AG229">
        <v>-0.73323855617995115</v>
      </c>
      <c r="AH229">
        <v>-0.22616446209214475</v>
      </c>
      <c r="AI229">
        <v>1.0449249714584512</v>
      </c>
    </row>
    <row r="230" spans="1:35" x14ac:dyDescent="0.2">
      <c r="A230">
        <v>20</v>
      </c>
      <c r="B230">
        <v>229</v>
      </c>
      <c r="C230" s="25">
        <v>0</v>
      </c>
      <c r="D230" s="25">
        <v>420</v>
      </c>
      <c r="E230" s="25">
        <v>2</v>
      </c>
      <c r="F230">
        <v>-0.72894598550969791</v>
      </c>
      <c r="G230">
        <v>-0.34257357412929074</v>
      </c>
      <c r="H230">
        <v>-0.38637241138040718</v>
      </c>
      <c r="I230" t="s">
        <v>462</v>
      </c>
      <c r="J230" t="s">
        <v>32</v>
      </c>
      <c r="K230" t="s">
        <v>56</v>
      </c>
      <c r="L230" t="s">
        <v>264</v>
      </c>
      <c r="M230" s="26">
        <v>24.1</v>
      </c>
      <c r="N230" s="27">
        <v>10</v>
      </c>
      <c r="O230">
        <v>16.006666666666668</v>
      </c>
      <c r="P230">
        <v>9.1999999999999993</v>
      </c>
      <c r="Q230">
        <v>0.9</v>
      </c>
      <c r="R230">
        <v>4.5</v>
      </c>
      <c r="S230">
        <v>0.4</v>
      </c>
      <c r="T230">
        <v>0.3</v>
      </c>
      <c r="U230">
        <v>1.2</v>
      </c>
      <c r="V230">
        <v>0.5892857142857143</v>
      </c>
      <c r="W230">
        <v>5.6</v>
      </c>
      <c r="X230">
        <v>0.68</v>
      </c>
      <c r="Y230">
        <v>2.5</v>
      </c>
      <c r="Z230">
        <v>0.8</v>
      </c>
      <c r="AA230">
        <v>-1.0502669066887134</v>
      </c>
      <c r="AB230">
        <v>-0.64098970398211275</v>
      </c>
      <c r="AC230">
        <v>-0.53674869627575561</v>
      </c>
      <c r="AD230">
        <v>-1.3048741458183366</v>
      </c>
      <c r="AE230">
        <v>-1.5307908816271547</v>
      </c>
      <c r="AF230">
        <v>0.74613455389731054</v>
      </c>
      <c r="AG230">
        <v>0.8760976470458991</v>
      </c>
      <c r="AH230">
        <v>-0.78508611807312267</v>
      </c>
      <c r="AI230">
        <v>1.1433620843583694</v>
      </c>
    </row>
    <row r="231" spans="1:35" x14ac:dyDescent="0.2">
      <c r="A231">
        <v>20</v>
      </c>
      <c r="B231">
        <v>230</v>
      </c>
      <c r="C231" s="25">
        <v>0</v>
      </c>
      <c r="D231" s="25">
        <v>241</v>
      </c>
      <c r="E231" s="25">
        <v>3</v>
      </c>
      <c r="F231">
        <v>-0.73716738561157746</v>
      </c>
      <c r="G231">
        <v>-0.62126684711649394</v>
      </c>
      <c r="H231">
        <v>-0.11590053849508353</v>
      </c>
      <c r="I231" t="s">
        <v>435</v>
      </c>
      <c r="J231" t="s">
        <v>32</v>
      </c>
      <c r="K231" t="s">
        <v>121</v>
      </c>
      <c r="L231" t="s">
        <v>263</v>
      </c>
      <c r="M231" s="26">
        <v>28.3</v>
      </c>
      <c r="N231" s="27">
        <v>10</v>
      </c>
      <c r="O231">
        <v>22.141666666666666</v>
      </c>
      <c r="P231">
        <v>4.8</v>
      </c>
      <c r="Q231">
        <v>0.3</v>
      </c>
      <c r="R231">
        <v>2.7</v>
      </c>
      <c r="S231">
        <v>3.7</v>
      </c>
      <c r="T231">
        <v>0.3</v>
      </c>
      <c r="U231">
        <v>0.8</v>
      </c>
      <c r="V231">
        <v>0.33898305084745761</v>
      </c>
      <c r="W231">
        <v>5.9</v>
      </c>
      <c r="X231">
        <v>1</v>
      </c>
      <c r="Y231">
        <v>0.5</v>
      </c>
      <c r="Z231">
        <v>1.3</v>
      </c>
      <c r="AA231">
        <v>-1.7837145202262499</v>
      </c>
      <c r="AB231">
        <v>-1.2254747393100218</v>
      </c>
      <c r="AC231">
        <v>-1.1832956634675169</v>
      </c>
      <c r="AD231">
        <v>0.2028332586171667</v>
      </c>
      <c r="AE231">
        <v>-1.5307908816271547</v>
      </c>
      <c r="AF231">
        <v>0.12661378376786922</v>
      </c>
      <c r="AG231">
        <v>-1.0824064446261832</v>
      </c>
      <c r="AH231">
        <v>0.23365706296486508</v>
      </c>
      <c r="AI231">
        <v>0.65117651985877945</v>
      </c>
    </row>
    <row r="232" spans="1:35" x14ac:dyDescent="0.2">
      <c r="A232">
        <v>20</v>
      </c>
      <c r="B232">
        <v>231</v>
      </c>
      <c r="C232" s="25">
        <v>142.80000000000001</v>
      </c>
      <c r="D232" s="25">
        <v>179</v>
      </c>
      <c r="E232" s="25">
        <v>9</v>
      </c>
      <c r="F232">
        <v>-0.74301634197548139</v>
      </c>
      <c r="G232">
        <v>-0.6618785081772367</v>
      </c>
      <c r="H232">
        <v>-8.1137833798244685E-2</v>
      </c>
      <c r="I232" t="s">
        <v>469</v>
      </c>
      <c r="J232" t="s">
        <v>32</v>
      </c>
      <c r="K232" t="s">
        <v>44</v>
      </c>
      <c r="L232" t="s">
        <v>263</v>
      </c>
      <c r="M232" s="26">
        <v>20.7</v>
      </c>
      <c r="N232" s="27">
        <v>10</v>
      </c>
      <c r="O232">
        <v>26.406666666666673</v>
      </c>
      <c r="P232">
        <v>9.3000000000000007</v>
      </c>
      <c r="Q232">
        <v>1.2</v>
      </c>
      <c r="R232">
        <v>3.4</v>
      </c>
      <c r="S232">
        <v>2.7</v>
      </c>
      <c r="T232">
        <v>0.9</v>
      </c>
      <c r="U232">
        <v>0.6</v>
      </c>
      <c r="V232">
        <v>0.36734693877551022</v>
      </c>
      <c r="W232">
        <v>9.8000000000000007</v>
      </c>
      <c r="X232">
        <v>0.40909090909090912</v>
      </c>
      <c r="Y232">
        <v>2.2000000000000002</v>
      </c>
      <c r="Z232">
        <v>1.3</v>
      </c>
      <c r="AA232">
        <v>-1.0335976427446782</v>
      </c>
      <c r="AB232">
        <v>-0.34874718631815826</v>
      </c>
      <c r="AC232">
        <v>-0.93186073178183193</v>
      </c>
      <c r="AD232">
        <v>-0.25404777302995551</v>
      </c>
      <c r="AE232">
        <v>-0.22405458670146181</v>
      </c>
      <c r="AF232">
        <v>-0.18314660129685159</v>
      </c>
      <c r="AG232">
        <v>-1.4069686996255397</v>
      </c>
      <c r="AH232">
        <v>-2.2256598719554326</v>
      </c>
      <c r="AI232">
        <v>0.65117651985877945</v>
      </c>
    </row>
    <row r="233" spans="1:35" x14ac:dyDescent="0.2">
      <c r="A233">
        <v>20</v>
      </c>
      <c r="B233">
        <v>232</v>
      </c>
      <c r="C233" s="25">
        <v>146.6</v>
      </c>
      <c r="D233" s="25">
        <v>141</v>
      </c>
      <c r="E233" s="25">
        <v>17</v>
      </c>
      <c r="F233">
        <v>-0.74604571291341293</v>
      </c>
      <c r="G233">
        <v>-0.48286670673437421</v>
      </c>
      <c r="H233">
        <v>-0.26317900617903872</v>
      </c>
      <c r="I233" t="s">
        <v>441</v>
      </c>
      <c r="J233" t="s">
        <v>32</v>
      </c>
      <c r="K233" t="s">
        <v>97</v>
      </c>
      <c r="L233" t="s">
        <v>264</v>
      </c>
      <c r="M233" s="26">
        <v>33.4</v>
      </c>
      <c r="N233" s="27">
        <v>10</v>
      </c>
      <c r="O233">
        <v>20.435000000000002</v>
      </c>
      <c r="P233">
        <v>6.6</v>
      </c>
      <c r="Q233">
        <v>1.2</v>
      </c>
      <c r="R233">
        <v>2.8</v>
      </c>
      <c r="S233">
        <v>0.6</v>
      </c>
      <c r="T233">
        <v>0.6</v>
      </c>
      <c r="U233">
        <v>0.5</v>
      </c>
      <c r="V233">
        <v>0.39622641509433965</v>
      </c>
      <c r="W233">
        <v>5.3</v>
      </c>
      <c r="X233">
        <v>0.8571428571428571</v>
      </c>
      <c r="Y233">
        <v>1.4</v>
      </c>
      <c r="Z233">
        <v>0.5</v>
      </c>
      <c r="AA233">
        <v>-1.4836677692336213</v>
      </c>
      <c r="AB233">
        <v>-0.34874718631815826</v>
      </c>
      <c r="AC233">
        <v>-1.147376387512419</v>
      </c>
      <c r="AD233">
        <v>-1.213497939488912</v>
      </c>
      <c r="AE233">
        <v>-0.87742273416430827</v>
      </c>
      <c r="AF233">
        <v>-0.33802679382921191</v>
      </c>
      <c r="AG233">
        <v>-0.56215379327360127</v>
      </c>
      <c r="AH233">
        <v>0.18641882015274078</v>
      </c>
      <c r="AI233">
        <v>1.4386734230581233</v>
      </c>
    </row>
    <row r="234" spans="1:35" x14ac:dyDescent="0.2">
      <c r="A234">
        <v>20</v>
      </c>
      <c r="B234">
        <v>233</v>
      </c>
      <c r="C234" s="25">
        <v>0</v>
      </c>
      <c r="D234" s="25">
        <v>220</v>
      </c>
      <c r="E234" s="25">
        <v>2</v>
      </c>
      <c r="F234">
        <v>-0.74832084156314571</v>
      </c>
      <c r="G234">
        <v>-0.67890880439323753</v>
      </c>
      <c r="H234">
        <v>-6.9412037169908181E-2</v>
      </c>
      <c r="I234" t="s">
        <v>445</v>
      </c>
      <c r="J234" t="s">
        <v>32</v>
      </c>
      <c r="K234" t="s">
        <v>82</v>
      </c>
      <c r="L234" t="s">
        <v>264</v>
      </c>
      <c r="M234" s="26">
        <v>33.200000000000003</v>
      </c>
      <c r="N234" s="27">
        <v>10</v>
      </c>
      <c r="O234">
        <v>19.118333333333332</v>
      </c>
      <c r="P234">
        <v>7.1</v>
      </c>
      <c r="Q234">
        <v>1.2</v>
      </c>
      <c r="R234">
        <v>2.5</v>
      </c>
      <c r="S234">
        <v>0.5</v>
      </c>
      <c r="T234">
        <v>0.6</v>
      </c>
      <c r="U234">
        <v>0.5</v>
      </c>
      <c r="V234">
        <v>0.30882352941176472</v>
      </c>
      <c r="W234">
        <v>6.8</v>
      </c>
      <c r="X234">
        <v>0.85</v>
      </c>
      <c r="Y234">
        <v>2</v>
      </c>
      <c r="Z234">
        <v>1.3</v>
      </c>
      <c r="AA234">
        <v>-1.4003214495134466</v>
      </c>
      <c r="AB234">
        <v>-0.34874718631815826</v>
      </c>
      <c r="AC234">
        <v>-1.2551342153777125</v>
      </c>
      <c r="AD234">
        <v>-1.2591860426536243</v>
      </c>
      <c r="AE234">
        <v>-0.87742273416430827</v>
      </c>
      <c r="AF234">
        <v>-0.33802679382921191</v>
      </c>
      <c r="AG234">
        <v>-1.5231098684558968</v>
      </c>
      <c r="AH234">
        <v>0.2405925309144428</v>
      </c>
      <c r="AI234">
        <v>0.65117651985877945</v>
      </c>
    </row>
    <row r="235" spans="1:35" x14ac:dyDescent="0.2">
      <c r="A235">
        <v>20</v>
      </c>
      <c r="B235">
        <v>234</v>
      </c>
      <c r="C235" s="25">
        <v>0</v>
      </c>
      <c r="D235" s="25">
        <v>623</v>
      </c>
      <c r="E235" s="25">
        <v>1</v>
      </c>
      <c r="F235">
        <v>-0.7513131836597513</v>
      </c>
      <c r="G235">
        <v>-0.55004552909350324</v>
      </c>
      <c r="H235">
        <v>-0.20126765456624807</v>
      </c>
      <c r="I235" t="s">
        <v>420</v>
      </c>
      <c r="J235" t="s">
        <v>32</v>
      </c>
      <c r="K235" t="s">
        <v>67</v>
      </c>
      <c r="L235" t="s">
        <v>263</v>
      </c>
      <c r="M235" s="26">
        <v>19.5</v>
      </c>
      <c r="N235" s="27">
        <v>10</v>
      </c>
      <c r="O235">
        <v>20.861666666666665</v>
      </c>
      <c r="P235">
        <v>8.1</v>
      </c>
      <c r="Q235">
        <v>0.8</v>
      </c>
      <c r="R235">
        <v>3</v>
      </c>
      <c r="S235">
        <v>1.6</v>
      </c>
      <c r="T235">
        <v>0.9</v>
      </c>
      <c r="U235">
        <v>0.1</v>
      </c>
      <c r="V235">
        <v>0.44615384615384618</v>
      </c>
      <c r="W235">
        <v>6.5</v>
      </c>
      <c r="X235">
        <v>0.75</v>
      </c>
      <c r="Y235">
        <v>2</v>
      </c>
      <c r="Z235">
        <v>1.4</v>
      </c>
      <c r="AA235">
        <v>-1.2336288100730974</v>
      </c>
      <c r="AB235">
        <v>-0.73840387653676431</v>
      </c>
      <c r="AC235">
        <v>-1.0755378356022234</v>
      </c>
      <c r="AD235">
        <v>-0.75661690784178992</v>
      </c>
      <c r="AE235">
        <v>-0.22405458670146181</v>
      </c>
      <c r="AF235">
        <v>-0.95754756395865337</v>
      </c>
      <c r="AG235">
        <v>-0.24395688318213185</v>
      </c>
      <c r="AH235">
        <v>-0.27340270490426932</v>
      </c>
      <c r="AI235">
        <v>0.55273940695886159</v>
      </c>
    </row>
    <row r="236" spans="1:35" x14ac:dyDescent="0.2">
      <c r="A236">
        <v>20</v>
      </c>
      <c r="B236">
        <v>235</v>
      </c>
      <c r="C236" s="25">
        <v>146.5</v>
      </c>
      <c r="D236" s="25">
        <v>144</v>
      </c>
      <c r="E236" s="25">
        <v>22</v>
      </c>
      <c r="F236">
        <v>-0.75143771614390231</v>
      </c>
      <c r="G236">
        <v>-0.44232882139128177</v>
      </c>
      <c r="H236">
        <v>-0.30910889475262054</v>
      </c>
      <c r="I236" t="s">
        <v>380</v>
      </c>
      <c r="J236" t="s">
        <v>32</v>
      </c>
      <c r="K236" t="s">
        <v>155</v>
      </c>
      <c r="L236" t="s">
        <v>264</v>
      </c>
      <c r="M236" s="26">
        <v>26.2</v>
      </c>
      <c r="N236" s="27">
        <v>10</v>
      </c>
      <c r="O236">
        <v>21.268333333333334</v>
      </c>
      <c r="P236">
        <v>7.1</v>
      </c>
      <c r="Q236">
        <v>0.3</v>
      </c>
      <c r="R236">
        <v>4.4000000000000004</v>
      </c>
      <c r="S236">
        <v>2.9</v>
      </c>
      <c r="T236">
        <v>0.6</v>
      </c>
      <c r="U236">
        <v>0.8</v>
      </c>
      <c r="V236">
        <v>0.5178571428571429</v>
      </c>
      <c r="W236">
        <v>5.6</v>
      </c>
      <c r="X236">
        <v>0.55555555555555558</v>
      </c>
      <c r="Y236">
        <v>1.8</v>
      </c>
      <c r="Z236">
        <v>1</v>
      </c>
      <c r="AA236">
        <v>-1.4003214495134466</v>
      </c>
      <c r="AB236">
        <v>-1.2254747393100218</v>
      </c>
      <c r="AC236">
        <v>-0.57266797223085331</v>
      </c>
      <c r="AD236">
        <v>-0.16267156670053118</v>
      </c>
      <c r="AE236">
        <v>-0.87742273416430827</v>
      </c>
      <c r="AF236">
        <v>0.12661378376786922</v>
      </c>
      <c r="AG236">
        <v>0.33261676192724626</v>
      </c>
      <c r="AH236">
        <v>-1.1481193348560237</v>
      </c>
      <c r="AI236">
        <v>0.94648785855853346</v>
      </c>
    </row>
    <row r="237" spans="1:35" x14ac:dyDescent="0.2">
      <c r="A237">
        <v>20</v>
      </c>
      <c r="B237">
        <v>236</v>
      </c>
      <c r="C237" s="25">
        <v>143.1</v>
      </c>
      <c r="D237" s="25">
        <v>163</v>
      </c>
      <c r="E237" s="25">
        <v>5</v>
      </c>
      <c r="F237">
        <v>-0.75526432733395521</v>
      </c>
      <c r="G237">
        <v>-0.70555965586465685</v>
      </c>
      <c r="H237">
        <v>-4.9704671469298356E-2</v>
      </c>
      <c r="I237" t="s">
        <v>418</v>
      </c>
      <c r="J237" t="s">
        <v>32</v>
      </c>
      <c r="K237" t="s">
        <v>97</v>
      </c>
      <c r="L237" t="s">
        <v>263</v>
      </c>
      <c r="M237" s="26">
        <v>24.2</v>
      </c>
      <c r="N237" s="27">
        <v>10</v>
      </c>
      <c r="O237">
        <v>22.136666666666663</v>
      </c>
      <c r="P237">
        <v>8</v>
      </c>
      <c r="Q237">
        <v>0.7</v>
      </c>
      <c r="R237">
        <v>2.5</v>
      </c>
      <c r="S237">
        <v>1.2</v>
      </c>
      <c r="T237">
        <v>0.8</v>
      </c>
      <c r="U237">
        <v>0.2</v>
      </c>
      <c r="V237">
        <v>0.34482758620689657</v>
      </c>
      <c r="W237">
        <v>8.6999999999999993</v>
      </c>
      <c r="X237">
        <v>0.8666666666666667</v>
      </c>
      <c r="Y237">
        <v>1.5</v>
      </c>
      <c r="Z237">
        <v>1.5</v>
      </c>
      <c r="AA237">
        <v>-1.2502980740171323</v>
      </c>
      <c r="AB237">
        <v>-0.83581804909141588</v>
      </c>
      <c r="AC237">
        <v>-1.2551342153777125</v>
      </c>
      <c r="AD237">
        <v>-0.93936932050063904</v>
      </c>
      <c r="AE237">
        <v>-0.44184396918907726</v>
      </c>
      <c r="AF237">
        <v>-0.80266737142629285</v>
      </c>
      <c r="AG237">
        <v>-1.5174889055031684</v>
      </c>
      <c r="AH237">
        <v>0.23828070826458375</v>
      </c>
      <c r="AI237">
        <v>0.45430229405894357</v>
      </c>
    </row>
    <row r="238" spans="1:35" x14ac:dyDescent="0.2">
      <c r="A238">
        <v>20</v>
      </c>
      <c r="B238">
        <v>237</v>
      </c>
      <c r="C238" s="25">
        <v>0</v>
      </c>
      <c r="D238" s="25">
        <v>364</v>
      </c>
      <c r="E238" s="25">
        <v>3</v>
      </c>
      <c r="F238">
        <v>-0.75575786867408312</v>
      </c>
      <c r="G238">
        <v>-0.48343394911502052</v>
      </c>
      <c r="H238">
        <v>-0.2723239195590626</v>
      </c>
      <c r="I238" t="s">
        <v>427</v>
      </c>
      <c r="J238" t="s">
        <v>32</v>
      </c>
      <c r="K238" t="s">
        <v>58</v>
      </c>
      <c r="L238" t="s">
        <v>263</v>
      </c>
      <c r="M238" s="26">
        <v>22.3</v>
      </c>
      <c r="N238" s="27">
        <v>10</v>
      </c>
      <c r="O238">
        <v>25.07</v>
      </c>
      <c r="P238">
        <v>10.3</v>
      </c>
      <c r="Q238">
        <v>2</v>
      </c>
      <c r="R238">
        <v>2.4</v>
      </c>
      <c r="S238">
        <v>1</v>
      </c>
      <c r="T238">
        <v>0.1</v>
      </c>
      <c r="U238">
        <v>0.4</v>
      </c>
      <c r="V238">
        <v>0.44705882352941179</v>
      </c>
      <c r="W238">
        <v>8.5</v>
      </c>
      <c r="X238">
        <v>0.77777777777777779</v>
      </c>
      <c r="Y238">
        <v>0.9</v>
      </c>
      <c r="Z238">
        <v>0.7</v>
      </c>
      <c r="AA238">
        <v>-0.86690500330432907</v>
      </c>
      <c r="AB238">
        <v>0.43056619411905395</v>
      </c>
      <c r="AC238">
        <v>-1.2910534913328104</v>
      </c>
      <c r="AD238">
        <v>-1.0307455268300634</v>
      </c>
      <c r="AE238">
        <v>-1.9663696466023857</v>
      </c>
      <c r="AF238">
        <v>-0.49290698636157226</v>
      </c>
      <c r="AG238">
        <v>-0.30239965857488993</v>
      </c>
      <c r="AH238">
        <v>-7.2890620406475079E-2</v>
      </c>
      <c r="AI238">
        <v>1.2417991972582874</v>
      </c>
    </row>
    <row r="239" spans="1:35" x14ac:dyDescent="0.2">
      <c r="A239">
        <v>20</v>
      </c>
      <c r="B239">
        <v>238</v>
      </c>
      <c r="C239" s="25">
        <v>0</v>
      </c>
      <c r="D239" s="25">
        <v>351</v>
      </c>
      <c r="E239" s="25">
        <v>1</v>
      </c>
      <c r="F239">
        <v>-0.75994380640575498</v>
      </c>
      <c r="G239">
        <v>-0.58069372998512059</v>
      </c>
      <c r="H239">
        <v>-0.1792500764206344</v>
      </c>
      <c r="I239" t="s">
        <v>400</v>
      </c>
      <c r="J239" t="s">
        <v>32</v>
      </c>
      <c r="K239" t="s">
        <v>60</v>
      </c>
      <c r="L239" t="s">
        <v>264</v>
      </c>
      <c r="M239" s="26">
        <v>22.3</v>
      </c>
      <c r="N239" s="27">
        <v>10</v>
      </c>
      <c r="O239">
        <v>17.186666666666667</v>
      </c>
      <c r="P239">
        <v>7</v>
      </c>
      <c r="Q239">
        <v>0.6</v>
      </c>
      <c r="R239">
        <v>5.4</v>
      </c>
      <c r="S239">
        <v>1.3</v>
      </c>
      <c r="T239">
        <v>0.5</v>
      </c>
      <c r="U239">
        <v>0.5</v>
      </c>
      <c r="V239">
        <v>0.41935483870967744</v>
      </c>
      <c r="W239">
        <v>6.2</v>
      </c>
      <c r="X239">
        <v>0.70588235294117652</v>
      </c>
      <c r="Y239">
        <v>1.7</v>
      </c>
      <c r="Z239">
        <v>1.4</v>
      </c>
      <c r="AA239">
        <v>-1.4169907134574815</v>
      </c>
      <c r="AB239">
        <v>-0.93323222164606745</v>
      </c>
      <c r="AC239">
        <v>-0.21347521267987479</v>
      </c>
      <c r="AD239">
        <v>-0.89368121733592665</v>
      </c>
      <c r="AE239">
        <v>-1.0952121166519238</v>
      </c>
      <c r="AF239">
        <v>-0.33802679382921191</v>
      </c>
      <c r="AG239">
        <v>-0.45937633198466221</v>
      </c>
      <c r="AH239">
        <v>-0.42898836923979833</v>
      </c>
      <c r="AI239">
        <v>0.55273940695886159</v>
      </c>
    </row>
    <row r="240" spans="1:35" x14ac:dyDescent="0.2">
      <c r="A240">
        <v>20</v>
      </c>
      <c r="B240">
        <v>239</v>
      </c>
      <c r="C240" s="25">
        <v>0</v>
      </c>
      <c r="D240" s="25">
        <v>265</v>
      </c>
      <c r="E240" s="25">
        <v>14</v>
      </c>
      <c r="F240">
        <v>-0.7601505701992114</v>
      </c>
      <c r="G240">
        <v>-0.43293005174754751</v>
      </c>
      <c r="H240">
        <v>-0.32722051845166389</v>
      </c>
      <c r="I240" t="s">
        <v>453</v>
      </c>
      <c r="J240" t="s">
        <v>32</v>
      </c>
      <c r="K240" t="s">
        <v>63</v>
      </c>
      <c r="L240" t="s">
        <v>264</v>
      </c>
      <c r="M240" s="26">
        <v>26.9</v>
      </c>
      <c r="N240" s="27">
        <v>10</v>
      </c>
      <c r="O240">
        <v>13.886666666666667</v>
      </c>
      <c r="P240">
        <v>6.3</v>
      </c>
      <c r="Q240">
        <v>0.5</v>
      </c>
      <c r="R240">
        <v>5</v>
      </c>
      <c r="S240">
        <v>0.5</v>
      </c>
      <c r="T240">
        <v>0.5</v>
      </c>
      <c r="U240">
        <v>1.1000000000000001</v>
      </c>
      <c r="V240">
        <v>0.44642857142857145</v>
      </c>
      <c r="W240">
        <v>5.6</v>
      </c>
      <c r="X240">
        <v>0.61538461538461542</v>
      </c>
      <c r="Y240">
        <v>1.3</v>
      </c>
      <c r="Z240">
        <v>0.3</v>
      </c>
      <c r="AA240">
        <v>-1.533675561065726</v>
      </c>
      <c r="AB240">
        <v>-1.0306463942007189</v>
      </c>
      <c r="AC240">
        <v>-0.3571523165002663</v>
      </c>
      <c r="AD240">
        <v>-1.2591860426536243</v>
      </c>
      <c r="AE240">
        <v>-1.0952121166519238</v>
      </c>
      <c r="AF240">
        <v>0.59125436136495035</v>
      </c>
      <c r="AG240">
        <v>-0.21086412319140713</v>
      </c>
      <c r="AH240">
        <v>-0.63643592168717078</v>
      </c>
      <c r="AI240">
        <v>1.6355476488579592</v>
      </c>
    </row>
    <row r="241" spans="1:35" x14ac:dyDescent="0.2">
      <c r="A241">
        <v>20</v>
      </c>
      <c r="B241">
        <v>240</v>
      </c>
      <c r="C241" s="25">
        <v>0</v>
      </c>
      <c r="D241" s="25">
        <v>459</v>
      </c>
      <c r="E241" s="25">
        <v>0</v>
      </c>
      <c r="F241">
        <v>-0.76108532635106785</v>
      </c>
      <c r="G241">
        <v>-0.39029221963791016</v>
      </c>
      <c r="H241">
        <v>-0.37079310671315768</v>
      </c>
      <c r="I241" t="s">
        <v>410</v>
      </c>
      <c r="J241" t="s">
        <v>1706</v>
      </c>
      <c r="K241" t="s">
        <v>76</v>
      </c>
      <c r="L241" t="s">
        <v>263</v>
      </c>
      <c r="M241" s="26">
        <v>23.9</v>
      </c>
      <c r="N241" s="27">
        <v>3</v>
      </c>
      <c r="O241">
        <v>22.177777777777777</v>
      </c>
      <c r="P241">
        <v>7</v>
      </c>
      <c r="Q241">
        <v>0</v>
      </c>
      <c r="R241">
        <v>1</v>
      </c>
      <c r="S241">
        <v>2</v>
      </c>
      <c r="T241">
        <v>1.6666666666666667</v>
      </c>
      <c r="U241">
        <v>0.33333333333333331</v>
      </c>
      <c r="V241">
        <v>0.5</v>
      </c>
      <c r="W241">
        <v>6</v>
      </c>
      <c r="X241">
        <v>0.6</v>
      </c>
      <c r="Y241">
        <v>1.6666666666666667</v>
      </c>
      <c r="Z241">
        <v>0.33333333333333331</v>
      </c>
      <c r="AA241">
        <v>-1.4169907134574815</v>
      </c>
      <c r="AB241">
        <v>-1.5177172569739765</v>
      </c>
      <c r="AC241">
        <v>-1.7939233547041804</v>
      </c>
      <c r="AD241">
        <v>-0.57386449518294114</v>
      </c>
      <c r="AE241">
        <v>1.4456640123702569</v>
      </c>
      <c r="AF241">
        <v>-0.5961604480498125</v>
      </c>
      <c r="AG241">
        <v>0.21223202982496367</v>
      </c>
      <c r="AH241">
        <v>-0.87460502845933996</v>
      </c>
      <c r="AI241">
        <v>1.60273527789132</v>
      </c>
    </row>
    <row r="242" spans="1:35" x14ac:dyDescent="0.2">
      <c r="A242">
        <v>21</v>
      </c>
      <c r="B242">
        <v>241</v>
      </c>
      <c r="C242" s="25">
        <v>134.9</v>
      </c>
      <c r="D242" s="25">
        <v>267</v>
      </c>
      <c r="E242" s="25">
        <v>6</v>
      </c>
      <c r="F242">
        <v>-0.76704586112741846</v>
      </c>
      <c r="G242">
        <v>-0.40656813984194945</v>
      </c>
      <c r="H242">
        <v>-0.36047772128546901</v>
      </c>
      <c r="I242" t="s">
        <v>413</v>
      </c>
      <c r="J242" t="s">
        <v>414</v>
      </c>
      <c r="K242" t="s">
        <v>74</v>
      </c>
      <c r="L242" t="s">
        <v>45</v>
      </c>
      <c r="M242" s="26">
        <v>23.9</v>
      </c>
      <c r="N242" s="27">
        <v>9</v>
      </c>
      <c r="O242">
        <v>17.657407407407405</v>
      </c>
      <c r="P242">
        <v>9.8888888888888893</v>
      </c>
      <c r="Q242">
        <v>0</v>
      </c>
      <c r="R242">
        <v>4.8888888888888893</v>
      </c>
      <c r="S242">
        <v>1.2222222222222223</v>
      </c>
      <c r="T242">
        <v>0.44444444444444442</v>
      </c>
      <c r="U242">
        <v>1.1111111111111112</v>
      </c>
      <c r="V242">
        <v>0.64814814814814814</v>
      </c>
      <c r="W242">
        <v>6</v>
      </c>
      <c r="X242">
        <v>0.6785714285714286</v>
      </c>
      <c r="Y242">
        <v>3.1111111111111112</v>
      </c>
      <c r="Z242">
        <v>1.6666666666666667</v>
      </c>
      <c r="AA242">
        <v>-0.93543419951869489</v>
      </c>
      <c r="AB242">
        <v>-1.5177172569739765</v>
      </c>
      <c r="AC242">
        <v>-0.39706262311704155</v>
      </c>
      <c r="AD242">
        <v>-0.92921640868625832</v>
      </c>
      <c r="AE242">
        <v>-1.2162062180339324</v>
      </c>
      <c r="AF242">
        <v>0.60846327164632363</v>
      </c>
      <c r="AG242">
        <v>1.4199673300886375</v>
      </c>
      <c r="AH242">
        <v>-0.98214759320834888</v>
      </c>
      <c r="AI242">
        <v>0.29024043922574688</v>
      </c>
    </row>
    <row r="243" spans="1:35" x14ac:dyDescent="0.2">
      <c r="A243">
        <v>21</v>
      </c>
      <c r="B243">
        <v>242</v>
      </c>
      <c r="C243" s="25">
        <v>0</v>
      </c>
      <c r="D243" s="25">
        <v>389</v>
      </c>
      <c r="E243" s="25">
        <v>3</v>
      </c>
      <c r="F243">
        <v>-0.76848977583388989</v>
      </c>
      <c r="G243">
        <v>-0.37557079993041315</v>
      </c>
      <c r="H243">
        <v>-0.39291897590347674</v>
      </c>
      <c r="I243" t="s">
        <v>444</v>
      </c>
      <c r="J243" t="s">
        <v>32</v>
      </c>
      <c r="K243" t="s">
        <v>52</v>
      </c>
      <c r="L243" t="s">
        <v>45</v>
      </c>
      <c r="M243" s="26">
        <v>24.4</v>
      </c>
      <c r="N243" s="27">
        <v>10</v>
      </c>
      <c r="O243">
        <v>19.558333333333337</v>
      </c>
      <c r="P243">
        <v>7.1</v>
      </c>
      <c r="Q243">
        <v>0.1</v>
      </c>
      <c r="R243">
        <v>4.5999999999999996</v>
      </c>
      <c r="S243">
        <v>1</v>
      </c>
      <c r="T243">
        <v>0.6</v>
      </c>
      <c r="U243">
        <v>0.9</v>
      </c>
      <c r="V243">
        <v>0.63265306122448983</v>
      </c>
      <c r="W243">
        <v>4.9000000000000004</v>
      </c>
      <c r="X243">
        <v>0.66666666666666663</v>
      </c>
      <c r="Y243">
        <v>1.2</v>
      </c>
      <c r="Z243">
        <v>1</v>
      </c>
      <c r="AA243">
        <v>-1.4003214495134466</v>
      </c>
      <c r="AB243">
        <v>-1.420303084419325</v>
      </c>
      <c r="AC243">
        <v>-0.5008294203206578</v>
      </c>
      <c r="AD243">
        <v>-1.0307455268300634</v>
      </c>
      <c r="AE243">
        <v>-0.87742273416430827</v>
      </c>
      <c r="AF243">
        <v>0.28149397630022954</v>
      </c>
      <c r="AG243">
        <v>1.0528033729049768</v>
      </c>
      <c r="AH243">
        <v>-0.43130019188965762</v>
      </c>
      <c r="AI243">
        <v>0.94648785855853346</v>
      </c>
    </row>
    <row r="244" spans="1:35" x14ac:dyDescent="0.2">
      <c r="A244">
        <v>21</v>
      </c>
      <c r="B244">
        <v>243</v>
      </c>
      <c r="C244" s="25">
        <v>0</v>
      </c>
      <c r="D244" s="25">
        <v>252</v>
      </c>
      <c r="E244" s="25">
        <v>2</v>
      </c>
      <c r="F244">
        <v>-0.76874426199721024</v>
      </c>
      <c r="G244">
        <v>-0.462945734912726</v>
      </c>
      <c r="H244">
        <v>-0.30579852708448424</v>
      </c>
      <c r="I244" t="s">
        <v>377</v>
      </c>
      <c r="J244" t="s">
        <v>378</v>
      </c>
      <c r="K244" t="s">
        <v>76</v>
      </c>
      <c r="L244" t="s">
        <v>263</v>
      </c>
      <c r="M244" s="26">
        <v>27.7</v>
      </c>
      <c r="N244" s="27">
        <v>10</v>
      </c>
      <c r="O244">
        <v>17.531666666666666</v>
      </c>
      <c r="P244">
        <v>7.4</v>
      </c>
      <c r="Q244">
        <v>0</v>
      </c>
      <c r="R244">
        <v>2.7</v>
      </c>
      <c r="S244">
        <v>4.8</v>
      </c>
      <c r="T244">
        <v>0.4</v>
      </c>
      <c r="U244">
        <v>0.2</v>
      </c>
      <c r="V244">
        <v>0.53968253968253965</v>
      </c>
      <c r="W244">
        <v>6.3</v>
      </c>
      <c r="X244">
        <v>0.8571428571428571</v>
      </c>
      <c r="Y244">
        <v>0.7</v>
      </c>
      <c r="Z244">
        <v>1.3</v>
      </c>
      <c r="AA244">
        <v>-1.3503136576813417</v>
      </c>
      <c r="AB244">
        <v>-1.5177172569739765</v>
      </c>
      <c r="AC244">
        <v>-1.1832956634675169</v>
      </c>
      <c r="AD244">
        <v>0.70540239342900091</v>
      </c>
      <c r="AE244">
        <v>-1.3130014991395391</v>
      </c>
      <c r="AF244">
        <v>-0.80266737142629285</v>
      </c>
      <c r="AG244">
        <v>0.56352169990715739</v>
      </c>
      <c r="AH244">
        <v>8.0383221279195227E-2</v>
      </c>
      <c r="AI244">
        <v>0.65117651985877945</v>
      </c>
    </row>
    <row r="245" spans="1:35" x14ac:dyDescent="0.2">
      <c r="A245">
        <v>21</v>
      </c>
      <c r="B245">
        <v>244</v>
      </c>
      <c r="C245" s="25">
        <v>136.1</v>
      </c>
      <c r="D245" s="25">
        <v>184</v>
      </c>
      <c r="E245" s="25">
        <v>7</v>
      </c>
      <c r="F245">
        <v>-0.77335966363071662</v>
      </c>
      <c r="G245">
        <v>-0.52722415357985453</v>
      </c>
      <c r="H245">
        <v>-0.24613551005086209</v>
      </c>
      <c r="I245" t="s">
        <v>398</v>
      </c>
      <c r="J245" t="s">
        <v>162</v>
      </c>
      <c r="K245" t="s">
        <v>39</v>
      </c>
      <c r="L245" t="s">
        <v>263</v>
      </c>
      <c r="M245" s="26">
        <v>29.2</v>
      </c>
      <c r="N245" s="27">
        <v>10</v>
      </c>
      <c r="O245">
        <v>21.831666666666667</v>
      </c>
      <c r="P245">
        <v>7.4</v>
      </c>
      <c r="Q245">
        <v>1.3</v>
      </c>
      <c r="R245">
        <v>1.6</v>
      </c>
      <c r="S245">
        <v>2</v>
      </c>
      <c r="T245">
        <v>0.5</v>
      </c>
      <c r="U245">
        <v>0.2</v>
      </c>
      <c r="V245">
        <v>0.41379310344827586</v>
      </c>
      <c r="W245">
        <v>5.8</v>
      </c>
      <c r="X245">
        <v>0.8666666666666667</v>
      </c>
      <c r="Y245">
        <v>1.5</v>
      </c>
      <c r="Z245">
        <v>0.8</v>
      </c>
      <c r="AA245">
        <v>-1.3503136576813417</v>
      </c>
      <c r="AB245">
        <v>-0.2513330137635067</v>
      </c>
      <c r="AC245">
        <v>-1.5784076989735931</v>
      </c>
      <c r="AD245">
        <v>-0.57386449518294114</v>
      </c>
      <c r="AE245">
        <v>-1.0952121166519238</v>
      </c>
      <c r="AF245">
        <v>-0.80266737142629285</v>
      </c>
      <c r="AG245">
        <v>-0.47486182116204351</v>
      </c>
      <c r="AH245">
        <v>0.23828070826458375</v>
      </c>
      <c r="AI245">
        <v>1.1433620843583694</v>
      </c>
    </row>
    <row r="246" spans="1:35" x14ac:dyDescent="0.2">
      <c r="A246">
        <v>21</v>
      </c>
      <c r="B246">
        <v>245</v>
      </c>
      <c r="C246" s="25">
        <v>0</v>
      </c>
      <c r="D246" s="25">
        <v>309</v>
      </c>
      <c r="E246" s="25">
        <v>0</v>
      </c>
      <c r="F246">
        <v>-0.77583167348705229</v>
      </c>
      <c r="G246">
        <v>-0.44818426425992874</v>
      </c>
      <c r="H246">
        <v>-0.32764740922712354</v>
      </c>
      <c r="I246" t="s">
        <v>221</v>
      </c>
      <c r="J246" t="s">
        <v>202</v>
      </c>
      <c r="K246" t="s">
        <v>58</v>
      </c>
      <c r="L246" t="s">
        <v>263</v>
      </c>
      <c r="M246" s="26">
        <v>27</v>
      </c>
      <c r="N246" s="27">
        <v>4</v>
      </c>
      <c r="O246">
        <v>16.862500000000001</v>
      </c>
      <c r="P246">
        <v>7.75</v>
      </c>
      <c r="Q246">
        <v>0.75</v>
      </c>
      <c r="R246">
        <v>2.5</v>
      </c>
      <c r="S246">
        <v>3.25</v>
      </c>
      <c r="T246">
        <v>0.5</v>
      </c>
      <c r="U246">
        <v>0.25</v>
      </c>
      <c r="V246">
        <v>0.44</v>
      </c>
      <c r="W246">
        <v>6.25</v>
      </c>
      <c r="X246">
        <v>0.75</v>
      </c>
      <c r="Y246">
        <v>2</v>
      </c>
      <c r="Z246">
        <v>0.25</v>
      </c>
      <c r="AA246">
        <v>-1.2919712338772196</v>
      </c>
      <c r="AB246">
        <v>-0.7871109628140901</v>
      </c>
      <c r="AC246">
        <v>-1.2551342153777125</v>
      </c>
      <c r="AD246">
        <v>-2.7632056240383756E-3</v>
      </c>
      <c r="AE246">
        <v>-1.0952121166519238</v>
      </c>
      <c r="AF246">
        <v>-0.72522727516011276</v>
      </c>
      <c r="AG246">
        <v>-0.28760286923791051</v>
      </c>
      <c r="AH246">
        <v>-0.27340270490426932</v>
      </c>
      <c r="AI246">
        <v>1.6847662053079182</v>
      </c>
    </row>
    <row r="247" spans="1:35" x14ac:dyDescent="0.2">
      <c r="A247">
        <v>21</v>
      </c>
      <c r="B247">
        <v>246</v>
      </c>
      <c r="C247" s="25">
        <v>0</v>
      </c>
      <c r="D247" s="25">
        <v>212</v>
      </c>
      <c r="E247" s="25">
        <v>4</v>
      </c>
      <c r="F247">
        <v>-0.77751058474775991</v>
      </c>
      <c r="G247">
        <v>-0.52107619438091179</v>
      </c>
      <c r="H247">
        <v>-0.25643439036684812</v>
      </c>
      <c r="I247" t="s">
        <v>405</v>
      </c>
      <c r="J247" t="s">
        <v>32</v>
      </c>
      <c r="K247" t="s">
        <v>35</v>
      </c>
      <c r="L247" t="s">
        <v>264</v>
      </c>
      <c r="M247" s="26">
        <v>26.5</v>
      </c>
      <c r="N247" s="27">
        <v>10</v>
      </c>
      <c r="O247">
        <v>23.261666666666663</v>
      </c>
      <c r="P247">
        <v>5.8</v>
      </c>
      <c r="Q247">
        <v>0.3</v>
      </c>
      <c r="R247">
        <v>3</v>
      </c>
      <c r="S247">
        <v>1.3</v>
      </c>
      <c r="T247">
        <v>0.9</v>
      </c>
      <c r="U247">
        <v>0.9</v>
      </c>
      <c r="V247">
        <v>0.48979591836734693</v>
      </c>
      <c r="W247">
        <v>4.9000000000000004</v>
      </c>
      <c r="X247">
        <v>0.58333333333333337</v>
      </c>
      <c r="Y247">
        <v>1.2</v>
      </c>
      <c r="Z247">
        <v>1.3</v>
      </c>
      <c r="AA247">
        <v>-1.6170218807859007</v>
      </c>
      <c r="AB247">
        <v>-1.2254747393100218</v>
      </c>
      <c r="AC247">
        <v>-1.0755378356022234</v>
      </c>
      <c r="AD247">
        <v>-0.89368121733592665</v>
      </c>
      <c r="AE247">
        <v>-0.22405458670146181</v>
      </c>
      <c r="AF247">
        <v>0.28149397630022954</v>
      </c>
      <c r="AG247">
        <v>0.10171182394733363</v>
      </c>
      <c r="AH247">
        <v>-0.68829780979901378</v>
      </c>
      <c r="AI247">
        <v>0.65117651985877945</v>
      </c>
    </row>
    <row r="248" spans="1:35" x14ac:dyDescent="0.2">
      <c r="A248">
        <v>21</v>
      </c>
      <c r="B248">
        <v>247</v>
      </c>
      <c r="C248" s="25">
        <v>0</v>
      </c>
      <c r="D248" s="25">
        <v>300</v>
      </c>
      <c r="E248" s="25">
        <v>1</v>
      </c>
      <c r="F248">
        <v>-0.77881910906744045</v>
      </c>
      <c r="G248">
        <v>-0.63586349318676183</v>
      </c>
      <c r="H248">
        <v>-0.14295561588067862</v>
      </c>
      <c r="I248" t="s">
        <v>407</v>
      </c>
      <c r="J248" t="s">
        <v>32</v>
      </c>
      <c r="K248" t="s">
        <v>82</v>
      </c>
      <c r="L248" t="s">
        <v>263</v>
      </c>
      <c r="M248" s="26">
        <v>23.7</v>
      </c>
      <c r="N248" s="27">
        <v>10</v>
      </c>
      <c r="O248">
        <v>16.246666666666666</v>
      </c>
      <c r="P248">
        <v>8.1</v>
      </c>
      <c r="Q248">
        <v>0.4</v>
      </c>
      <c r="R248">
        <v>2.6</v>
      </c>
      <c r="S248">
        <v>2.2000000000000002</v>
      </c>
      <c r="T248">
        <v>0.6</v>
      </c>
      <c r="U248">
        <v>0.3</v>
      </c>
      <c r="V248">
        <v>0.46969696969696972</v>
      </c>
      <c r="W248">
        <v>6.6</v>
      </c>
      <c r="X248">
        <v>0.83333333333333337</v>
      </c>
      <c r="Y248">
        <v>1.8</v>
      </c>
      <c r="Z248">
        <v>2.2000000000000002</v>
      </c>
      <c r="AA248">
        <v>-1.2336288100730974</v>
      </c>
      <c r="AB248">
        <v>-1.1280605667553703</v>
      </c>
      <c r="AC248">
        <v>-1.2192149394226146</v>
      </c>
      <c r="AD248">
        <v>-0.48248828885351658</v>
      </c>
      <c r="AE248">
        <v>-0.87742273416430827</v>
      </c>
      <c r="AF248">
        <v>-0.64778717889393267</v>
      </c>
      <c r="AG248">
        <v>-3.628017896829111E-2</v>
      </c>
      <c r="AH248">
        <v>0.13686875469075643</v>
      </c>
      <c r="AI248">
        <v>-0.23475749624048239</v>
      </c>
    </row>
    <row r="249" spans="1:35" x14ac:dyDescent="0.2">
      <c r="A249">
        <v>21</v>
      </c>
      <c r="B249">
        <v>248</v>
      </c>
      <c r="C249" s="25">
        <v>70.8</v>
      </c>
      <c r="D249" s="25">
        <v>77</v>
      </c>
      <c r="E249" s="25">
        <v>84</v>
      </c>
      <c r="F249">
        <v>-0.78105612189374185</v>
      </c>
      <c r="G249">
        <v>-0.4548440198271691</v>
      </c>
      <c r="H249">
        <v>-0.32621210206657275</v>
      </c>
      <c r="I249" t="s">
        <v>461</v>
      </c>
      <c r="J249" t="s">
        <v>32</v>
      </c>
      <c r="K249" t="s">
        <v>95</v>
      </c>
      <c r="L249" t="s">
        <v>45</v>
      </c>
      <c r="M249" s="26">
        <v>26.3</v>
      </c>
      <c r="N249" s="27">
        <v>10</v>
      </c>
      <c r="O249">
        <v>26.105</v>
      </c>
      <c r="P249">
        <v>8.3000000000000007</v>
      </c>
      <c r="Q249">
        <v>0</v>
      </c>
      <c r="R249">
        <v>8.8000000000000007</v>
      </c>
      <c r="S249">
        <v>2.7</v>
      </c>
      <c r="T249">
        <v>0.5</v>
      </c>
      <c r="U249">
        <v>0.8</v>
      </c>
      <c r="V249">
        <v>0.55072463768115942</v>
      </c>
      <c r="W249">
        <v>6.9</v>
      </c>
      <c r="X249">
        <v>0.33333333333333331</v>
      </c>
      <c r="Y249">
        <v>2.1</v>
      </c>
      <c r="Z249">
        <v>1.3</v>
      </c>
      <c r="AA249">
        <v>-1.2002902821850274</v>
      </c>
      <c r="AB249">
        <v>-1.5177172569739765</v>
      </c>
      <c r="AC249">
        <v>1.0077801697934523</v>
      </c>
      <c r="AD249">
        <v>-0.25404777302995551</v>
      </c>
      <c r="AE249">
        <v>-1.0952121166519238</v>
      </c>
      <c r="AF249">
        <v>0.12661378376786922</v>
      </c>
      <c r="AG249">
        <v>0.72262015495289156</v>
      </c>
      <c r="AH249">
        <v>-2.5345193779766317</v>
      </c>
      <c r="AI249">
        <v>0.65117651985877945</v>
      </c>
    </row>
    <row r="250" spans="1:35" x14ac:dyDescent="0.2">
      <c r="A250">
        <v>21</v>
      </c>
      <c r="B250">
        <v>249</v>
      </c>
      <c r="C250" s="25">
        <v>136.4</v>
      </c>
      <c r="D250" s="25">
        <v>221</v>
      </c>
      <c r="E250" s="25">
        <v>7</v>
      </c>
      <c r="F250">
        <v>-0.78325484485118524</v>
      </c>
      <c r="G250">
        <v>-0.40181146332768169</v>
      </c>
      <c r="H250">
        <v>-0.38144338152350354</v>
      </c>
      <c r="I250" t="s">
        <v>415</v>
      </c>
      <c r="J250" t="s">
        <v>32</v>
      </c>
      <c r="K250" t="s">
        <v>54</v>
      </c>
      <c r="L250" t="s">
        <v>264</v>
      </c>
      <c r="M250" s="26">
        <v>27.7</v>
      </c>
      <c r="N250" s="27">
        <v>10</v>
      </c>
      <c r="O250">
        <v>20.396666666666668</v>
      </c>
      <c r="P250">
        <v>7.6</v>
      </c>
      <c r="Q250">
        <v>1</v>
      </c>
      <c r="R250">
        <v>4.2</v>
      </c>
      <c r="S250">
        <v>1.1000000000000001</v>
      </c>
      <c r="T250">
        <v>0.3</v>
      </c>
      <c r="U250">
        <v>0.7</v>
      </c>
      <c r="V250">
        <v>0.64583333333333337</v>
      </c>
      <c r="W250">
        <v>4.8</v>
      </c>
      <c r="X250">
        <v>0.5714285714285714</v>
      </c>
      <c r="Y250">
        <v>0.7</v>
      </c>
      <c r="Z250">
        <v>1.2</v>
      </c>
      <c r="AA250">
        <v>-1.3169751297932721</v>
      </c>
      <c r="AB250">
        <v>-0.54357553142746129</v>
      </c>
      <c r="AC250">
        <v>-0.64450652414104903</v>
      </c>
      <c r="AD250">
        <v>-0.9850574236653511</v>
      </c>
      <c r="AE250">
        <v>-1.5307908816271547</v>
      </c>
      <c r="AF250">
        <v>-2.8266408764491272E-2</v>
      </c>
      <c r="AG250">
        <v>1.1168671112504638</v>
      </c>
      <c r="AH250">
        <v>-0.43361201453951698</v>
      </c>
      <c r="AI250">
        <v>0.74961363275869752</v>
      </c>
    </row>
    <row r="251" spans="1:35" x14ac:dyDescent="0.2">
      <c r="A251">
        <v>21</v>
      </c>
      <c r="B251">
        <v>250</v>
      </c>
      <c r="C251" s="25">
        <v>0</v>
      </c>
      <c r="D251" s="25">
        <v>362</v>
      </c>
      <c r="E251" s="25">
        <v>1</v>
      </c>
      <c r="F251">
        <v>-0.78345452616412226</v>
      </c>
      <c r="G251">
        <v>-0.5785790338665715</v>
      </c>
      <c r="H251">
        <v>-0.20487549229755075</v>
      </c>
      <c r="I251" t="s">
        <v>416</v>
      </c>
      <c r="J251" t="s">
        <v>32</v>
      </c>
      <c r="K251" t="s">
        <v>74</v>
      </c>
      <c r="L251" t="s">
        <v>263</v>
      </c>
      <c r="M251" s="26">
        <v>21.5</v>
      </c>
      <c r="N251" s="27">
        <v>10</v>
      </c>
      <c r="O251">
        <v>18.173333333333332</v>
      </c>
      <c r="P251">
        <v>10.4</v>
      </c>
      <c r="Q251">
        <v>1.4</v>
      </c>
      <c r="R251">
        <v>1.7</v>
      </c>
      <c r="S251">
        <v>1.3</v>
      </c>
      <c r="T251">
        <v>0.7</v>
      </c>
      <c r="U251">
        <v>0.1</v>
      </c>
      <c r="V251">
        <v>0.44047619047619047</v>
      </c>
      <c r="W251">
        <v>8.4</v>
      </c>
      <c r="X251">
        <v>0.72727272727272729</v>
      </c>
      <c r="Y251">
        <v>2.2000000000000002</v>
      </c>
      <c r="Z251">
        <v>1.3</v>
      </c>
      <c r="AA251">
        <v>-0.85023573936029417</v>
      </c>
      <c r="AB251">
        <v>-0.15391884120885529</v>
      </c>
      <c r="AC251">
        <v>-1.5424884230184954</v>
      </c>
      <c r="AD251">
        <v>-0.89368121733592665</v>
      </c>
      <c r="AE251">
        <v>-0.6596333516766929</v>
      </c>
      <c r="AF251">
        <v>-0.95754756395865337</v>
      </c>
      <c r="AG251">
        <v>-0.37420614150906661</v>
      </c>
      <c r="AH251">
        <v>-0.42667654658993925</v>
      </c>
      <c r="AI251">
        <v>0.65117651985877945</v>
      </c>
    </row>
    <row r="252" spans="1:35" x14ac:dyDescent="0.2">
      <c r="A252">
        <v>21</v>
      </c>
      <c r="B252">
        <v>251</v>
      </c>
      <c r="C252" s="25">
        <v>0</v>
      </c>
      <c r="D252" s="25">
        <v>318</v>
      </c>
      <c r="E252" s="25">
        <v>1</v>
      </c>
      <c r="F252">
        <v>-0.79688424755992349</v>
      </c>
      <c r="G252">
        <v>-0.47891447258022724</v>
      </c>
      <c r="H252">
        <v>-0.31796977497969625</v>
      </c>
      <c r="I252" t="s">
        <v>447</v>
      </c>
      <c r="J252" t="s">
        <v>32</v>
      </c>
      <c r="K252" t="s">
        <v>39</v>
      </c>
      <c r="L252" t="s">
        <v>263</v>
      </c>
      <c r="M252" s="26">
        <v>23.2</v>
      </c>
      <c r="N252" s="27">
        <v>10</v>
      </c>
      <c r="O252">
        <v>17.313333333333333</v>
      </c>
      <c r="P252">
        <v>7.8</v>
      </c>
      <c r="Q252">
        <v>0.5</v>
      </c>
      <c r="R252">
        <v>2.2999999999999998</v>
      </c>
      <c r="S252">
        <v>2.8</v>
      </c>
      <c r="T252">
        <v>0.8</v>
      </c>
      <c r="U252">
        <v>0</v>
      </c>
      <c r="V252">
        <v>0.52459016393442626</v>
      </c>
      <c r="W252">
        <v>6.1</v>
      </c>
      <c r="X252">
        <v>0.75</v>
      </c>
      <c r="Y252">
        <v>1.2</v>
      </c>
      <c r="Z252">
        <v>1.1000000000000001</v>
      </c>
      <c r="AA252">
        <v>-1.2836366019052021</v>
      </c>
      <c r="AB252">
        <v>-1.0306463942007189</v>
      </c>
      <c r="AC252">
        <v>-1.3269727672879084</v>
      </c>
      <c r="AD252">
        <v>-0.20835966986524346</v>
      </c>
      <c r="AE252">
        <v>-0.44184396918907726</v>
      </c>
      <c r="AF252">
        <v>-1.1124277564910137</v>
      </c>
      <c r="AG252">
        <v>0.41990873403880408</v>
      </c>
      <c r="AH252">
        <v>-0.17430257398030174</v>
      </c>
      <c r="AI252">
        <v>0.84805074565861538</v>
      </c>
    </row>
    <row r="253" spans="1:35" x14ac:dyDescent="0.2">
      <c r="A253">
        <v>21</v>
      </c>
      <c r="B253">
        <v>252</v>
      </c>
      <c r="C253" s="25">
        <v>0</v>
      </c>
      <c r="D253" s="25">
        <v>384</v>
      </c>
      <c r="E253" s="25">
        <v>0</v>
      </c>
      <c r="F253">
        <v>-0.80007913684917142</v>
      </c>
      <c r="G253">
        <v>-0.62067275397157295</v>
      </c>
      <c r="H253">
        <v>-0.17940638287759847</v>
      </c>
      <c r="I253" t="s">
        <v>424</v>
      </c>
      <c r="J253" t="s">
        <v>1707</v>
      </c>
      <c r="K253" t="s">
        <v>79</v>
      </c>
      <c r="L253" t="s">
        <v>263</v>
      </c>
      <c r="M253" s="26">
        <v>28.1</v>
      </c>
      <c r="N253" s="27">
        <v>10</v>
      </c>
      <c r="O253">
        <v>14.906666666666666</v>
      </c>
      <c r="P253">
        <v>4.7</v>
      </c>
      <c r="Q253">
        <v>0.3</v>
      </c>
      <c r="R253">
        <v>3.1</v>
      </c>
      <c r="S253">
        <v>1.3</v>
      </c>
      <c r="T253">
        <v>0.8</v>
      </c>
      <c r="U253">
        <v>0.6</v>
      </c>
      <c r="V253">
        <v>0.2978723404255319</v>
      </c>
      <c r="W253">
        <v>4.7</v>
      </c>
      <c r="X253">
        <v>0.8</v>
      </c>
      <c r="Y253">
        <v>2</v>
      </c>
      <c r="Z253">
        <v>0.8</v>
      </c>
      <c r="AA253">
        <v>-1.8003837841702846</v>
      </c>
      <c r="AB253">
        <v>-1.2254747393100218</v>
      </c>
      <c r="AC253">
        <v>-1.0396185596471255</v>
      </c>
      <c r="AD253">
        <v>-0.89368121733592665</v>
      </c>
      <c r="AE253">
        <v>-0.44184396918907726</v>
      </c>
      <c r="AF253">
        <v>-0.18314660129685159</v>
      </c>
      <c r="AG253">
        <v>-1.1288629121583265</v>
      </c>
      <c r="AH253">
        <v>-1.6405086994912978E-2</v>
      </c>
      <c r="AI253">
        <v>1.1433620843583694</v>
      </c>
    </row>
    <row r="254" spans="1:35" x14ac:dyDescent="0.2">
      <c r="A254">
        <v>22</v>
      </c>
      <c r="B254">
        <v>253</v>
      </c>
      <c r="C254" s="25">
        <v>140.19999999999999</v>
      </c>
      <c r="D254" s="25">
        <v>235</v>
      </c>
      <c r="E254" s="25">
        <v>15</v>
      </c>
      <c r="F254">
        <v>-0.80458747612528037</v>
      </c>
      <c r="G254">
        <v>-0.73694620228215657</v>
      </c>
      <c r="H254">
        <v>-6.7641273843123795E-2</v>
      </c>
      <c r="I254" t="s">
        <v>408</v>
      </c>
      <c r="J254" t="s">
        <v>32</v>
      </c>
      <c r="K254" t="s">
        <v>74</v>
      </c>
      <c r="L254" t="s">
        <v>263</v>
      </c>
      <c r="M254" s="26">
        <v>21.2</v>
      </c>
      <c r="N254" s="27">
        <v>10</v>
      </c>
      <c r="O254">
        <v>16.208333333333332</v>
      </c>
      <c r="P254">
        <v>7.5</v>
      </c>
      <c r="Q254">
        <v>1.6</v>
      </c>
      <c r="R254">
        <v>2.5</v>
      </c>
      <c r="S254">
        <v>1.8</v>
      </c>
      <c r="T254">
        <v>0.2</v>
      </c>
      <c r="U254">
        <v>0.2</v>
      </c>
      <c r="V254">
        <v>0.34210526315789475</v>
      </c>
      <c r="W254">
        <v>7.6</v>
      </c>
      <c r="X254">
        <v>0.875</v>
      </c>
      <c r="Y254">
        <v>0.8</v>
      </c>
      <c r="Z254">
        <v>1.6</v>
      </c>
      <c r="AA254">
        <v>-1.3336443937373068</v>
      </c>
      <c r="AB254">
        <v>4.0909503900447931E-2</v>
      </c>
      <c r="AC254">
        <v>-1.2551342153777125</v>
      </c>
      <c r="AD254">
        <v>-0.66524070151236558</v>
      </c>
      <c r="AE254">
        <v>-1.7485802641147703</v>
      </c>
      <c r="AF254">
        <v>-0.80266737142629285</v>
      </c>
      <c r="AG254">
        <v>-1.3562686688214718</v>
      </c>
      <c r="AH254">
        <v>0.13224510939103798</v>
      </c>
      <c r="AI254">
        <v>0.35586518115902555</v>
      </c>
    </row>
    <row r="255" spans="1:35" x14ac:dyDescent="0.2">
      <c r="A255">
        <v>22</v>
      </c>
      <c r="B255">
        <v>254</v>
      </c>
      <c r="C255" s="25">
        <v>0</v>
      </c>
      <c r="D255" s="25">
        <v>387</v>
      </c>
      <c r="E255" s="25">
        <v>0</v>
      </c>
      <c r="F255">
        <v>-0.80676078669677931</v>
      </c>
      <c r="G255">
        <v>-0.53073485112183039</v>
      </c>
      <c r="H255">
        <v>-0.27602593557494892</v>
      </c>
      <c r="I255" t="s">
        <v>422</v>
      </c>
      <c r="J255" t="s">
        <v>1708</v>
      </c>
      <c r="K255" t="s">
        <v>63</v>
      </c>
      <c r="L255" t="s">
        <v>263</v>
      </c>
      <c r="M255" s="26">
        <v>24.1</v>
      </c>
      <c r="N255" s="27">
        <v>2</v>
      </c>
      <c r="O255">
        <v>19.966666666666669</v>
      </c>
      <c r="P255">
        <v>4</v>
      </c>
      <c r="Q255">
        <v>0.5</v>
      </c>
      <c r="R255">
        <v>3</v>
      </c>
      <c r="S255">
        <v>1.5</v>
      </c>
      <c r="T255">
        <v>1.5</v>
      </c>
      <c r="U255">
        <v>0</v>
      </c>
      <c r="V255">
        <v>0.6</v>
      </c>
      <c r="W255">
        <v>2.5</v>
      </c>
      <c r="X255">
        <v>0.5</v>
      </c>
      <c r="Y255">
        <v>1</v>
      </c>
      <c r="Z255">
        <v>1.5</v>
      </c>
      <c r="AA255">
        <v>-1.917068631778529</v>
      </c>
      <c r="AB255">
        <v>-1.0306463942007189</v>
      </c>
      <c r="AC255">
        <v>-1.0755378356022234</v>
      </c>
      <c r="AD255">
        <v>-0.8023050110065022</v>
      </c>
      <c r="AE255">
        <v>1.082681708224231</v>
      </c>
      <c r="AF255">
        <v>-1.1124277564910137</v>
      </c>
      <c r="AG255">
        <v>0.41640955272203745</v>
      </c>
      <c r="AH255">
        <v>-0.79202158602270012</v>
      </c>
      <c r="AI255">
        <v>0.45430229405894357</v>
      </c>
    </row>
    <row r="256" spans="1:35" x14ac:dyDescent="0.2">
      <c r="A256">
        <v>22</v>
      </c>
      <c r="B256">
        <v>255</v>
      </c>
      <c r="C256" s="25">
        <v>0</v>
      </c>
      <c r="D256" s="25">
        <v>287</v>
      </c>
      <c r="E256" s="25">
        <v>4</v>
      </c>
      <c r="F256">
        <v>-0.81095661804212438</v>
      </c>
      <c r="G256">
        <v>-0.58290364899835467</v>
      </c>
      <c r="H256">
        <v>-0.2280529690437697</v>
      </c>
      <c r="I256" t="s">
        <v>423</v>
      </c>
      <c r="J256" t="s">
        <v>32</v>
      </c>
      <c r="K256" t="s">
        <v>74</v>
      </c>
      <c r="L256" t="s">
        <v>263</v>
      </c>
      <c r="M256" s="26">
        <v>30.7</v>
      </c>
      <c r="N256" s="27">
        <v>9</v>
      </c>
      <c r="O256">
        <v>22.007407407407403</v>
      </c>
      <c r="P256">
        <v>10.333333333333334</v>
      </c>
      <c r="Q256">
        <v>1.2222222222222223</v>
      </c>
      <c r="R256">
        <v>3.1111111111111112</v>
      </c>
      <c r="S256">
        <v>1.5555555555555556</v>
      </c>
      <c r="T256">
        <v>0.55555555555555558</v>
      </c>
      <c r="U256">
        <v>0</v>
      </c>
      <c r="V256">
        <v>0.39560439560439559</v>
      </c>
      <c r="W256">
        <v>10.111111111111111</v>
      </c>
      <c r="X256">
        <v>0.66666666666666663</v>
      </c>
      <c r="Y256">
        <v>1.6666666666666667</v>
      </c>
      <c r="Z256">
        <v>0.44444444444444442</v>
      </c>
      <c r="AA256">
        <v>-0.86134858198965081</v>
      </c>
      <c r="AB256">
        <v>-0.3270995924171245</v>
      </c>
      <c r="AC256">
        <v>-1.035627528985448</v>
      </c>
      <c r="AD256">
        <v>-0.77692273147055102</v>
      </c>
      <c r="AE256">
        <v>-0.97421801526991514</v>
      </c>
      <c r="AF256">
        <v>-1.1124277564910137</v>
      </c>
      <c r="AG256">
        <v>-1.062797222692843</v>
      </c>
      <c r="AH256">
        <v>-0.58905211967116655</v>
      </c>
      <c r="AI256">
        <v>1.4933607080025222</v>
      </c>
    </row>
    <row r="257" spans="1:35" x14ac:dyDescent="0.2">
      <c r="A257">
        <v>22</v>
      </c>
      <c r="B257">
        <v>256</v>
      </c>
      <c r="C257" s="25">
        <v>143.80000000000001</v>
      </c>
      <c r="D257" s="25">
        <v>190</v>
      </c>
      <c r="E257" s="25">
        <v>4</v>
      </c>
      <c r="F257">
        <v>-0.81700652730066137</v>
      </c>
      <c r="G257">
        <v>-0.49300413101300883</v>
      </c>
      <c r="H257">
        <v>-0.32400239628765254</v>
      </c>
      <c r="I257" t="s">
        <v>443</v>
      </c>
      <c r="J257" t="s">
        <v>32</v>
      </c>
      <c r="K257" t="s">
        <v>87</v>
      </c>
      <c r="L257" t="s">
        <v>263</v>
      </c>
      <c r="M257" s="26">
        <v>24.4</v>
      </c>
      <c r="N257" s="27">
        <v>10</v>
      </c>
      <c r="O257">
        <v>18.721666666666668</v>
      </c>
      <c r="P257">
        <v>7.7</v>
      </c>
      <c r="Q257">
        <v>0.5</v>
      </c>
      <c r="R257">
        <v>2.1</v>
      </c>
      <c r="S257">
        <v>4</v>
      </c>
      <c r="T257">
        <v>0.5</v>
      </c>
      <c r="U257">
        <v>0.2</v>
      </c>
      <c r="V257">
        <v>0.45714285714285713</v>
      </c>
      <c r="W257">
        <v>7</v>
      </c>
      <c r="X257">
        <v>0.66666666666666663</v>
      </c>
      <c r="Y257">
        <v>1.2</v>
      </c>
      <c r="Z257">
        <v>0.5</v>
      </c>
      <c r="AA257">
        <v>-1.300305865849237</v>
      </c>
      <c r="AB257">
        <v>-1.0306463942007189</v>
      </c>
      <c r="AC257">
        <v>-1.398811319198104</v>
      </c>
      <c r="AD257">
        <v>0.33989756811130328</v>
      </c>
      <c r="AE257">
        <v>-1.0952121166519238</v>
      </c>
      <c r="AF257">
        <v>-0.80266737142629285</v>
      </c>
      <c r="AG257">
        <v>-0.1566649110705732</v>
      </c>
      <c r="AH257">
        <v>-0.43130019188965762</v>
      </c>
      <c r="AI257">
        <v>1.4386734230581233</v>
      </c>
    </row>
    <row r="258" spans="1:35" x14ac:dyDescent="0.2">
      <c r="A258">
        <v>22</v>
      </c>
      <c r="B258">
        <v>257</v>
      </c>
      <c r="C258" s="25">
        <v>138.1</v>
      </c>
      <c r="D258" s="25">
        <v>177</v>
      </c>
      <c r="E258" s="25">
        <v>17</v>
      </c>
      <c r="F258">
        <v>-0.81845996925042819</v>
      </c>
      <c r="G258">
        <v>-0.44425184440546039</v>
      </c>
      <c r="H258">
        <v>-0.37420812484496779</v>
      </c>
      <c r="I258" t="s">
        <v>457</v>
      </c>
      <c r="J258" t="s">
        <v>32</v>
      </c>
      <c r="K258" t="s">
        <v>74</v>
      </c>
      <c r="L258" t="s">
        <v>45</v>
      </c>
      <c r="M258" s="26">
        <v>19.5</v>
      </c>
      <c r="N258" s="27">
        <v>10</v>
      </c>
      <c r="O258">
        <v>16.404999999999998</v>
      </c>
      <c r="P258">
        <v>6.7</v>
      </c>
      <c r="Q258">
        <v>0</v>
      </c>
      <c r="R258">
        <v>4.2</v>
      </c>
      <c r="S258">
        <v>0.5</v>
      </c>
      <c r="T258">
        <v>0.8</v>
      </c>
      <c r="U258">
        <v>1.1000000000000001</v>
      </c>
      <c r="V258">
        <v>0.59523809523809523</v>
      </c>
      <c r="W258">
        <v>4.2</v>
      </c>
      <c r="X258">
        <v>0.65384615384615385</v>
      </c>
      <c r="Y258">
        <v>2.6</v>
      </c>
      <c r="Z258">
        <v>0.9</v>
      </c>
      <c r="AA258">
        <v>-1.466998505289586</v>
      </c>
      <c r="AB258">
        <v>-1.5177172569739765</v>
      </c>
      <c r="AC258">
        <v>-0.64450652414104903</v>
      </c>
      <c r="AD258">
        <v>-1.2591860426536243</v>
      </c>
      <c r="AE258">
        <v>-0.44184396918907726</v>
      </c>
      <c r="AF258">
        <v>0.59125436136495035</v>
      </c>
      <c r="AG258">
        <v>0.68602821364540201</v>
      </c>
      <c r="AH258">
        <v>-0.99022184787063539</v>
      </c>
      <c r="AI258">
        <v>1.0449249714584512</v>
      </c>
    </row>
    <row r="259" spans="1:35" x14ac:dyDescent="0.2">
      <c r="A259">
        <v>22</v>
      </c>
      <c r="B259">
        <v>258</v>
      </c>
      <c r="C259" s="25">
        <v>130.1</v>
      </c>
      <c r="D259" s="25">
        <v>129</v>
      </c>
      <c r="E259" s="25">
        <v>64</v>
      </c>
      <c r="F259">
        <v>-0.82035255772318749</v>
      </c>
      <c r="G259">
        <v>-0.53661590589123465</v>
      </c>
      <c r="H259">
        <v>-0.28373665183195285</v>
      </c>
      <c r="I259" t="s">
        <v>223</v>
      </c>
      <c r="J259" t="s">
        <v>32</v>
      </c>
      <c r="K259" t="s">
        <v>97</v>
      </c>
      <c r="L259" t="s">
        <v>45</v>
      </c>
      <c r="M259" s="26">
        <v>27.1</v>
      </c>
      <c r="N259" s="27">
        <v>10</v>
      </c>
      <c r="O259">
        <v>22.846666666666671</v>
      </c>
      <c r="P259">
        <v>10.199999999999999</v>
      </c>
      <c r="Q259">
        <v>0.7</v>
      </c>
      <c r="R259">
        <v>6.7</v>
      </c>
      <c r="S259">
        <v>1</v>
      </c>
      <c r="T259">
        <v>0.5</v>
      </c>
      <c r="U259">
        <v>0.1</v>
      </c>
      <c r="V259">
        <v>0.52112676056338025</v>
      </c>
      <c r="W259">
        <v>7.1</v>
      </c>
      <c r="X259">
        <v>0.65625</v>
      </c>
      <c r="Y259">
        <v>3.2</v>
      </c>
      <c r="Z259">
        <v>1.5</v>
      </c>
      <c r="AA259">
        <v>-0.88357426724836419</v>
      </c>
      <c r="AB259">
        <v>-0.83581804909141588</v>
      </c>
      <c r="AC259">
        <v>0.2534753747363972</v>
      </c>
      <c r="AD259">
        <v>-1.0307455268300634</v>
      </c>
      <c r="AE259">
        <v>-1.0952121166519238</v>
      </c>
      <c r="AF259">
        <v>-0.95754756395865337</v>
      </c>
      <c r="AG259">
        <v>0.45862245698225723</v>
      </c>
      <c r="AH259">
        <v>-1.1930457550182891</v>
      </c>
      <c r="AI259">
        <v>0.45430229405894357</v>
      </c>
    </row>
    <row r="260" spans="1:35" x14ac:dyDescent="0.2">
      <c r="A260">
        <v>22</v>
      </c>
      <c r="B260">
        <v>259</v>
      </c>
      <c r="C260" s="25">
        <v>0</v>
      </c>
      <c r="D260" s="25">
        <v>727</v>
      </c>
      <c r="E260" s="25">
        <v>0</v>
      </c>
      <c r="F260">
        <v>-0.82232284089928009</v>
      </c>
      <c r="G260">
        <v>-0.58508288483571336</v>
      </c>
      <c r="H260">
        <v>-0.23723995606356674</v>
      </c>
      <c r="I260" t="s">
        <v>446</v>
      </c>
      <c r="J260" t="s">
        <v>32</v>
      </c>
      <c r="K260" t="s">
        <v>155</v>
      </c>
      <c r="L260" t="s">
        <v>263</v>
      </c>
      <c r="M260" s="26">
        <v>24.7</v>
      </c>
      <c r="N260" s="27">
        <v>10</v>
      </c>
      <c r="O260">
        <v>17.104999999999997</v>
      </c>
      <c r="P260">
        <v>5.7</v>
      </c>
      <c r="Q260">
        <v>0.9</v>
      </c>
      <c r="R260">
        <v>2.5</v>
      </c>
      <c r="S260">
        <v>1.8</v>
      </c>
      <c r="T260">
        <v>0.5</v>
      </c>
      <c r="U260">
        <v>0.3</v>
      </c>
      <c r="V260">
        <v>0.4</v>
      </c>
      <c r="W260">
        <v>5.5</v>
      </c>
      <c r="X260">
        <v>1</v>
      </c>
      <c r="Y260">
        <v>0.4</v>
      </c>
      <c r="Z260">
        <v>0.9</v>
      </c>
      <c r="AA260">
        <v>-1.6336911447299354</v>
      </c>
      <c r="AB260">
        <v>-0.64098970398211275</v>
      </c>
      <c r="AC260">
        <v>-1.2551342153777125</v>
      </c>
      <c r="AD260">
        <v>-0.66524070151236558</v>
      </c>
      <c r="AE260">
        <v>-1.0952121166519238</v>
      </c>
      <c r="AF260">
        <v>-0.64778717889393267</v>
      </c>
      <c r="AG260">
        <v>-0.55441104868491076</v>
      </c>
      <c r="AH260">
        <v>0.18179517485302202</v>
      </c>
      <c r="AI260">
        <v>1.0449249714584512</v>
      </c>
    </row>
    <row r="261" spans="1:35" x14ac:dyDescent="0.2">
      <c r="A261">
        <v>22</v>
      </c>
      <c r="B261">
        <v>260</v>
      </c>
      <c r="C261" s="25">
        <v>141</v>
      </c>
      <c r="D261" s="25">
        <v>164</v>
      </c>
      <c r="E261" s="25">
        <v>4</v>
      </c>
      <c r="F261">
        <v>-0.83083157353964798</v>
      </c>
      <c r="G261">
        <v>-0.56663116162249516</v>
      </c>
      <c r="H261">
        <v>-0.26420041191715282</v>
      </c>
      <c r="I261" t="s">
        <v>439</v>
      </c>
      <c r="J261" t="s">
        <v>1710</v>
      </c>
      <c r="K261" t="s">
        <v>121</v>
      </c>
      <c r="L261" t="s">
        <v>264</v>
      </c>
      <c r="M261" s="26">
        <v>34.4</v>
      </c>
      <c r="N261" s="27">
        <v>10</v>
      </c>
      <c r="O261">
        <v>20.625</v>
      </c>
      <c r="P261">
        <v>3.9</v>
      </c>
      <c r="Q261">
        <v>1.1000000000000001</v>
      </c>
      <c r="R261">
        <v>3.5</v>
      </c>
      <c r="S261">
        <v>0.9</v>
      </c>
      <c r="T261">
        <v>0.9</v>
      </c>
      <c r="U261">
        <v>0</v>
      </c>
      <c r="V261">
        <v>0.35135135135135137</v>
      </c>
      <c r="W261">
        <v>3.7</v>
      </c>
      <c r="X261">
        <v>0.66666666666666663</v>
      </c>
      <c r="Y261">
        <v>0.3</v>
      </c>
      <c r="Z261">
        <v>0.6</v>
      </c>
      <c r="AA261">
        <v>-1.9337378957225639</v>
      </c>
      <c r="AB261">
        <v>-0.44616135887280967</v>
      </c>
      <c r="AC261">
        <v>-0.89594145582673412</v>
      </c>
      <c r="AD261">
        <v>-1.0764336299947757</v>
      </c>
      <c r="AE261">
        <v>-0.22405458670146181</v>
      </c>
      <c r="AF261">
        <v>-1.1124277564910137</v>
      </c>
      <c r="AG261">
        <v>-0.62409574998312567</v>
      </c>
      <c r="AH261">
        <v>-0.12706433116817714</v>
      </c>
      <c r="AI261">
        <v>1.3402363101582055</v>
      </c>
    </row>
    <row r="262" spans="1:35" x14ac:dyDescent="0.2">
      <c r="A262">
        <v>22</v>
      </c>
      <c r="B262">
        <v>261</v>
      </c>
      <c r="C262" s="25">
        <v>0</v>
      </c>
      <c r="D262" s="25">
        <v>272</v>
      </c>
      <c r="E262" s="25">
        <v>2</v>
      </c>
      <c r="F262">
        <v>-0.83129139907561622</v>
      </c>
      <c r="G262">
        <v>-0.53525517539506551</v>
      </c>
      <c r="H262">
        <v>-0.29603622368055071</v>
      </c>
      <c r="I262" t="s">
        <v>379</v>
      </c>
      <c r="J262" t="s">
        <v>32</v>
      </c>
      <c r="K262" t="s">
        <v>115</v>
      </c>
      <c r="L262" t="s">
        <v>264</v>
      </c>
      <c r="M262" s="26">
        <v>24</v>
      </c>
      <c r="N262" s="27">
        <v>10</v>
      </c>
      <c r="O262">
        <v>18.146666666666668</v>
      </c>
      <c r="P262">
        <v>4.8</v>
      </c>
      <c r="Q262">
        <v>1</v>
      </c>
      <c r="R262">
        <v>6.4</v>
      </c>
      <c r="S262">
        <v>0.9</v>
      </c>
      <c r="T262">
        <v>0.3</v>
      </c>
      <c r="U262">
        <v>0.4</v>
      </c>
      <c r="V262">
        <v>0.48648648648648651</v>
      </c>
      <c r="W262">
        <v>3.7</v>
      </c>
      <c r="X262">
        <v>0.4</v>
      </c>
      <c r="Y262">
        <v>0.5</v>
      </c>
      <c r="Z262">
        <v>1</v>
      </c>
      <c r="AA262">
        <v>-1.7837145202262499</v>
      </c>
      <c r="AB262">
        <v>-0.54357553142746129</v>
      </c>
      <c r="AC262">
        <v>0.14571754687110369</v>
      </c>
      <c r="AD262">
        <v>-1.0764336299947757</v>
      </c>
      <c r="AE262">
        <v>-1.5307908816271547</v>
      </c>
      <c r="AF262">
        <v>-0.49290698636157226</v>
      </c>
      <c r="AG262">
        <v>5.5255356415190728E-2</v>
      </c>
      <c r="AH262">
        <v>-0.53733579076320326</v>
      </c>
      <c r="AI262">
        <v>0.94648785855853346</v>
      </c>
    </row>
    <row r="263" spans="1:35" x14ac:dyDescent="0.2">
      <c r="A263">
        <v>22</v>
      </c>
      <c r="B263">
        <v>262</v>
      </c>
      <c r="C263" s="25">
        <v>137.1</v>
      </c>
      <c r="D263" s="25">
        <v>202</v>
      </c>
      <c r="E263" s="25">
        <v>6</v>
      </c>
      <c r="F263">
        <v>-0.83279348893552696</v>
      </c>
      <c r="G263">
        <v>-0.54567838818576186</v>
      </c>
      <c r="H263">
        <v>-0.2871151007497651</v>
      </c>
      <c r="I263" t="s">
        <v>425</v>
      </c>
      <c r="J263" t="s">
        <v>32</v>
      </c>
      <c r="K263" t="s">
        <v>87</v>
      </c>
      <c r="L263" t="s">
        <v>264</v>
      </c>
      <c r="M263" s="26">
        <v>29.7</v>
      </c>
      <c r="N263" s="27">
        <v>10</v>
      </c>
      <c r="O263">
        <v>16.596666666666664</v>
      </c>
      <c r="P263">
        <v>6.4</v>
      </c>
      <c r="Q263">
        <v>0</v>
      </c>
      <c r="R263">
        <v>5.5</v>
      </c>
      <c r="S263">
        <v>2.1</v>
      </c>
      <c r="T263">
        <v>0.7</v>
      </c>
      <c r="U263">
        <v>0.8</v>
      </c>
      <c r="V263">
        <v>0.53191489361702127</v>
      </c>
      <c r="W263">
        <v>4.7</v>
      </c>
      <c r="X263">
        <v>0.56000000000000005</v>
      </c>
      <c r="Y263">
        <v>2.5</v>
      </c>
      <c r="Z263">
        <v>1.4</v>
      </c>
      <c r="AA263">
        <v>-1.5170062971216909</v>
      </c>
      <c r="AB263">
        <v>-1.5177172569739765</v>
      </c>
      <c r="AC263">
        <v>-0.17755593672477707</v>
      </c>
      <c r="AD263">
        <v>-0.52817639201822886</v>
      </c>
      <c r="AE263">
        <v>-0.6596333516766929</v>
      </c>
      <c r="AF263">
        <v>0.12661378376786922</v>
      </c>
      <c r="AG263">
        <v>0.36570952191797007</v>
      </c>
      <c r="AH263">
        <v>-1.5560789718011911</v>
      </c>
      <c r="AI263">
        <v>0.55273940695886159</v>
      </c>
    </row>
    <row r="264" spans="1:35" x14ac:dyDescent="0.2">
      <c r="A264">
        <v>22</v>
      </c>
      <c r="B264">
        <v>263</v>
      </c>
      <c r="C264" s="25">
        <v>146.4</v>
      </c>
      <c r="D264" s="25">
        <v>178</v>
      </c>
      <c r="E264" s="25">
        <v>5</v>
      </c>
      <c r="F264">
        <v>-0.83412297589353379</v>
      </c>
      <c r="G264">
        <v>-0.65860908696866538</v>
      </c>
      <c r="H264">
        <v>-0.17551388892486841</v>
      </c>
      <c r="I264" t="s">
        <v>268</v>
      </c>
      <c r="J264" t="s">
        <v>32</v>
      </c>
      <c r="K264" t="s">
        <v>79</v>
      </c>
      <c r="L264" t="s">
        <v>264</v>
      </c>
      <c r="M264" s="26">
        <v>29.2</v>
      </c>
      <c r="N264" s="27">
        <v>10</v>
      </c>
      <c r="O264">
        <v>20.488333333333333</v>
      </c>
      <c r="P264">
        <v>4.5</v>
      </c>
      <c r="Q264">
        <v>0.4</v>
      </c>
      <c r="R264">
        <v>5.0999999999999996</v>
      </c>
      <c r="S264">
        <v>0.9</v>
      </c>
      <c r="T264">
        <v>0.7</v>
      </c>
      <c r="U264">
        <v>0.3</v>
      </c>
      <c r="V264">
        <v>0.31818181818181818</v>
      </c>
      <c r="W264">
        <v>4.4000000000000004</v>
      </c>
      <c r="X264">
        <v>0.76470588235294112</v>
      </c>
      <c r="Y264">
        <v>1.7</v>
      </c>
      <c r="Z264">
        <v>1.1000000000000001</v>
      </c>
      <c r="AA264">
        <v>-1.8337223120583546</v>
      </c>
      <c r="AB264">
        <v>-1.1280605667553703</v>
      </c>
      <c r="AC264">
        <v>-0.3212330405451686</v>
      </c>
      <c r="AD264">
        <v>-1.0764336299947757</v>
      </c>
      <c r="AE264">
        <v>-0.6596333516766929</v>
      </c>
      <c r="AF264">
        <v>-0.64778717889393267</v>
      </c>
      <c r="AG264">
        <v>-0.93667169712186749</v>
      </c>
      <c r="AH264">
        <v>-0.17199075133044217</v>
      </c>
      <c r="AI264">
        <v>0.84805074565861538</v>
      </c>
    </row>
    <row r="265" spans="1:35" x14ac:dyDescent="0.2">
      <c r="A265">
        <v>22</v>
      </c>
      <c r="B265">
        <v>264</v>
      </c>
      <c r="C265" s="25">
        <v>138.6</v>
      </c>
      <c r="D265" s="25">
        <v>326</v>
      </c>
      <c r="E265" s="25">
        <v>22</v>
      </c>
      <c r="F265">
        <v>-0.8391217275632511</v>
      </c>
      <c r="G265">
        <v>-0.65966958265409759</v>
      </c>
      <c r="H265">
        <v>-0.17945214490915351</v>
      </c>
      <c r="I265" t="s">
        <v>394</v>
      </c>
      <c r="J265" t="s">
        <v>1704</v>
      </c>
      <c r="K265" t="s">
        <v>70</v>
      </c>
      <c r="L265" t="s">
        <v>264</v>
      </c>
      <c r="M265" s="26">
        <v>26.6</v>
      </c>
      <c r="N265" s="27">
        <v>10</v>
      </c>
      <c r="O265">
        <v>22.978333333333332</v>
      </c>
      <c r="P265">
        <v>9.3000000000000007</v>
      </c>
      <c r="Q265">
        <v>1.1000000000000001</v>
      </c>
      <c r="R265">
        <v>5.0999999999999996</v>
      </c>
      <c r="S265">
        <v>1.8</v>
      </c>
      <c r="T265">
        <v>0.4</v>
      </c>
      <c r="U265">
        <v>0.5</v>
      </c>
      <c r="V265">
        <v>0.39473684210526316</v>
      </c>
      <c r="W265">
        <v>7.6</v>
      </c>
      <c r="X265">
        <v>0.61111111111111116</v>
      </c>
      <c r="Y265">
        <v>3.6</v>
      </c>
      <c r="Z265">
        <v>1.2</v>
      </c>
      <c r="AA265">
        <v>-1.0335976427446782</v>
      </c>
      <c r="AB265">
        <v>-0.44616135887280967</v>
      </c>
      <c r="AC265">
        <v>-0.3212330405451686</v>
      </c>
      <c r="AD265">
        <v>-0.66524070151236558</v>
      </c>
      <c r="AE265">
        <v>-1.3130014991395391</v>
      </c>
      <c r="AF265">
        <v>-0.33802679382921191</v>
      </c>
      <c r="AG265">
        <v>-0.81278778370281846</v>
      </c>
      <c r="AH265">
        <v>-1.7565910562989846</v>
      </c>
      <c r="AI265">
        <v>0.74961363275869752</v>
      </c>
    </row>
    <row r="266" spans="1:35" x14ac:dyDescent="0.2">
      <c r="A266">
        <v>23</v>
      </c>
      <c r="B266">
        <v>265</v>
      </c>
      <c r="C266" s="25">
        <v>0</v>
      </c>
      <c r="D266" s="25">
        <v>310</v>
      </c>
      <c r="E266" s="25">
        <v>1</v>
      </c>
      <c r="F266">
        <v>-0.84102553359857946</v>
      </c>
      <c r="G266">
        <v>-0.49683539651954473</v>
      </c>
      <c r="H266">
        <v>-0.34419013707903473</v>
      </c>
      <c r="I266" t="s">
        <v>456</v>
      </c>
      <c r="J266" t="s">
        <v>32</v>
      </c>
      <c r="K266" t="s">
        <v>95</v>
      </c>
      <c r="L266" t="s">
        <v>263</v>
      </c>
      <c r="M266" s="26">
        <v>21.5</v>
      </c>
      <c r="N266" s="27">
        <v>10</v>
      </c>
      <c r="O266">
        <v>25.136666666666667</v>
      </c>
      <c r="P266">
        <v>5.3</v>
      </c>
      <c r="Q266">
        <v>1.2</v>
      </c>
      <c r="R266">
        <v>2</v>
      </c>
      <c r="S266">
        <v>0.8</v>
      </c>
      <c r="T266">
        <v>0.7</v>
      </c>
      <c r="U266">
        <v>0.3</v>
      </c>
      <c r="V266">
        <v>0.45454545454545453</v>
      </c>
      <c r="W266">
        <v>4.4000000000000004</v>
      </c>
      <c r="X266">
        <v>1</v>
      </c>
      <c r="Y266">
        <v>0.1</v>
      </c>
      <c r="Z266">
        <v>0.4</v>
      </c>
      <c r="AA266">
        <v>-1.7003682005060754</v>
      </c>
      <c r="AB266">
        <v>-0.34874718631815826</v>
      </c>
      <c r="AC266">
        <v>-1.4347305951532019</v>
      </c>
      <c r="AD266">
        <v>-1.1221217331594877</v>
      </c>
      <c r="AE266">
        <v>-0.6596333516766929</v>
      </c>
      <c r="AF266">
        <v>-0.64778717889393267</v>
      </c>
      <c r="AG266">
        <v>-0.12145036944388732</v>
      </c>
      <c r="AH266">
        <v>2.6209510517492766E-2</v>
      </c>
      <c r="AI266">
        <v>1.5371105359580413</v>
      </c>
    </row>
    <row r="267" spans="1:35" x14ac:dyDescent="0.2">
      <c r="A267">
        <v>23</v>
      </c>
      <c r="B267">
        <v>266</v>
      </c>
      <c r="C267" s="25">
        <v>0</v>
      </c>
      <c r="D267" s="25">
        <v>297</v>
      </c>
      <c r="E267" s="25">
        <v>0</v>
      </c>
      <c r="F267">
        <v>-0.84219602045391473</v>
      </c>
      <c r="G267">
        <v>-0.49643909559160132</v>
      </c>
      <c r="H267">
        <v>-0.34575692486231341</v>
      </c>
      <c r="I267" t="s">
        <v>429</v>
      </c>
      <c r="J267" t="s">
        <v>32</v>
      </c>
      <c r="K267" t="s">
        <v>52</v>
      </c>
      <c r="L267" t="s">
        <v>263</v>
      </c>
      <c r="M267" s="26">
        <v>31.1</v>
      </c>
      <c r="N267" s="27">
        <v>6</v>
      </c>
      <c r="O267">
        <v>13.22777777777778</v>
      </c>
      <c r="P267">
        <v>6.166666666666667</v>
      </c>
      <c r="Q267">
        <v>0</v>
      </c>
      <c r="R267">
        <v>2</v>
      </c>
      <c r="S267">
        <v>2</v>
      </c>
      <c r="T267">
        <v>0.83333333333333337</v>
      </c>
      <c r="U267">
        <v>0.16666666666666666</v>
      </c>
      <c r="V267">
        <v>0.56000000000000005</v>
      </c>
      <c r="W267">
        <v>4.166666666666667</v>
      </c>
      <c r="X267">
        <v>0.9</v>
      </c>
      <c r="Y267">
        <v>1.6666666666666667</v>
      </c>
      <c r="Z267">
        <v>1</v>
      </c>
      <c r="AA267">
        <v>-1.5559012463244393</v>
      </c>
      <c r="AB267">
        <v>-1.5177172569739765</v>
      </c>
      <c r="AC267">
        <v>-1.4347305951532019</v>
      </c>
      <c r="AD267">
        <v>-0.57386449518294114</v>
      </c>
      <c r="AE267">
        <v>-0.36924750835987208</v>
      </c>
      <c r="AF267">
        <v>-0.85429410227041314</v>
      </c>
      <c r="AG267">
        <v>0.48093242429445837</v>
      </c>
      <c r="AH267">
        <v>0.41038306108744044</v>
      </c>
      <c r="AI267">
        <v>0.94648785855853346</v>
      </c>
    </row>
    <row r="268" spans="1:35" x14ac:dyDescent="0.2">
      <c r="A268">
        <v>23</v>
      </c>
      <c r="B268">
        <v>267</v>
      </c>
      <c r="C268" s="25">
        <v>139.1</v>
      </c>
      <c r="D268" s="25">
        <v>151</v>
      </c>
      <c r="E268" s="25">
        <v>17</v>
      </c>
      <c r="F268">
        <v>-0.84295753870687451</v>
      </c>
      <c r="G268">
        <v>-0.6864569490275737</v>
      </c>
      <c r="H268">
        <v>-0.15650058967930081</v>
      </c>
      <c r="I268" t="s">
        <v>438</v>
      </c>
      <c r="J268" t="s">
        <v>1709</v>
      </c>
      <c r="K268" t="s">
        <v>60</v>
      </c>
      <c r="L268" t="s">
        <v>264</v>
      </c>
      <c r="M268" s="26">
        <v>23.8</v>
      </c>
      <c r="N268" s="27">
        <v>1</v>
      </c>
      <c r="O268">
        <v>10.45</v>
      </c>
      <c r="P268">
        <v>3</v>
      </c>
      <c r="Q268">
        <v>1</v>
      </c>
      <c r="R268">
        <v>9</v>
      </c>
      <c r="S268">
        <v>1</v>
      </c>
      <c r="T268">
        <v>0</v>
      </c>
      <c r="U268">
        <v>0</v>
      </c>
      <c r="V268">
        <v>0.25</v>
      </c>
      <c r="W268">
        <v>4</v>
      </c>
      <c r="X268">
        <v>0</v>
      </c>
      <c r="Y268">
        <v>0</v>
      </c>
      <c r="Z268">
        <v>1</v>
      </c>
      <c r="AA268">
        <v>-2.0837612712188784</v>
      </c>
      <c r="AB268">
        <v>-0.54357553142746129</v>
      </c>
      <c r="AC268">
        <v>1.0796187217036477</v>
      </c>
      <c r="AD268">
        <v>-1.0307455268300634</v>
      </c>
      <c r="AE268">
        <v>-2.1841590290900013</v>
      </c>
      <c r="AF268">
        <v>-1.1124277564910137</v>
      </c>
      <c r="AG268">
        <v>-1.2238976288585748</v>
      </c>
      <c r="AH268">
        <v>-2.5652377594350319E-2</v>
      </c>
      <c r="AI268">
        <v>0.94648785855853346</v>
      </c>
    </row>
    <row r="269" spans="1:35" x14ac:dyDescent="0.2">
      <c r="A269">
        <v>23</v>
      </c>
      <c r="B269">
        <v>268</v>
      </c>
      <c r="C269" s="25">
        <v>0</v>
      </c>
      <c r="D269" s="25">
        <v>375</v>
      </c>
      <c r="E269" s="25">
        <v>1</v>
      </c>
      <c r="F269">
        <v>-0.84461835032487831</v>
      </c>
      <c r="G269">
        <v>-0.65922709130008783</v>
      </c>
      <c r="H269">
        <v>-0.18539125902479048</v>
      </c>
      <c r="I269" t="s">
        <v>406</v>
      </c>
      <c r="J269" t="s">
        <v>32</v>
      </c>
      <c r="K269" t="s">
        <v>44</v>
      </c>
      <c r="L269" t="s">
        <v>264</v>
      </c>
      <c r="M269" s="26">
        <v>26.1</v>
      </c>
      <c r="N269" s="27">
        <v>10</v>
      </c>
      <c r="O269">
        <v>26.778333333333329</v>
      </c>
      <c r="P269">
        <v>6.6</v>
      </c>
      <c r="Q269">
        <v>0.7</v>
      </c>
      <c r="R269">
        <v>4.2</v>
      </c>
      <c r="S269">
        <v>1.4</v>
      </c>
      <c r="T269">
        <v>0.7</v>
      </c>
      <c r="U269">
        <v>0.1</v>
      </c>
      <c r="V269">
        <v>0.35616438356164382</v>
      </c>
      <c r="W269">
        <v>7.3</v>
      </c>
      <c r="X269">
        <v>0.63636363636363635</v>
      </c>
      <c r="Y269">
        <v>1.1000000000000001</v>
      </c>
      <c r="Z269">
        <v>0.8</v>
      </c>
      <c r="AA269">
        <v>-1.4836677692336213</v>
      </c>
      <c r="AB269">
        <v>-0.83581804909141588</v>
      </c>
      <c r="AC269">
        <v>-0.64450652414104903</v>
      </c>
      <c r="AD269">
        <v>-0.84799311417121448</v>
      </c>
      <c r="AE269">
        <v>-0.6596333516766929</v>
      </c>
      <c r="AF269">
        <v>-0.95754756395865337</v>
      </c>
      <c r="AG269">
        <v>-1.1640774537850123</v>
      </c>
      <c r="AH269">
        <v>-0.48316208000150135</v>
      </c>
      <c r="AI269">
        <v>1.1433620843583694</v>
      </c>
    </row>
    <row r="270" spans="1:35" x14ac:dyDescent="0.2">
      <c r="A270">
        <v>23</v>
      </c>
      <c r="B270">
        <v>269</v>
      </c>
      <c r="C270" s="25">
        <v>142.69999999999999</v>
      </c>
      <c r="D270" s="25">
        <v>155</v>
      </c>
      <c r="E270" s="25">
        <v>16</v>
      </c>
      <c r="F270">
        <v>-0.84487438621359234</v>
      </c>
      <c r="G270">
        <v>-0.55828666983817343</v>
      </c>
      <c r="H270">
        <v>-0.28658771637541891</v>
      </c>
      <c r="I270" t="s">
        <v>437</v>
      </c>
      <c r="J270" t="s">
        <v>32</v>
      </c>
      <c r="K270" t="s">
        <v>87</v>
      </c>
      <c r="L270" t="s">
        <v>264</v>
      </c>
      <c r="M270" s="26">
        <v>25.7</v>
      </c>
      <c r="N270" s="27">
        <v>10</v>
      </c>
      <c r="O270">
        <v>20.765000000000004</v>
      </c>
      <c r="P270">
        <v>8.8000000000000007</v>
      </c>
      <c r="Q270">
        <v>0.9</v>
      </c>
      <c r="R270">
        <v>3.4</v>
      </c>
      <c r="S270">
        <v>1.2</v>
      </c>
      <c r="T270">
        <v>0.4</v>
      </c>
      <c r="U270">
        <v>0.8</v>
      </c>
      <c r="V270">
        <v>0.45</v>
      </c>
      <c r="W270">
        <v>8</v>
      </c>
      <c r="X270">
        <v>0.5</v>
      </c>
      <c r="Y270">
        <v>1.4</v>
      </c>
      <c r="Z270">
        <v>0.8</v>
      </c>
      <c r="AA270">
        <v>-1.1169439624648529</v>
      </c>
      <c r="AB270">
        <v>-0.64098970398211275</v>
      </c>
      <c r="AC270">
        <v>-0.93186073178183193</v>
      </c>
      <c r="AD270">
        <v>-0.93936932050063904</v>
      </c>
      <c r="AE270">
        <v>-1.3130014991395391</v>
      </c>
      <c r="AF270">
        <v>0.12661378376786922</v>
      </c>
      <c r="AG270">
        <v>-0.2538214094067841</v>
      </c>
      <c r="AH270">
        <v>-1.0985692693940401</v>
      </c>
      <c r="AI270">
        <v>1.1433620843583694</v>
      </c>
    </row>
    <row r="271" spans="1:35" x14ac:dyDescent="0.2">
      <c r="A271">
        <v>23</v>
      </c>
      <c r="B271">
        <v>270</v>
      </c>
      <c r="C271" s="25">
        <v>0</v>
      </c>
      <c r="D271" s="25">
        <v>323</v>
      </c>
      <c r="E271" s="25">
        <v>0</v>
      </c>
      <c r="F271">
        <v>-0.84496329685278326</v>
      </c>
      <c r="G271">
        <v>-0.75984933279762323</v>
      </c>
      <c r="H271">
        <v>-8.511396405516003E-2</v>
      </c>
      <c r="I271" t="s">
        <v>440</v>
      </c>
      <c r="J271" t="s">
        <v>32</v>
      </c>
      <c r="K271" t="s">
        <v>56</v>
      </c>
      <c r="L271" t="s">
        <v>263</v>
      </c>
      <c r="M271" s="26">
        <v>29.1</v>
      </c>
      <c r="N271" s="27">
        <v>8</v>
      </c>
      <c r="O271">
        <v>14.547916666666667</v>
      </c>
      <c r="P271">
        <v>3.5</v>
      </c>
      <c r="Q271">
        <v>0.375</v>
      </c>
      <c r="R271">
        <v>1</v>
      </c>
      <c r="S271">
        <v>3.625</v>
      </c>
      <c r="T271">
        <v>1</v>
      </c>
      <c r="U271">
        <v>0.125</v>
      </c>
      <c r="V271">
        <v>0.21621621621621623</v>
      </c>
      <c r="W271">
        <v>4.625</v>
      </c>
      <c r="X271">
        <v>0.75</v>
      </c>
      <c r="Y271">
        <v>1.5</v>
      </c>
      <c r="Z271">
        <v>1.25</v>
      </c>
      <c r="AA271">
        <v>-2.0004149514987035</v>
      </c>
      <c r="AB271">
        <v>-1.1524141098940333</v>
      </c>
      <c r="AC271">
        <v>-1.7939233547041804</v>
      </c>
      <c r="AD271">
        <v>0.16856718124363246</v>
      </c>
      <c r="AE271">
        <v>-6.2652042138463893E-3</v>
      </c>
      <c r="AF271">
        <v>-0.91882751582556321</v>
      </c>
      <c r="AG271">
        <v>-1.6242959935178645</v>
      </c>
      <c r="AH271">
        <v>-0.21146512307678958</v>
      </c>
      <c r="AI271">
        <v>0.70039507630873854</v>
      </c>
    </row>
    <row r="272" spans="1:35" x14ac:dyDescent="0.2">
      <c r="A272">
        <v>23</v>
      </c>
      <c r="B272">
        <v>271</v>
      </c>
      <c r="C272" s="25">
        <v>117.5</v>
      </c>
      <c r="D272" s="25">
        <v>116</v>
      </c>
      <c r="E272" s="25">
        <v>48</v>
      </c>
      <c r="F272">
        <v>-0.84649037296230289</v>
      </c>
      <c r="G272">
        <v>-0.44043523889185676</v>
      </c>
      <c r="H272">
        <v>-0.40605513407044613</v>
      </c>
      <c r="I272" t="s">
        <v>465</v>
      </c>
      <c r="J272" t="s">
        <v>32</v>
      </c>
      <c r="K272" t="s">
        <v>39</v>
      </c>
      <c r="L272" t="s">
        <v>264</v>
      </c>
      <c r="M272" s="26">
        <v>28.3</v>
      </c>
      <c r="N272" s="27">
        <v>10</v>
      </c>
      <c r="O272">
        <v>26.630000000000003</v>
      </c>
      <c r="P272">
        <v>8.3000000000000007</v>
      </c>
      <c r="Q272">
        <v>0.2</v>
      </c>
      <c r="R272">
        <v>4.7</v>
      </c>
      <c r="S272">
        <v>1.3</v>
      </c>
      <c r="T272">
        <v>0.7</v>
      </c>
      <c r="U272">
        <v>0.4</v>
      </c>
      <c r="V272">
        <v>0.63636363636363635</v>
      </c>
      <c r="W272">
        <v>5.5</v>
      </c>
      <c r="X272">
        <v>0.61111111111111116</v>
      </c>
      <c r="Y272">
        <v>1.8</v>
      </c>
      <c r="Z272">
        <v>1.2</v>
      </c>
      <c r="AA272">
        <v>-1.2002902821850274</v>
      </c>
      <c r="AB272">
        <v>-1.3228889118646736</v>
      </c>
      <c r="AC272">
        <v>-0.46491014436555983</v>
      </c>
      <c r="AD272">
        <v>-0.89368121733592665</v>
      </c>
      <c r="AE272">
        <v>-0.6596333516766929</v>
      </c>
      <c r="AF272">
        <v>-0.49290698636157226</v>
      </c>
      <c r="AG272">
        <v>1.2119018279507121</v>
      </c>
      <c r="AH272">
        <v>-0.89112171694666753</v>
      </c>
      <c r="AI272">
        <v>0.74961363275869752</v>
      </c>
    </row>
    <row r="273" spans="1:35" x14ac:dyDescent="0.2">
      <c r="A273">
        <v>23</v>
      </c>
      <c r="B273">
        <v>272</v>
      </c>
      <c r="C273" s="25">
        <v>0</v>
      </c>
      <c r="D273" s="25">
        <v>437</v>
      </c>
      <c r="E273" s="25">
        <v>0</v>
      </c>
      <c r="F273">
        <v>-0.8478506424553347</v>
      </c>
      <c r="G273">
        <v>-0.43467364899779798</v>
      </c>
      <c r="H273">
        <v>-0.41317699345753672</v>
      </c>
      <c r="I273" t="s">
        <v>426</v>
      </c>
      <c r="J273" t="s">
        <v>32</v>
      </c>
      <c r="K273" t="s">
        <v>33</v>
      </c>
      <c r="L273" t="s">
        <v>264</v>
      </c>
      <c r="M273" s="26">
        <v>21.5</v>
      </c>
      <c r="N273" s="27">
        <v>4</v>
      </c>
      <c r="O273">
        <v>15.262499999999999</v>
      </c>
      <c r="P273">
        <v>5.25</v>
      </c>
      <c r="Q273">
        <v>0</v>
      </c>
      <c r="R273">
        <v>4.25</v>
      </c>
      <c r="S273">
        <v>0.25</v>
      </c>
      <c r="T273">
        <v>0.25</v>
      </c>
      <c r="U273">
        <v>0.75</v>
      </c>
      <c r="V273">
        <v>0.875</v>
      </c>
      <c r="W273">
        <v>2</v>
      </c>
      <c r="X273">
        <v>1</v>
      </c>
      <c r="Y273">
        <v>1.75</v>
      </c>
      <c r="Z273">
        <v>1</v>
      </c>
      <c r="AA273">
        <v>-1.7087028324780926</v>
      </c>
      <c r="AB273">
        <v>-1.5177172569739765</v>
      </c>
      <c r="AC273">
        <v>-0.62654688616350018</v>
      </c>
      <c r="AD273">
        <v>-1.3734063005654049</v>
      </c>
      <c r="AE273">
        <v>-1.6396855728709625</v>
      </c>
      <c r="AF273">
        <v>4.9173687501688976E-2</v>
      </c>
      <c r="AG273">
        <v>1.0764037976486278</v>
      </c>
      <c r="AH273">
        <v>0.88193066436290357</v>
      </c>
      <c r="AI273">
        <v>0.94648785855853346</v>
      </c>
    </row>
    <row r="274" spans="1:35" x14ac:dyDescent="0.2">
      <c r="A274">
        <v>23</v>
      </c>
      <c r="B274">
        <v>273</v>
      </c>
      <c r="C274" s="25">
        <v>140</v>
      </c>
      <c r="D274" s="25">
        <v>189</v>
      </c>
      <c r="E274" s="25">
        <v>10</v>
      </c>
      <c r="F274">
        <v>-0.84786811004996032</v>
      </c>
      <c r="G274">
        <v>-0.64866974377866038</v>
      </c>
      <c r="H274">
        <v>-0.19919836627129994</v>
      </c>
      <c r="I274" t="s">
        <v>436</v>
      </c>
      <c r="J274" t="s">
        <v>32</v>
      </c>
      <c r="K274" t="s">
        <v>39</v>
      </c>
      <c r="L274" t="s">
        <v>264</v>
      </c>
      <c r="M274" s="26">
        <v>27.7</v>
      </c>
      <c r="N274" s="27">
        <v>10</v>
      </c>
      <c r="O274">
        <v>22.265000000000001</v>
      </c>
      <c r="P274">
        <v>11.5</v>
      </c>
      <c r="Q274">
        <v>2.1</v>
      </c>
      <c r="R274">
        <v>2.2000000000000002</v>
      </c>
      <c r="S274">
        <v>1.7</v>
      </c>
      <c r="T274">
        <v>0</v>
      </c>
      <c r="U274">
        <v>0.2</v>
      </c>
      <c r="V274">
        <v>0.37383177570093457</v>
      </c>
      <c r="W274">
        <v>10.7</v>
      </c>
      <c r="X274">
        <v>0.66666666666666663</v>
      </c>
      <c r="Y274">
        <v>2.1</v>
      </c>
      <c r="Z274">
        <v>0.4</v>
      </c>
      <c r="AA274">
        <v>-0.66687383597591021</v>
      </c>
      <c r="AB274">
        <v>0.52798036667370551</v>
      </c>
      <c r="AC274">
        <v>-1.3628920432430061</v>
      </c>
      <c r="AD274">
        <v>-0.71092880467707775</v>
      </c>
      <c r="AE274">
        <v>-2.1841590290900013</v>
      </c>
      <c r="AF274">
        <v>-0.80266737142629285</v>
      </c>
      <c r="AG274">
        <v>-1.4400614596162626</v>
      </c>
      <c r="AH274">
        <v>-0.73553605261113875</v>
      </c>
      <c r="AI274">
        <v>1.5371105359580413</v>
      </c>
    </row>
    <row r="275" spans="1:35" x14ac:dyDescent="0.2">
      <c r="A275">
        <v>23</v>
      </c>
      <c r="B275">
        <v>274</v>
      </c>
      <c r="C275" s="25">
        <v>0</v>
      </c>
      <c r="D275" s="25">
        <v>457</v>
      </c>
      <c r="E275" s="25">
        <v>0</v>
      </c>
      <c r="F275">
        <v>-0.84897767555930959</v>
      </c>
      <c r="G275">
        <v>-0.70613175203394662</v>
      </c>
      <c r="H275">
        <v>-0.14284592352536296</v>
      </c>
      <c r="I275" t="s">
        <v>466</v>
      </c>
      <c r="J275" t="s">
        <v>32</v>
      </c>
      <c r="K275" t="s">
        <v>48</v>
      </c>
      <c r="L275" t="s">
        <v>263</v>
      </c>
      <c r="M275" s="26">
        <v>24</v>
      </c>
      <c r="N275" s="27">
        <v>5</v>
      </c>
      <c r="O275">
        <v>11.973333333333334</v>
      </c>
      <c r="P275">
        <v>5.4</v>
      </c>
      <c r="Q275">
        <v>1</v>
      </c>
      <c r="R275">
        <v>1</v>
      </c>
      <c r="S275">
        <v>1.6</v>
      </c>
      <c r="T275">
        <v>0.8</v>
      </c>
      <c r="U275">
        <v>0</v>
      </c>
      <c r="V275">
        <v>0.32142857142857145</v>
      </c>
      <c r="W275">
        <v>5.6</v>
      </c>
      <c r="X275">
        <v>1</v>
      </c>
      <c r="Y275">
        <v>0.8</v>
      </c>
      <c r="Z275">
        <v>1.2</v>
      </c>
      <c r="AA275">
        <v>-1.6836989365620401</v>
      </c>
      <c r="AB275">
        <v>-0.54357553142746129</v>
      </c>
      <c r="AC275">
        <v>-1.7939233547041804</v>
      </c>
      <c r="AD275">
        <v>-0.75661690784178992</v>
      </c>
      <c r="AE275">
        <v>-0.44184396918907726</v>
      </c>
      <c r="AF275">
        <v>-1.1124277564910137</v>
      </c>
      <c r="AG275">
        <v>-1.1619556721490503</v>
      </c>
      <c r="AH275">
        <v>0.38924272730039433</v>
      </c>
      <c r="AI275">
        <v>0.74961363275869752</v>
      </c>
    </row>
    <row r="276" spans="1:35" x14ac:dyDescent="0.2">
      <c r="A276">
        <v>23</v>
      </c>
      <c r="B276">
        <v>275</v>
      </c>
      <c r="C276" s="25">
        <v>0</v>
      </c>
      <c r="D276" s="25">
        <v>197</v>
      </c>
      <c r="E276" s="25">
        <v>2</v>
      </c>
      <c r="F276">
        <v>-0.86388332454144667</v>
      </c>
      <c r="G276">
        <v>-0.52761171568650944</v>
      </c>
      <c r="H276">
        <v>-0.33627160885493723</v>
      </c>
      <c r="I276" t="s">
        <v>442</v>
      </c>
      <c r="J276" t="s">
        <v>32</v>
      </c>
      <c r="K276" t="s">
        <v>72</v>
      </c>
      <c r="L276" t="s">
        <v>263</v>
      </c>
      <c r="M276" s="26">
        <v>26.9</v>
      </c>
      <c r="N276" s="27">
        <v>10</v>
      </c>
      <c r="O276">
        <v>16.13</v>
      </c>
      <c r="P276">
        <v>4.4000000000000004</v>
      </c>
      <c r="Q276">
        <v>0.9</v>
      </c>
      <c r="R276">
        <v>2.9</v>
      </c>
      <c r="S276">
        <v>1.6</v>
      </c>
      <c r="T276">
        <v>0.3</v>
      </c>
      <c r="U276">
        <v>0.6</v>
      </c>
      <c r="V276">
        <v>0.41463414634146339</v>
      </c>
      <c r="W276">
        <v>4.0999999999999996</v>
      </c>
      <c r="X276">
        <v>1</v>
      </c>
      <c r="Y276">
        <v>0.1</v>
      </c>
      <c r="Z276">
        <v>0.3</v>
      </c>
      <c r="AA276">
        <v>-1.8503915760023892</v>
      </c>
      <c r="AB276">
        <v>-0.64098970398211275</v>
      </c>
      <c r="AC276">
        <v>-1.1114571115573213</v>
      </c>
      <c r="AD276">
        <v>-0.75661690784178992</v>
      </c>
      <c r="AE276">
        <v>-1.5307908816271547</v>
      </c>
      <c r="AF276">
        <v>-0.18314660129685159</v>
      </c>
      <c r="AG276">
        <v>-0.33686981824641776</v>
      </c>
      <c r="AH276">
        <v>2.6209510517492766E-2</v>
      </c>
      <c r="AI276">
        <v>1.6355476488579592</v>
      </c>
    </row>
    <row r="277" spans="1:35" x14ac:dyDescent="0.2">
      <c r="A277">
        <v>23</v>
      </c>
      <c r="B277">
        <v>276</v>
      </c>
      <c r="C277" s="25">
        <v>142.9</v>
      </c>
      <c r="D277" s="25">
        <v>166</v>
      </c>
      <c r="E277" s="25">
        <v>7</v>
      </c>
      <c r="F277">
        <v>-0.87753135985874597</v>
      </c>
      <c r="G277">
        <v>-0.53098712839347761</v>
      </c>
      <c r="H277">
        <v>-0.34654423146526836</v>
      </c>
      <c r="I277" t="s">
        <v>464</v>
      </c>
      <c r="J277" t="s">
        <v>32</v>
      </c>
      <c r="K277" t="s">
        <v>115</v>
      </c>
      <c r="L277" t="s">
        <v>45</v>
      </c>
      <c r="M277" s="26">
        <v>24.1</v>
      </c>
      <c r="N277" s="27">
        <v>10</v>
      </c>
      <c r="O277">
        <v>16.708333333333336</v>
      </c>
      <c r="P277">
        <v>5.5</v>
      </c>
      <c r="Q277">
        <v>0</v>
      </c>
      <c r="R277">
        <v>5.2</v>
      </c>
      <c r="S277">
        <v>1.6</v>
      </c>
      <c r="T277">
        <v>0.9</v>
      </c>
      <c r="U277">
        <v>0.6</v>
      </c>
      <c r="V277">
        <v>0.58536585365853655</v>
      </c>
      <c r="W277">
        <v>4.0999999999999996</v>
      </c>
      <c r="X277">
        <v>0.4375</v>
      </c>
      <c r="Y277">
        <v>1.6</v>
      </c>
      <c r="Z277">
        <v>1.2</v>
      </c>
      <c r="AA277">
        <v>-1.6670296726180054</v>
      </c>
      <c r="AB277">
        <v>-1.5177172569739765</v>
      </c>
      <c r="AC277">
        <v>-0.28531376459007057</v>
      </c>
      <c r="AD277">
        <v>-0.75661690784178992</v>
      </c>
      <c r="AE277">
        <v>-0.22405458670146181</v>
      </c>
      <c r="AF277">
        <v>-0.18314660129685159</v>
      </c>
      <c r="AG277">
        <v>0.61422173071122554</v>
      </c>
      <c r="AH277">
        <v>-1.5088407289890666</v>
      </c>
      <c r="AI277">
        <v>0.74961363275869752</v>
      </c>
    </row>
    <row r="278" spans="1:35" x14ac:dyDescent="0.2">
      <c r="A278">
        <v>24</v>
      </c>
      <c r="B278">
        <v>277</v>
      </c>
      <c r="C278" s="25">
        <v>0</v>
      </c>
      <c r="D278" s="25">
        <v>395</v>
      </c>
      <c r="E278" s="25">
        <v>0</v>
      </c>
      <c r="F278">
        <v>-0.88166175777792699</v>
      </c>
      <c r="G278">
        <v>-0.67776379847769974</v>
      </c>
      <c r="H278">
        <v>-0.20389795930022725</v>
      </c>
      <c r="I278" t="s">
        <v>486</v>
      </c>
      <c r="J278" t="s">
        <v>414</v>
      </c>
      <c r="K278" t="s">
        <v>67</v>
      </c>
      <c r="L278" t="s">
        <v>263</v>
      </c>
      <c r="M278" s="26">
        <v>28</v>
      </c>
      <c r="N278" s="27">
        <v>5</v>
      </c>
      <c r="O278">
        <v>14.029999999999998</v>
      </c>
      <c r="P278">
        <v>6.4</v>
      </c>
      <c r="Q278">
        <v>1.8</v>
      </c>
      <c r="R278">
        <v>1.4</v>
      </c>
      <c r="S278">
        <v>2.2000000000000002</v>
      </c>
      <c r="T278">
        <v>0.4</v>
      </c>
      <c r="U278">
        <v>0</v>
      </c>
      <c r="V278">
        <v>0.36666666666666664</v>
      </c>
      <c r="W278">
        <v>6</v>
      </c>
      <c r="X278">
        <v>0.5</v>
      </c>
      <c r="Y278">
        <v>0.4</v>
      </c>
      <c r="Z278">
        <v>1</v>
      </c>
      <c r="AA278">
        <v>-1.5170062971216909</v>
      </c>
      <c r="AB278">
        <v>0.23573784900975092</v>
      </c>
      <c r="AC278">
        <v>-1.6502462508837892</v>
      </c>
      <c r="AD278">
        <v>-0.48248828885351658</v>
      </c>
      <c r="AE278">
        <v>-1.3130014991395391</v>
      </c>
      <c r="AF278">
        <v>-1.1124277564910137</v>
      </c>
      <c r="AG278">
        <v>-0.87472974041234264</v>
      </c>
      <c r="AH278">
        <v>-0.33220006096569027</v>
      </c>
      <c r="AI278">
        <v>0.94648785855853346</v>
      </c>
    </row>
    <row r="279" spans="1:35" x14ac:dyDescent="0.2">
      <c r="A279">
        <v>24</v>
      </c>
      <c r="B279">
        <v>278</v>
      </c>
      <c r="C279" s="25">
        <v>141.19999999999999</v>
      </c>
      <c r="D279" s="25">
        <v>198</v>
      </c>
      <c r="E279" s="25">
        <v>5</v>
      </c>
      <c r="F279">
        <v>-0.8890653540545933</v>
      </c>
      <c r="G279">
        <v>-0.610005812196454</v>
      </c>
      <c r="H279">
        <v>-0.2790595418581393</v>
      </c>
      <c r="I279" t="s">
        <v>411</v>
      </c>
      <c r="J279" t="s">
        <v>32</v>
      </c>
      <c r="K279" t="s">
        <v>58</v>
      </c>
      <c r="L279" t="s">
        <v>264</v>
      </c>
      <c r="M279" s="26">
        <v>22.7</v>
      </c>
      <c r="N279" s="27">
        <v>10</v>
      </c>
      <c r="O279">
        <v>11.68</v>
      </c>
      <c r="P279">
        <v>3.6</v>
      </c>
      <c r="Q279">
        <v>0.5</v>
      </c>
      <c r="R279">
        <v>0.8</v>
      </c>
      <c r="S279">
        <v>1</v>
      </c>
      <c r="T279">
        <v>1</v>
      </c>
      <c r="U279">
        <v>0.7</v>
      </c>
      <c r="V279">
        <v>0.4</v>
      </c>
      <c r="W279">
        <v>3</v>
      </c>
      <c r="X279">
        <v>0.7</v>
      </c>
      <c r="Y279">
        <v>1</v>
      </c>
      <c r="Z279">
        <v>0.9</v>
      </c>
      <c r="AA279">
        <v>-1.9837456875546688</v>
      </c>
      <c r="AB279">
        <v>-1.0306463942007189</v>
      </c>
      <c r="AC279">
        <v>-1.865761906614376</v>
      </c>
      <c r="AD279">
        <v>-1.0307455268300634</v>
      </c>
      <c r="AE279">
        <v>-6.2652042138463893E-3</v>
      </c>
      <c r="AF279">
        <v>-2.8266408764491272E-2</v>
      </c>
      <c r="AG279">
        <v>-0.31151980284438441</v>
      </c>
      <c r="AH279">
        <v>-0.27802635020398797</v>
      </c>
      <c r="AI279">
        <v>1.0449249714584512</v>
      </c>
    </row>
    <row r="280" spans="1:35" x14ac:dyDescent="0.2">
      <c r="A280">
        <v>24</v>
      </c>
      <c r="B280">
        <v>279</v>
      </c>
      <c r="C280" s="25">
        <v>0</v>
      </c>
      <c r="D280" s="25">
        <v>266</v>
      </c>
      <c r="E280" s="25">
        <v>0</v>
      </c>
      <c r="F280">
        <v>-0.8959522649991698</v>
      </c>
      <c r="G280">
        <v>-0.52811743288932422</v>
      </c>
      <c r="H280">
        <v>-0.36783483210984558</v>
      </c>
      <c r="I280" t="s">
        <v>450</v>
      </c>
      <c r="J280" t="s">
        <v>32</v>
      </c>
      <c r="K280" t="s">
        <v>52</v>
      </c>
      <c r="L280" t="s">
        <v>263</v>
      </c>
      <c r="M280" s="26">
        <v>27.6</v>
      </c>
      <c r="N280" s="27">
        <v>4</v>
      </c>
      <c r="O280">
        <v>16.183333333333334</v>
      </c>
      <c r="P280">
        <v>7</v>
      </c>
      <c r="Q280">
        <v>1.25</v>
      </c>
      <c r="R280">
        <v>2.25</v>
      </c>
      <c r="S280">
        <v>0.25</v>
      </c>
      <c r="T280">
        <v>0.5</v>
      </c>
      <c r="U280">
        <v>0.5</v>
      </c>
      <c r="V280">
        <v>0.45</v>
      </c>
      <c r="W280">
        <v>5</v>
      </c>
      <c r="X280">
        <v>0.7142857142857143</v>
      </c>
      <c r="Y280">
        <v>1.75</v>
      </c>
      <c r="Z280">
        <v>0.25</v>
      </c>
      <c r="AA280">
        <v>-1.4169907134574815</v>
      </c>
      <c r="AB280">
        <v>-0.30004010004083248</v>
      </c>
      <c r="AC280">
        <v>-1.3449324052654572</v>
      </c>
      <c r="AD280">
        <v>-1.3734063005654049</v>
      </c>
      <c r="AE280">
        <v>-1.0952121166519238</v>
      </c>
      <c r="AF280">
        <v>-0.33802679382921191</v>
      </c>
      <c r="AG280">
        <v>-0.16615724631764719</v>
      </c>
      <c r="AH280">
        <v>-0.40305742518387699</v>
      </c>
      <c r="AI280">
        <v>1.6847662053079182</v>
      </c>
    </row>
    <row r="281" spans="1:35" x14ac:dyDescent="0.2">
      <c r="A281">
        <v>24</v>
      </c>
      <c r="B281">
        <v>280</v>
      </c>
      <c r="C281" s="25">
        <v>0</v>
      </c>
      <c r="D281" s="25">
        <v>284</v>
      </c>
      <c r="E281" s="25">
        <v>0</v>
      </c>
      <c r="F281">
        <v>-0.89679249931857097</v>
      </c>
      <c r="G281">
        <v>-0.6111939547676779</v>
      </c>
      <c r="H281">
        <v>-0.28559854455089306</v>
      </c>
      <c r="I281" t="s">
        <v>482</v>
      </c>
      <c r="J281" t="s">
        <v>32</v>
      </c>
      <c r="K281" t="s">
        <v>89</v>
      </c>
      <c r="L281" t="s">
        <v>263</v>
      </c>
      <c r="M281" s="26">
        <v>25.7</v>
      </c>
      <c r="N281" s="27">
        <v>10</v>
      </c>
      <c r="O281">
        <v>17.970000000000006</v>
      </c>
      <c r="P281">
        <v>5.7</v>
      </c>
      <c r="Q281">
        <v>1.2</v>
      </c>
      <c r="R281">
        <v>1.7</v>
      </c>
      <c r="S281">
        <v>2.2999999999999998</v>
      </c>
      <c r="T281">
        <v>0.6</v>
      </c>
      <c r="U281">
        <v>0.1</v>
      </c>
      <c r="V281">
        <v>0.39534883720930231</v>
      </c>
      <c r="W281">
        <v>4.3</v>
      </c>
      <c r="X281">
        <v>0.6875</v>
      </c>
      <c r="Y281">
        <v>1.6</v>
      </c>
      <c r="Z281">
        <v>0.7</v>
      </c>
      <c r="AA281">
        <v>-1.6336911447299354</v>
      </c>
      <c r="AB281">
        <v>-0.34874718631815826</v>
      </c>
      <c r="AC281">
        <v>-1.5424884230184954</v>
      </c>
      <c r="AD281">
        <v>-0.43680018568880452</v>
      </c>
      <c r="AE281">
        <v>-0.87742273416430827</v>
      </c>
      <c r="AF281">
        <v>-0.95754756395865337</v>
      </c>
      <c r="AG281">
        <v>-0.46499729493739089</v>
      </c>
      <c r="AH281">
        <v>-0.48085025735164172</v>
      </c>
      <c r="AI281">
        <v>1.2417991972582874</v>
      </c>
    </row>
    <row r="282" spans="1:35" x14ac:dyDescent="0.2">
      <c r="A282">
        <v>24</v>
      </c>
      <c r="B282">
        <v>281</v>
      </c>
      <c r="C282" s="25">
        <v>0</v>
      </c>
      <c r="D282" s="25">
        <v>192</v>
      </c>
      <c r="E282" s="25">
        <v>2</v>
      </c>
      <c r="F282">
        <v>-0.90107769742968868</v>
      </c>
      <c r="G282">
        <v>-0.71092073501189257</v>
      </c>
      <c r="H282">
        <v>-0.19015696241779612</v>
      </c>
      <c r="I282" t="s">
        <v>454</v>
      </c>
      <c r="J282" t="s">
        <v>32</v>
      </c>
      <c r="K282" t="s">
        <v>87</v>
      </c>
      <c r="L282" t="s">
        <v>263</v>
      </c>
      <c r="M282" s="26">
        <v>23</v>
      </c>
      <c r="N282" s="27">
        <v>10</v>
      </c>
      <c r="O282">
        <v>15.321666666666664</v>
      </c>
      <c r="P282">
        <v>5.9</v>
      </c>
      <c r="Q282">
        <v>1.2</v>
      </c>
      <c r="R282">
        <v>1.3</v>
      </c>
      <c r="S282">
        <v>0.8</v>
      </c>
      <c r="T282">
        <v>0.6</v>
      </c>
      <c r="U282">
        <v>0.2</v>
      </c>
      <c r="V282">
        <v>0.36065573770491804</v>
      </c>
      <c r="W282">
        <v>6.1</v>
      </c>
      <c r="X282">
        <v>1</v>
      </c>
      <c r="Y282">
        <v>0.3</v>
      </c>
      <c r="Z282">
        <v>1.1000000000000001</v>
      </c>
      <c r="AA282">
        <v>-1.6003526168418656</v>
      </c>
      <c r="AB282">
        <v>-0.34874718631815826</v>
      </c>
      <c r="AC282">
        <v>-1.6861655268388869</v>
      </c>
      <c r="AD282">
        <v>-1.1221217331594877</v>
      </c>
      <c r="AE282">
        <v>-0.87742273416430827</v>
      </c>
      <c r="AF282">
        <v>-0.80266737142629285</v>
      </c>
      <c r="AG282">
        <v>-0.93879347875782859</v>
      </c>
      <c r="AH282">
        <v>0.1299332867411789</v>
      </c>
      <c r="AI282">
        <v>0.84805074565861538</v>
      </c>
    </row>
    <row r="283" spans="1:35" x14ac:dyDescent="0.2">
      <c r="A283">
        <v>24</v>
      </c>
      <c r="B283">
        <v>282</v>
      </c>
      <c r="C283" s="25">
        <v>0</v>
      </c>
      <c r="D283" s="25">
        <v>452</v>
      </c>
      <c r="E283" s="25">
        <v>0</v>
      </c>
      <c r="F283">
        <v>-0.90280335461169836</v>
      </c>
      <c r="G283">
        <v>-0.80913902213224809</v>
      </c>
      <c r="H283">
        <v>-9.3664332479450274E-2</v>
      </c>
      <c r="I283" t="s">
        <v>455</v>
      </c>
      <c r="J283" t="s">
        <v>1711</v>
      </c>
      <c r="K283" t="s">
        <v>155</v>
      </c>
      <c r="L283" t="s">
        <v>263</v>
      </c>
      <c r="M283" s="26">
        <v>24.1</v>
      </c>
      <c r="N283" s="27">
        <v>5</v>
      </c>
      <c r="O283">
        <v>16.866666666666667</v>
      </c>
      <c r="P283">
        <v>7.4</v>
      </c>
      <c r="Q283">
        <v>1</v>
      </c>
      <c r="R283">
        <v>2</v>
      </c>
      <c r="S283">
        <v>1.6</v>
      </c>
      <c r="T283">
        <v>0.4</v>
      </c>
      <c r="U283">
        <v>0</v>
      </c>
      <c r="V283">
        <v>0.31428571428571428</v>
      </c>
      <c r="W283">
        <v>7</v>
      </c>
      <c r="X283">
        <v>0.83333333333333337</v>
      </c>
      <c r="Y283">
        <v>2.4</v>
      </c>
      <c r="Z283">
        <v>1.4</v>
      </c>
      <c r="AA283">
        <v>-1.3503136576813417</v>
      </c>
      <c r="AB283">
        <v>-0.54357553142746129</v>
      </c>
      <c r="AC283">
        <v>-1.4347305951532019</v>
      </c>
      <c r="AD283">
        <v>-0.75661690784178992</v>
      </c>
      <c r="AE283">
        <v>-1.3130014991395391</v>
      </c>
      <c r="AF283">
        <v>-1.1124277564910137</v>
      </c>
      <c r="AG283">
        <v>-1.5153671238672062</v>
      </c>
      <c r="AH283">
        <v>0.19104246545245934</v>
      </c>
      <c r="AI283">
        <v>0.55273940695886159</v>
      </c>
    </row>
    <row r="284" spans="1:35" x14ac:dyDescent="0.2">
      <c r="A284">
        <v>24</v>
      </c>
      <c r="B284">
        <v>283</v>
      </c>
      <c r="C284" s="25">
        <v>145.80000000000001</v>
      </c>
      <c r="D284" s="25">
        <v>234</v>
      </c>
      <c r="E284" s="25">
        <v>2</v>
      </c>
      <c r="F284">
        <v>-0.90606678279168718</v>
      </c>
      <c r="G284">
        <v>-0.45516035094962792</v>
      </c>
      <c r="H284">
        <v>-0.45090643184205925</v>
      </c>
      <c r="I284" t="s">
        <v>481</v>
      </c>
      <c r="J284" t="s">
        <v>32</v>
      </c>
      <c r="K284" t="s">
        <v>108</v>
      </c>
      <c r="L284" t="s">
        <v>264</v>
      </c>
      <c r="M284" s="26">
        <v>34.4</v>
      </c>
      <c r="N284" s="27">
        <v>10</v>
      </c>
      <c r="O284">
        <v>17.333333333333332</v>
      </c>
      <c r="P284">
        <v>7.4</v>
      </c>
      <c r="Q284">
        <v>0.1</v>
      </c>
      <c r="R284">
        <v>4.9000000000000004</v>
      </c>
      <c r="S284">
        <v>1.4</v>
      </c>
      <c r="T284">
        <v>0.5</v>
      </c>
      <c r="U284">
        <v>0.1</v>
      </c>
      <c r="V284">
        <v>0.61111111111111116</v>
      </c>
      <c r="W284">
        <v>5.4</v>
      </c>
      <c r="X284">
        <v>0.7</v>
      </c>
      <c r="Y284">
        <v>1</v>
      </c>
      <c r="Z284">
        <v>0.7</v>
      </c>
      <c r="AA284">
        <v>-1.3503136576813417</v>
      </c>
      <c r="AB284">
        <v>-1.420303084419325</v>
      </c>
      <c r="AC284">
        <v>-0.39307159245536405</v>
      </c>
      <c r="AD284">
        <v>-0.84799311417121448</v>
      </c>
      <c r="AE284">
        <v>-1.0952121166519238</v>
      </c>
      <c r="AF284">
        <v>-0.95754756395865337</v>
      </c>
      <c r="AG284">
        <v>1.0042251237368716</v>
      </c>
      <c r="AH284">
        <v>-0.27802635020398797</v>
      </c>
      <c r="AI284">
        <v>1.2417991972582874</v>
      </c>
    </row>
    <row r="285" spans="1:35" x14ac:dyDescent="0.2">
      <c r="A285">
        <v>24</v>
      </c>
      <c r="B285">
        <v>284</v>
      </c>
      <c r="C285" s="25">
        <v>131.1</v>
      </c>
      <c r="D285" s="25">
        <v>307</v>
      </c>
      <c r="E285" s="25">
        <v>1</v>
      </c>
      <c r="F285">
        <v>-0.91013320006511944</v>
      </c>
      <c r="G285">
        <v>-0.54126473978108813</v>
      </c>
      <c r="H285">
        <v>-0.36886846028403131</v>
      </c>
      <c r="I285" t="s">
        <v>476</v>
      </c>
      <c r="J285" t="s">
        <v>32</v>
      </c>
      <c r="K285" t="s">
        <v>58</v>
      </c>
      <c r="L285" t="s">
        <v>264</v>
      </c>
      <c r="M285" s="26">
        <v>31.3</v>
      </c>
      <c r="N285" s="27">
        <v>10</v>
      </c>
      <c r="O285">
        <v>19.16</v>
      </c>
      <c r="P285">
        <v>6.7</v>
      </c>
      <c r="Q285">
        <v>1.2</v>
      </c>
      <c r="R285">
        <v>3.8</v>
      </c>
      <c r="S285">
        <v>0.4</v>
      </c>
      <c r="T285">
        <v>0.3</v>
      </c>
      <c r="U285">
        <v>0.1</v>
      </c>
      <c r="V285">
        <v>0.48214285714285715</v>
      </c>
      <c r="W285">
        <v>5.6</v>
      </c>
      <c r="X285">
        <v>1</v>
      </c>
      <c r="Y285">
        <v>0.1</v>
      </c>
      <c r="Z285">
        <v>0.5</v>
      </c>
      <c r="AA285">
        <v>-1.466998505289586</v>
      </c>
      <c r="AB285">
        <v>-0.34874718631815826</v>
      </c>
      <c r="AC285">
        <v>-0.78818362796144059</v>
      </c>
      <c r="AD285">
        <v>-1.3048741458183366</v>
      </c>
      <c r="AE285">
        <v>-1.5307908816271547</v>
      </c>
      <c r="AF285">
        <v>-0.95754756395865337</v>
      </c>
      <c r="AG285">
        <v>6.0876319367919762E-2</v>
      </c>
      <c r="AH285">
        <v>2.6209510517492766E-2</v>
      </c>
      <c r="AI285">
        <v>1.4386734230581233</v>
      </c>
    </row>
    <row r="286" spans="1:35" x14ac:dyDescent="0.2">
      <c r="A286">
        <v>24</v>
      </c>
      <c r="B286">
        <v>285</v>
      </c>
      <c r="C286" s="25">
        <v>0</v>
      </c>
      <c r="D286" s="25">
        <v>385</v>
      </c>
      <c r="E286" s="25">
        <v>1</v>
      </c>
      <c r="F286">
        <v>-0.912708904510941</v>
      </c>
      <c r="G286">
        <v>-0.69271297028157242</v>
      </c>
      <c r="H286">
        <v>-0.21999593422936858</v>
      </c>
      <c r="I286" t="s">
        <v>483</v>
      </c>
      <c r="J286" t="s">
        <v>1712</v>
      </c>
      <c r="K286" t="s">
        <v>89</v>
      </c>
      <c r="L286" t="s">
        <v>264</v>
      </c>
      <c r="M286" s="26">
        <v>23.6</v>
      </c>
      <c r="N286" s="27">
        <v>7</v>
      </c>
      <c r="O286">
        <v>20.511904761904763</v>
      </c>
      <c r="P286">
        <v>8.2857142857142865</v>
      </c>
      <c r="Q286">
        <v>0.5714285714285714</v>
      </c>
      <c r="R286">
        <v>4.2857142857142856</v>
      </c>
      <c r="S286">
        <v>1.1428571428571428</v>
      </c>
      <c r="T286">
        <v>0.5714285714285714</v>
      </c>
      <c r="U286">
        <v>0.2857142857142857</v>
      </c>
      <c r="V286">
        <v>0.42857142857142855</v>
      </c>
      <c r="W286">
        <v>6</v>
      </c>
      <c r="X286">
        <v>0.69230769230769229</v>
      </c>
      <c r="Y286">
        <v>3.7142857142857144</v>
      </c>
      <c r="Z286">
        <v>1.4285714285714286</v>
      </c>
      <c r="AA286">
        <v>-1.2026716056056039</v>
      </c>
      <c r="AB286">
        <v>-0.9610648423759679</v>
      </c>
      <c r="AC286">
        <v>-0.61371857332239388</v>
      </c>
      <c r="AD286">
        <v>-0.96547680802333158</v>
      </c>
      <c r="AE286">
        <v>-0.93964827201791279</v>
      </c>
      <c r="AF286">
        <v>-0.66991292068426989</v>
      </c>
      <c r="AG286">
        <v>-0.3700689185164503</v>
      </c>
      <c r="AH286">
        <v>-1.0364693095471063</v>
      </c>
      <c r="AI286">
        <v>0.524614517558885</v>
      </c>
    </row>
    <row r="287" spans="1:35" x14ac:dyDescent="0.2">
      <c r="A287">
        <v>24</v>
      </c>
      <c r="B287">
        <v>286</v>
      </c>
      <c r="C287" s="25">
        <v>0</v>
      </c>
      <c r="D287" s="25">
        <v>380</v>
      </c>
      <c r="E287" s="25">
        <v>0</v>
      </c>
      <c r="F287">
        <v>-0.91688075752862019</v>
      </c>
      <c r="G287">
        <v>-0.62299889175833478</v>
      </c>
      <c r="H287">
        <v>-0.29388186577028541</v>
      </c>
      <c r="I287" t="s">
        <v>431</v>
      </c>
      <c r="J287" t="s">
        <v>32</v>
      </c>
      <c r="K287" t="s">
        <v>155</v>
      </c>
      <c r="L287" t="s">
        <v>264</v>
      </c>
      <c r="M287" s="26">
        <v>28.7</v>
      </c>
      <c r="N287" s="27">
        <v>10</v>
      </c>
      <c r="O287">
        <v>17.59</v>
      </c>
      <c r="P287">
        <v>4.8</v>
      </c>
      <c r="Q287">
        <v>0.9</v>
      </c>
      <c r="R287">
        <v>2.5</v>
      </c>
      <c r="S287">
        <v>1.5</v>
      </c>
      <c r="T287">
        <v>0.8</v>
      </c>
      <c r="U287">
        <v>0</v>
      </c>
      <c r="V287">
        <v>0.38636363636363635</v>
      </c>
      <c r="W287">
        <v>4.4000000000000004</v>
      </c>
      <c r="X287">
        <v>0.625</v>
      </c>
      <c r="Y287">
        <v>0.8</v>
      </c>
      <c r="Z287">
        <v>0.6</v>
      </c>
      <c r="AA287">
        <v>-1.7837145202262499</v>
      </c>
      <c r="AB287">
        <v>-0.64098970398211275</v>
      </c>
      <c r="AC287">
        <v>-1.2551342153777125</v>
      </c>
      <c r="AD287">
        <v>-0.8023050110065022</v>
      </c>
      <c r="AE287">
        <v>-0.44184396918907726</v>
      </c>
      <c r="AF287">
        <v>-1.1124277564910137</v>
      </c>
      <c r="AG287">
        <v>-0.52906103328287757</v>
      </c>
      <c r="AH287">
        <v>-0.38175012642767409</v>
      </c>
      <c r="AI287">
        <v>1.3402363101582055</v>
      </c>
    </row>
    <row r="288" spans="1:35" x14ac:dyDescent="0.2">
      <c r="A288">
        <v>24</v>
      </c>
      <c r="B288">
        <v>287</v>
      </c>
      <c r="C288" s="25">
        <v>0</v>
      </c>
      <c r="D288" s="25">
        <v>399</v>
      </c>
      <c r="E288" s="25">
        <v>1</v>
      </c>
      <c r="F288">
        <v>-0.91971362835058135</v>
      </c>
      <c r="G288">
        <v>-0.61534352139777027</v>
      </c>
      <c r="H288">
        <v>-0.30437010695281108</v>
      </c>
      <c r="I288" t="s">
        <v>488</v>
      </c>
      <c r="J288" t="s">
        <v>32</v>
      </c>
      <c r="K288" t="s">
        <v>37</v>
      </c>
      <c r="L288" t="s">
        <v>264</v>
      </c>
      <c r="M288" s="26">
        <v>23.7</v>
      </c>
      <c r="N288" s="27">
        <v>10</v>
      </c>
      <c r="O288">
        <v>17.313333333333333</v>
      </c>
      <c r="P288">
        <v>5</v>
      </c>
      <c r="Q288">
        <v>0</v>
      </c>
      <c r="R288">
        <v>4.8</v>
      </c>
      <c r="S288">
        <v>1.3</v>
      </c>
      <c r="T288">
        <v>0.2</v>
      </c>
      <c r="U288">
        <v>1</v>
      </c>
      <c r="V288">
        <v>0.5</v>
      </c>
      <c r="W288">
        <v>4.4000000000000004</v>
      </c>
      <c r="X288">
        <v>0.6</v>
      </c>
      <c r="Y288">
        <v>1</v>
      </c>
      <c r="Z288">
        <v>1.2</v>
      </c>
      <c r="AA288">
        <v>-1.7503759923381799</v>
      </c>
      <c r="AB288">
        <v>-1.5177172569739765</v>
      </c>
      <c r="AC288">
        <v>-0.42899086841046208</v>
      </c>
      <c r="AD288">
        <v>-0.89368121733592665</v>
      </c>
      <c r="AE288">
        <v>-1.7485802641147703</v>
      </c>
      <c r="AF288">
        <v>0.43637416883258989</v>
      </c>
      <c r="AG288">
        <v>0.1502900731154394</v>
      </c>
      <c r="AH288">
        <v>-0.53502396811334407</v>
      </c>
      <c r="AI288">
        <v>0.74961363275869752</v>
      </c>
    </row>
    <row r="289" spans="1:35" x14ac:dyDescent="0.2">
      <c r="A289">
        <v>24</v>
      </c>
      <c r="B289">
        <v>288</v>
      </c>
      <c r="C289" s="25">
        <v>0</v>
      </c>
      <c r="D289" s="25">
        <v>474</v>
      </c>
      <c r="E289" s="25">
        <v>0</v>
      </c>
      <c r="F289">
        <v>-0.92204662158113437</v>
      </c>
      <c r="G289">
        <v>-0.5896063704063329</v>
      </c>
      <c r="H289">
        <v>-0.33244025117480147</v>
      </c>
      <c r="I289" t="s">
        <v>458</v>
      </c>
      <c r="J289" t="s">
        <v>32</v>
      </c>
      <c r="K289" t="s">
        <v>65</v>
      </c>
      <c r="L289" t="s">
        <v>263</v>
      </c>
      <c r="M289" s="26">
        <v>20</v>
      </c>
      <c r="N289" s="27">
        <v>8</v>
      </c>
      <c r="O289">
        <v>18.964583333333334</v>
      </c>
      <c r="P289">
        <v>4.5</v>
      </c>
      <c r="Q289">
        <v>0.25</v>
      </c>
      <c r="R289">
        <v>3.375</v>
      </c>
      <c r="S289">
        <v>1.5</v>
      </c>
      <c r="T289">
        <v>0.875</v>
      </c>
      <c r="U289">
        <v>0.125</v>
      </c>
      <c r="V289">
        <v>0.46666666666666667</v>
      </c>
      <c r="W289">
        <v>3.75</v>
      </c>
      <c r="X289">
        <v>0.66666666666666663</v>
      </c>
      <c r="Y289">
        <v>1.125</v>
      </c>
      <c r="Z289">
        <v>0.75</v>
      </c>
      <c r="AA289">
        <v>-1.8337223120583546</v>
      </c>
      <c r="AB289">
        <v>-1.2741818255873476</v>
      </c>
      <c r="AC289">
        <v>-0.94084055077060635</v>
      </c>
      <c r="AD289">
        <v>-0.8023050110065022</v>
      </c>
      <c r="AE289">
        <v>-0.27850193232336573</v>
      </c>
      <c r="AF289">
        <v>-0.91882751582556321</v>
      </c>
      <c r="AG289">
        <v>-4.4711623397383937E-2</v>
      </c>
      <c r="AH289">
        <v>-0.40594720349620128</v>
      </c>
      <c r="AI289">
        <v>1.1925806408083284</v>
      </c>
    </row>
    <row r="290" spans="1:35" x14ac:dyDescent="0.2">
      <c r="A290">
        <v>25</v>
      </c>
      <c r="B290">
        <v>289</v>
      </c>
      <c r="C290" s="25">
        <v>0</v>
      </c>
      <c r="D290" s="25">
        <v>271</v>
      </c>
      <c r="E290" s="25">
        <v>2</v>
      </c>
      <c r="F290">
        <v>-0.92344946318675658</v>
      </c>
      <c r="G290">
        <v>-0.59529551408135717</v>
      </c>
      <c r="H290">
        <v>-0.32815394910539941</v>
      </c>
      <c r="I290" t="s">
        <v>433</v>
      </c>
      <c r="J290" t="s">
        <v>32</v>
      </c>
      <c r="K290" t="s">
        <v>72</v>
      </c>
      <c r="L290" t="s">
        <v>264</v>
      </c>
      <c r="M290" s="26">
        <v>32.5</v>
      </c>
      <c r="N290" s="27">
        <v>10</v>
      </c>
      <c r="O290">
        <v>14.648333333333335</v>
      </c>
      <c r="P290">
        <v>4.7</v>
      </c>
      <c r="Q290">
        <v>0.4</v>
      </c>
      <c r="R290">
        <v>3.9</v>
      </c>
      <c r="S290">
        <v>0.6</v>
      </c>
      <c r="T290">
        <v>0.4</v>
      </c>
      <c r="U290">
        <v>0.4</v>
      </c>
      <c r="V290">
        <v>0.38636363636363635</v>
      </c>
      <c r="W290">
        <v>4.4000000000000004</v>
      </c>
      <c r="X290">
        <v>0.9</v>
      </c>
      <c r="Y290">
        <v>1</v>
      </c>
      <c r="Z290">
        <v>0.3</v>
      </c>
      <c r="AA290">
        <v>-1.8003837841702846</v>
      </c>
      <c r="AB290">
        <v>-1.1280605667553703</v>
      </c>
      <c r="AC290">
        <v>-0.75226435200634267</v>
      </c>
      <c r="AD290">
        <v>-1.213497939488912</v>
      </c>
      <c r="AE290">
        <v>-1.3130014991395391</v>
      </c>
      <c r="AF290">
        <v>-0.49290698636157226</v>
      </c>
      <c r="AG290">
        <v>-0.52906103328287757</v>
      </c>
      <c r="AH290">
        <v>0.23596888561472443</v>
      </c>
      <c r="AI290">
        <v>1.6355476488579592</v>
      </c>
    </row>
    <row r="291" spans="1:35" x14ac:dyDescent="0.2">
      <c r="A291">
        <v>25</v>
      </c>
      <c r="B291">
        <v>290</v>
      </c>
      <c r="C291" s="25">
        <v>137.69999999999999</v>
      </c>
      <c r="D291" s="25">
        <v>216</v>
      </c>
      <c r="E291" s="25">
        <v>4</v>
      </c>
      <c r="F291">
        <v>-0.92889953833164685</v>
      </c>
      <c r="G291">
        <v>-0.59946831810349444</v>
      </c>
      <c r="H291">
        <v>-0.32943122022815241</v>
      </c>
      <c r="I291" t="s">
        <v>460</v>
      </c>
      <c r="J291" t="s">
        <v>32</v>
      </c>
      <c r="K291" t="s">
        <v>42</v>
      </c>
      <c r="L291" t="s">
        <v>263</v>
      </c>
      <c r="M291" s="26">
        <v>26.8</v>
      </c>
      <c r="N291" s="27">
        <v>10</v>
      </c>
      <c r="O291">
        <v>19.806666666666665</v>
      </c>
      <c r="P291">
        <v>7.6</v>
      </c>
      <c r="Q291">
        <v>0.9</v>
      </c>
      <c r="R291">
        <v>1.8</v>
      </c>
      <c r="S291">
        <v>0.9</v>
      </c>
      <c r="T291">
        <v>0.6</v>
      </c>
      <c r="U291">
        <v>0</v>
      </c>
      <c r="V291">
        <v>0.46969696969696972</v>
      </c>
      <c r="W291">
        <v>6.6</v>
      </c>
      <c r="X291">
        <v>0.83333333333333337</v>
      </c>
      <c r="Y291">
        <v>0.6</v>
      </c>
      <c r="Z291">
        <v>0.8</v>
      </c>
      <c r="AA291">
        <v>-1.3169751297932721</v>
      </c>
      <c r="AB291">
        <v>-0.64098970398211275</v>
      </c>
      <c r="AC291">
        <v>-1.5065691470633975</v>
      </c>
      <c r="AD291">
        <v>-1.0764336299947757</v>
      </c>
      <c r="AE291">
        <v>-0.87742273416430827</v>
      </c>
      <c r="AF291">
        <v>-1.1124277564910137</v>
      </c>
      <c r="AG291">
        <v>-3.628017896829111E-2</v>
      </c>
      <c r="AH291">
        <v>2.852133316735209E-2</v>
      </c>
      <c r="AI291">
        <v>1.1433620843583694</v>
      </c>
    </row>
    <row r="292" spans="1:35" x14ac:dyDescent="0.2">
      <c r="A292">
        <v>25</v>
      </c>
      <c r="B292">
        <v>291</v>
      </c>
      <c r="C292" s="25">
        <v>102.1</v>
      </c>
      <c r="D292" s="25">
        <v>98</v>
      </c>
      <c r="E292" s="25">
        <v>32</v>
      </c>
      <c r="F292">
        <v>-0.93337856267761521</v>
      </c>
      <c r="G292">
        <v>-0.67785973603225225</v>
      </c>
      <c r="H292">
        <v>-0.25551882664536296</v>
      </c>
      <c r="I292" t="s">
        <v>434</v>
      </c>
      <c r="J292" t="s">
        <v>32</v>
      </c>
      <c r="K292" t="s">
        <v>121</v>
      </c>
      <c r="L292" t="s">
        <v>45</v>
      </c>
      <c r="M292" s="26">
        <v>30.3</v>
      </c>
      <c r="N292" s="27">
        <v>10</v>
      </c>
      <c r="O292">
        <v>13.678333333333333</v>
      </c>
      <c r="P292">
        <v>4.8</v>
      </c>
      <c r="Q292">
        <v>0.5</v>
      </c>
      <c r="R292">
        <v>4</v>
      </c>
      <c r="S292">
        <v>0.4</v>
      </c>
      <c r="T292">
        <v>0.2</v>
      </c>
      <c r="U292">
        <v>0.6</v>
      </c>
      <c r="V292">
        <v>0.39583333333333331</v>
      </c>
      <c r="W292">
        <v>4.8</v>
      </c>
      <c r="X292">
        <v>1</v>
      </c>
      <c r="Y292">
        <v>0.5</v>
      </c>
      <c r="Z292">
        <v>1</v>
      </c>
      <c r="AA292">
        <v>-1.7837145202262499</v>
      </c>
      <c r="AB292">
        <v>-1.0306463942007189</v>
      </c>
      <c r="AC292">
        <v>-0.71634507605124487</v>
      </c>
      <c r="AD292">
        <v>-1.3048741458183366</v>
      </c>
      <c r="AE292">
        <v>-1.7485802641147703</v>
      </c>
      <c r="AF292">
        <v>-0.18314660129685159</v>
      </c>
      <c r="AG292">
        <v>-0.51357554410549622</v>
      </c>
      <c r="AH292">
        <v>0.23365706296486508</v>
      </c>
      <c r="AI292">
        <v>0.94648785855853346</v>
      </c>
    </row>
    <row r="293" spans="1:35" x14ac:dyDescent="0.2">
      <c r="A293">
        <v>25</v>
      </c>
      <c r="B293">
        <v>292</v>
      </c>
      <c r="C293" s="25">
        <v>0</v>
      </c>
      <c r="D293" s="25">
        <v>382</v>
      </c>
      <c r="E293" s="25">
        <v>0</v>
      </c>
      <c r="F293">
        <v>-0.93509384899533432</v>
      </c>
      <c r="G293">
        <v>-0.6210480270373786</v>
      </c>
      <c r="H293">
        <v>-0.31404582195795572</v>
      </c>
      <c r="I293" t="s">
        <v>493</v>
      </c>
      <c r="J293" t="s">
        <v>32</v>
      </c>
      <c r="K293" t="s">
        <v>58</v>
      </c>
      <c r="L293" t="s">
        <v>263</v>
      </c>
      <c r="M293" s="26">
        <v>27.5</v>
      </c>
      <c r="N293" s="27">
        <v>10</v>
      </c>
      <c r="O293">
        <v>14.851666666666668</v>
      </c>
      <c r="P293">
        <v>5</v>
      </c>
      <c r="Q293">
        <v>0.6</v>
      </c>
      <c r="R293">
        <v>1.3</v>
      </c>
      <c r="S293">
        <v>2</v>
      </c>
      <c r="T293">
        <v>0.6</v>
      </c>
      <c r="U293">
        <v>0.2</v>
      </c>
      <c r="V293">
        <v>0.51219512195121952</v>
      </c>
      <c r="W293">
        <v>4.0999999999999996</v>
      </c>
      <c r="X293">
        <v>1</v>
      </c>
      <c r="Y293">
        <v>0.2</v>
      </c>
      <c r="Z293">
        <v>1.2</v>
      </c>
      <c r="AA293">
        <v>-1.7503759923381799</v>
      </c>
      <c r="AB293">
        <v>-0.93323222164606745</v>
      </c>
      <c r="AC293">
        <v>-1.6861655268388869</v>
      </c>
      <c r="AD293">
        <v>-0.57386449518294114</v>
      </c>
      <c r="AE293">
        <v>-0.87742273416430827</v>
      </c>
      <c r="AF293">
        <v>-0.80266737142629285</v>
      </c>
      <c r="AG293">
        <v>0.20661106687223529</v>
      </c>
      <c r="AH293">
        <v>7.8071398629335848E-2</v>
      </c>
      <c r="AI293">
        <v>0.74961363275869752</v>
      </c>
    </row>
    <row r="294" spans="1:35" x14ac:dyDescent="0.2">
      <c r="A294">
        <v>25</v>
      </c>
      <c r="B294">
        <v>293</v>
      </c>
      <c r="C294" s="25">
        <v>0</v>
      </c>
      <c r="D294" s="25">
        <v>692</v>
      </c>
      <c r="E294" s="25">
        <v>0</v>
      </c>
      <c r="F294">
        <v>-0.94285511622994689</v>
      </c>
      <c r="G294">
        <v>-0.63030735033567098</v>
      </c>
      <c r="H294">
        <v>-0.31254776589427591</v>
      </c>
      <c r="I294" t="s">
        <v>489</v>
      </c>
      <c r="J294" t="s">
        <v>32</v>
      </c>
      <c r="K294" t="s">
        <v>97</v>
      </c>
      <c r="L294" t="s">
        <v>263</v>
      </c>
      <c r="M294" s="26">
        <v>24.1</v>
      </c>
      <c r="N294" s="27">
        <v>10</v>
      </c>
      <c r="O294">
        <v>15.025</v>
      </c>
      <c r="P294">
        <v>3.5</v>
      </c>
      <c r="Q294">
        <v>0.1</v>
      </c>
      <c r="R294">
        <v>3</v>
      </c>
      <c r="S294">
        <v>1.7</v>
      </c>
      <c r="T294">
        <v>1</v>
      </c>
      <c r="U294">
        <v>0.1</v>
      </c>
      <c r="V294">
        <v>0.35483870967741937</v>
      </c>
      <c r="W294">
        <v>3.1</v>
      </c>
      <c r="X294">
        <v>0.70588235294117652</v>
      </c>
      <c r="Y294">
        <v>1.7</v>
      </c>
      <c r="Z294">
        <v>0.5</v>
      </c>
      <c r="AA294">
        <v>-2.0004149514987035</v>
      </c>
      <c r="AB294">
        <v>-1.420303084419325</v>
      </c>
      <c r="AC294">
        <v>-1.0755378356022234</v>
      </c>
      <c r="AD294">
        <v>-0.71092880467707775</v>
      </c>
      <c r="AE294">
        <v>-6.2652042138463893E-3</v>
      </c>
      <c r="AF294">
        <v>-0.95754756395865337</v>
      </c>
      <c r="AG294">
        <v>-0.51145376246953389</v>
      </c>
      <c r="AH294">
        <v>-0.42898836923979833</v>
      </c>
      <c r="AI294">
        <v>1.4386734230581233</v>
      </c>
    </row>
    <row r="295" spans="1:35" x14ac:dyDescent="0.2">
      <c r="A295">
        <v>25</v>
      </c>
      <c r="B295">
        <v>294</v>
      </c>
      <c r="C295" s="25">
        <v>0</v>
      </c>
      <c r="D295" s="25">
        <v>498</v>
      </c>
      <c r="E295" s="25">
        <v>0</v>
      </c>
      <c r="F295">
        <v>-0.94436261499863972</v>
      </c>
      <c r="G295">
        <v>-0.6728117034185902</v>
      </c>
      <c r="H295">
        <v>-0.27155091158004951</v>
      </c>
      <c r="I295" t="s">
        <v>543</v>
      </c>
      <c r="J295" t="s">
        <v>32</v>
      </c>
      <c r="K295" t="s">
        <v>76</v>
      </c>
      <c r="L295" t="s">
        <v>263</v>
      </c>
      <c r="M295" s="26">
        <v>26.3</v>
      </c>
      <c r="N295" s="27">
        <v>3</v>
      </c>
      <c r="O295">
        <v>14.172222222222224</v>
      </c>
      <c r="P295">
        <v>4.666666666666667</v>
      </c>
      <c r="Q295">
        <v>0.66666666666666663</v>
      </c>
      <c r="R295">
        <v>2</v>
      </c>
      <c r="S295">
        <v>2.3333333333333335</v>
      </c>
      <c r="T295">
        <v>0.33333333333333331</v>
      </c>
      <c r="U295">
        <v>0.33333333333333331</v>
      </c>
      <c r="V295">
        <v>0.375</v>
      </c>
      <c r="W295">
        <v>5.333333333333333</v>
      </c>
      <c r="X295">
        <v>0</v>
      </c>
      <c r="Y295">
        <v>0</v>
      </c>
      <c r="Z295">
        <v>0.66666666666666663</v>
      </c>
      <c r="AA295">
        <v>-1.8059402054849629</v>
      </c>
      <c r="AB295">
        <v>-0.86828943994296637</v>
      </c>
      <c r="AC295">
        <v>-1.4347305951532019</v>
      </c>
      <c r="AD295">
        <v>-0.42157081796723367</v>
      </c>
      <c r="AE295">
        <v>-1.4581944207979498</v>
      </c>
      <c r="AF295">
        <v>-0.5961604480498125</v>
      </c>
      <c r="AG295">
        <v>-0.71937859400176019</v>
      </c>
      <c r="AH295">
        <v>-2.5652377594350319E-2</v>
      </c>
      <c r="AI295">
        <v>1.2746115682249266</v>
      </c>
    </row>
    <row r="296" spans="1:35" x14ac:dyDescent="0.2">
      <c r="A296">
        <v>25</v>
      </c>
      <c r="B296">
        <v>295</v>
      </c>
      <c r="C296" s="25">
        <v>0</v>
      </c>
      <c r="D296" s="25">
        <v>301</v>
      </c>
      <c r="E296" s="25">
        <v>0</v>
      </c>
      <c r="F296">
        <v>-0.95129810177417207</v>
      </c>
      <c r="G296">
        <v>-0.501239649105512</v>
      </c>
      <c r="H296">
        <v>-0.45005845266866007</v>
      </c>
      <c r="I296" t="s">
        <v>485</v>
      </c>
      <c r="J296" t="s">
        <v>32</v>
      </c>
      <c r="K296" t="s">
        <v>58</v>
      </c>
      <c r="L296" t="s">
        <v>264</v>
      </c>
      <c r="M296" s="26">
        <v>29.4</v>
      </c>
      <c r="N296" s="27">
        <v>10</v>
      </c>
      <c r="O296">
        <v>16.786666666666669</v>
      </c>
      <c r="P296">
        <v>7.3</v>
      </c>
      <c r="Q296">
        <v>0.8</v>
      </c>
      <c r="R296">
        <v>3</v>
      </c>
      <c r="S296">
        <v>0.6</v>
      </c>
      <c r="T296">
        <v>0.6</v>
      </c>
      <c r="U296">
        <v>0.2</v>
      </c>
      <c r="V296">
        <v>0.58333333333333337</v>
      </c>
      <c r="W296">
        <v>4.8</v>
      </c>
      <c r="X296">
        <v>0.6428571428571429</v>
      </c>
      <c r="Y296">
        <v>1.4</v>
      </c>
      <c r="Z296">
        <v>0.5</v>
      </c>
      <c r="AA296">
        <v>-1.3669829216253768</v>
      </c>
      <c r="AB296">
        <v>-0.73840387653676431</v>
      </c>
      <c r="AC296">
        <v>-1.0755378356022234</v>
      </c>
      <c r="AD296">
        <v>-1.213497939488912</v>
      </c>
      <c r="AE296">
        <v>-0.87742273416430827</v>
      </c>
      <c r="AF296">
        <v>-0.80266737142629285</v>
      </c>
      <c r="AG296">
        <v>0.70925644741147387</v>
      </c>
      <c r="AH296">
        <v>-0.58457403357532767</v>
      </c>
      <c r="AI296">
        <v>1.4386734230581233</v>
      </c>
    </row>
    <row r="297" spans="1:35" x14ac:dyDescent="0.2">
      <c r="A297">
        <v>25</v>
      </c>
      <c r="B297">
        <v>296</v>
      </c>
      <c r="C297" s="25">
        <v>0</v>
      </c>
      <c r="D297" s="25">
        <v>339</v>
      </c>
      <c r="E297" s="25">
        <v>0</v>
      </c>
      <c r="F297">
        <v>-0.95377420987919259</v>
      </c>
      <c r="G297">
        <v>-0.7215071910300952</v>
      </c>
      <c r="H297">
        <v>-0.2322670188490974</v>
      </c>
      <c r="I297" t="s">
        <v>470</v>
      </c>
      <c r="J297" t="s">
        <v>32</v>
      </c>
      <c r="K297" t="s">
        <v>108</v>
      </c>
      <c r="L297" t="s">
        <v>263</v>
      </c>
      <c r="M297" s="26">
        <v>23.8</v>
      </c>
      <c r="N297" s="27">
        <v>8</v>
      </c>
      <c r="O297">
        <v>14.620833333333334</v>
      </c>
      <c r="P297">
        <v>7.125</v>
      </c>
      <c r="Q297">
        <v>1.125</v>
      </c>
      <c r="R297">
        <v>1.5</v>
      </c>
      <c r="S297">
        <v>1.5</v>
      </c>
      <c r="T297">
        <v>0.25</v>
      </c>
      <c r="U297">
        <v>0.375</v>
      </c>
      <c r="V297">
        <v>0.47058823529411764</v>
      </c>
      <c r="W297">
        <v>4.25</v>
      </c>
      <c r="X297">
        <v>0.76190476190476186</v>
      </c>
      <c r="Y297">
        <v>2.625</v>
      </c>
      <c r="Z297">
        <v>1.75</v>
      </c>
      <c r="AA297">
        <v>-1.3961541335274379</v>
      </c>
      <c r="AB297">
        <v>-0.42180781573414688</v>
      </c>
      <c r="AC297">
        <v>-1.614326974928691</v>
      </c>
      <c r="AD297">
        <v>-0.8023050110065022</v>
      </c>
      <c r="AE297">
        <v>-1.6396855728709625</v>
      </c>
      <c r="AF297">
        <v>-0.53162703449466242</v>
      </c>
      <c r="AG297">
        <v>-2.5354761925657682E-2</v>
      </c>
      <c r="AH297">
        <v>-0.27051292659194554</v>
      </c>
      <c r="AI297">
        <v>0.20820951180914865</v>
      </c>
    </row>
    <row r="298" spans="1:35" x14ac:dyDescent="0.2">
      <c r="A298">
        <v>25</v>
      </c>
      <c r="B298">
        <v>297</v>
      </c>
      <c r="C298" s="25">
        <v>0</v>
      </c>
      <c r="D298" s="25">
        <v>246</v>
      </c>
      <c r="E298" s="25">
        <v>1</v>
      </c>
      <c r="F298">
        <v>-0.95499197293301175</v>
      </c>
      <c r="G298">
        <v>-0.48815566379923681</v>
      </c>
      <c r="H298">
        <v>-0.46683630913377494</v>
      </c>
      <c r="I298" t="s">
        <v>474</v>
      </c>
      <c r="J298" t="s">
        <v>475</v>
      </c>
      <c r="K298" t="s">
        <v>54</v>
      </c>
      <c r="L298" t="s">
        <v>264</v>
      </c>
      <c r="M298" s="26">
        <v>22.8</v>
      </c>
      <c r="N298" s="27">
        <v>4</v>
      </c>
      <c r="O298">
        <v>14.362499999999999</v>
      </c>
      <c r="P298">
        <v>7</v>
      </c>
      <c r="Q298">
        <v>0.25</v>
      </c>
      <c r="R298">
        <v>2</v>
      </c>
      <c r="S298">
        <v>0.5</v>
      </c>
      <c r="T298">
        <v>0.75</v>
      </c>
      <c r="U298">
        <v>0</v>
      </c>
      <c r="V298">
        <v>0.6</v>
      </c>
      <c r="W298">
        <v>5</v>
      </c>
      <c r="X298">
        <v>1</v>
      </c>
      <c r="Y298">
        <v>0.75</v>
      </c>
      <c r="Z298">
        <v>0.5</v>
      </c>
      <c r="AA298">
        <v>-1.4169907134574815</v>
      </c>
      <c r="AB298">
        <v>-1.2741818255873476</v>
      </c>
      <c r="AC298">
        <v>-1.4347305951532019</v>
      </c>
      <c r="AD298">
        <v>-1.2591860426536243</v>
      </c>
      <c r="AE298">
        <v>-0.55073866043288511</v>
      </c>
      <c r="AF298">
        <v>-1.1124277564910137</v>
      </c>
      <c r="AG298">
        <v>0.85286941327982735</v>
      </c>
      <c r="AH298">
        <v>0.36331178324447272</v>
      </c>
      <c r="AI298">
        <v>1.4386734230581233</v>
      </c>
    </row>
    <row r="299" spans="1:35" x14ac:dyDescent="0.2">
      <c r="A299">
        <v>25</v>
      </c>
      <c r="B299">
        <v>298</v>
      </c>
      <c r="C299" s="25">
        <v>0</v>
      </c>
      <c r="D299" s="25">
        <v>312</v>
      </c>
      <c r="E299" s="25">
        <v>0</v>
      </c>
      <c r="F299">
        <v>-0.95575110750852177</v>
      </c>
      <c r="G299">
        <v>-0.73095578689148888</v>
      </c>
      <c r="H299">
        <v>-0.22479532061703289</v>
      </c>
      <c r="I299" t="s">
        <v>491</v>
      </c>
      <c r="J299" t="s">
        <v>32</v>
      </c>
      <c r="K299" t="s">
        <v>37</v>
      </c>
      <c r="L299" t="s">
        <v>264</v>
      </c>
      <c r="M299" s="26">
        <v>34.5</v>
      </c>
      <c r="N299" s="27">
        <v>10</v>
      </c>
      <c r="O299">
        <v>17.270000000000003</v>
      </c>
      <c r="P299">
        <v>3.7</v>
      </c>
      <c r="Q299">
        <v>0.8</v>
      </c>
      <c r="R299">
        <v>3.7</v>
      </c>
      <c r="S299">
        <v>0.7</v>
      </c>
      <c r="T299">
        <v>0.3</v>
      </c>
      <c r="U299">
        <v>0.4</v>
      </c>
      <c r="V299">
        <v>0.27027027027027029</v>
      </c>
      <c r="W299">
        <v>3.7</v>
      </c>
      <c r="X299">
        <v>0.81818181818181823</v>
      </c>
      <c r="Y299">
        <v>1.1000000000000001</v>
      </c>
      <c r="Z299">
        <v>0.8</v>
      </c>
      <c r="AA299">
        <v>-1.9670764236106337</v>
      </c>
      <c r="AB299">
        <v>-0.73840387653676431</v>
      </c>
      <c r="AC299">
        <v>-0.82410290391653829</v>
      </c>
      <c r="AD299">
        <v>-1.1678098363242</v>
      </c>
      <c r="AE299">
        <v>-1.5307908816271547</v>
      </c>
      <c r="AF299">
        <v>-0.49290698636157226</v>
      </c>
      <c r="AG299">
        <v>-1.0317064138221159</v>
      </c>
      <c r="AH299">
        <v>3.083315581721115E-2</v>
      </c>
      <c r="AI299">
        <v>1.1433620843583694</v>
      </c>
    </row>
    <row r="300" spans="1:35" x14ac:dyDescent="0.2">
      <c r="A300">
        <v>25</v>
      </c>
      <c r="B300">
        <v>299</v>
      </c>
      <c r="C300" s="25">
        <v>137.69999999999999</v>
      </c>
      <c r="D300" s="25">
        <v>181</v>
      </c>
      <c r="E300" s="25">
        <v>2</v>
      </c>
      <c r="F300">
        <v>-0.96395559557592458</v>
      </c>
      <c r="G300">
        <v>-0.62005147668320015</v>
      </c>
      <c r="H300">
        <v>-0.34390411889272443</v>
      </c>
      <c r="I300" t="s">
        <v>471</v>
      </c>
      <c r="J300" t="s">
        <v>32</v>
      </c>
      <c r="K300" t="s">
        <v>54</v>
      </c>
      <c r="L300" t="s">
        <v>264</v>
      </c>
      <c r="M300" s="26">
        <v>32.700000000000003</v>
      </c>
      <c r="N300" s="27">
        <v>4</v>
      </c>
      <c r="O300">
        <v>14.354166666666668</v>
      </c>
      <c r="P300">
        <v>5</v>
      </c>
      <c r="Q300">
        <v>0.5</v>
      </c>
      <c r="R300">
        <v>2.5</v>
      </c>
      <c r="S300">
        <v>1</v>
      </c>
      <c r="T300">
        <v>0.75</v>
      </c>
      <c r="U300">
        <v>0.5</v>
      </c>
      <c r="V300">
        <v>0.47058823529411764</v>
      </c>
      <c r="W300">
        <v>4.25</v>
      </c>
      <c r="X300">
        <v>0.5</v>
      </c>
      <c r="Y300">
        <v>1</v>
      </c>
      <c r="Z300">
        <v>0.75</v>
      </c>
      <c r="AA300">
        <v>-1.7503759923381799</v>
      </c>
      <c r="AB300">
        <v>-1.0306463942007189</v>
      </c>
      <c r="AC300">
        <v>-1.2551342153777125</v>
      </c>
      <c r="AD300">
        <v>-1.0307455268300634</v>
      </c>
      <c r="AE300">
        <v>-0.55073866043288511</v>
      </c>
      <c r="AF300">
        <v>-0.33802679382921191</v>
      </c>
      <c r="AG300">
        <v>-2.5354761925657682E-2</v>
      </c>
      <c r="AH300">
        <v>-0.79202158602270012</v>
      </c>
      <c r="AI300">
        <v>1.1925806408083284</v>
      </c>
    </row>
    <row r="301" spans="1:35" x14ac:dyDescent="0.2">
      <c r="A301">
        <v>25</v>
      </c>
      <c r="B301">
        <v>300</v>
      </c>
      <c r="C301" s="25">
        <v>142.9</v>
      </c>
      <c r="D301" s="25">
        <v>159</v>
      </c>
      <c r="E301" s="25">
        <v>8</v>
      </c>
      <c r="F301">
        <v>-0.96559839377449397</v>
      </c>
      <c r="G301">
        <v>-0.68296298051195248</v>
      </c>
      <c r="H301">
        <v>-0.28263541326254149</v>
      </c>
      <c r="I301" t="s">
        <v>479</v>
      </c>
      <c r="J301" t="s">
        <v>1713</v>
      </c>
      <c r="K301" t="s">
        <v>56</v>
      </c>
      <c r="L301" t="s">
        <v>263</v>
      </c>
      <c r="M301" s="26">
        <v>29.6</v>
      </c>
      <c r="N301" s="27">
        <v>2</v>
      </c>
      <c r="O301">
        <v>17.883333333333333</v>
      </c>
      <c r="P301">
        <v>5</v>
      </c>
      <c r="Q301">
        <v>0.5</v>
      </c>
      <c r="R301">
        <v>2.5</v>
      </c>
      <c r="S301">
        <v>4</v>
      </c>
      <c r="T301">
        <v>0</v>
      </c>
      <c r="U301">
        <v>0</v>
      </c>
      <c r="V301">
        <v>0.36363636363636365</v>
      </c>
      <c r="W301">
        <v>5.5</v>
      </c>
      <c r="X301">
        <v>1</v>
      </c>
      <c r="Y301">
        <v>0.5</v>
      </c>
      <c r="Z301">
        <v>0.5</v>
      </c>
      <c r="AA301">
        <v>-1.7503759923381799</v>
      </c>
      <c r="AB301">
        <v>-1.0306463942007189</v>
      </c>
      <c r="AC301">
        <v>-1.2551342153777125</v>
      </c>
      <c r="AD301">
        <v>0.33989756811130328</v>
      </c>
      <c r="AE301">
        <v>-2.1841590290900013</v>
      </c>
      <c r="AF301">
        <v>-1.1124277564910137</v>
      </c>
      <c r="AG301">
        <v>-0.82615149124423748</v>
      </c>
      <c r="AH301">
        <v>0.23365706296486508</v>
      </c>
      <c r="AI301">
        <v>1.4386734230581233</v>
      </c>
    </row>
    <row r="302" spans="1:35" x14ac:dyDescent="0.2">
      <c r="A302">
        <v>26</v>
      </c>
      <c r="B302">
        <v>301</v>
      </c>
      <c r="C302" s="25">
        <v>132.69999999999999</v>
      </c>
      <c r="D302" s="25">
        <v>228</v>
      </c>
      <c r="E302" s="25">
        <v>2</v>
      </c>
      <c r="F302">
        <v>-0.96709263397598788</v>
      </c>
      <c r="G302">
        <v>-0.62286988811921062</v>
      </c>
      <c r="H302">
        <v>-0.34422274585677726</v>
      </c>
      <c r="I302" t="s">
        <v>484</v>
      </c>
      <c r="J302" t="s">
        <v>32</v>
      </c>
      <c r="K302" t="s">
        <v>39</v>
      </c>
      <c r="L302" t="s">
        <v>45</v>
      </c>
      <c r="M302" s="26">
        <v>31.3</v>
      </c>
      <c r="N302" s="27">
        <v>6</v>
      </c>
      <c r="O302">
        <v>13.077777777777778</v>
      </c>
      <c r="P302">
        <v>7.5</v>
      </c>
      <c r="Q302">
        <v>0</v>
      </c>
      <c r="R302">
        <v>5.166666666666667</v>
      </c>
      <c r="S302">
        <v>0.66666666666666663</v>
      </c>
      <c r="T302">
        <v>0.16666666666666666</v>
      </c>
      <c r="U302">
        <v>0.16666666666666666</v>
      </c>
      <c r="V302">
        <v>0.54285714285714282</v>
      </c>
      <c r="W302">
        <v>5.833333333333333</v>
      </c>
      <c r="X302">
        <v>0.875</v>
      </c>
      <c r="Y302">
        <v>1.3333333333333333</v>
      </c>
      <c r="Z302">
        <v>1.3333333333333333</v>
      </c>
      <c r="AA302">
        <v>-1.3336443937373068</v>
      </c>
      <c r="AB302">
        <v>-1.5177172569739765</v>
      </c>
      <c r="AC302">
        <v>-0.29728685657510312</v>
      </c>
      <c r="AD302">
        <v>-1.1830392040457707</v>
      </c>
      <c r="AE302">
        <v>-1.8211767249439754</v>
      </c>
      <c r="AF302">
        <v>-0.85429410227041314</v>
      </c>
      <c r="AG302">
        <v>0.54545529586687935</v>
      </c>
      <c r="AH302">
        <v>0.23751010071463094</v>
      </c>
      <c r="AI302">
        <v>0.61836414889214031</v>
      </c>
    </row>
    <row r="303" spans="1:35" x14ac:dyDescent="0.2">
      <c r="A303">
        <v>26</v>
      </c>
      <c r="B303">
        <v>302</v>
      </c>
      <c r="C303" s="25">
        <v>0</v>
      </c>
      <c r="D303" s="25">
        <v>347</v>
      </c>
      <c r="E303" s="25">
        <v>0</v>
      </c>
      <c r="F303">
        <v>-0.97839812714694396</v>
      </c>
      <c r="G303">
        <v>-0.61552905802665825</v>
      </c>
      <c r="H303">
        <v>-0.36286906912028571</v>
      </c>
      <c r="I303" t="s">
        <v>452</v>
      </c>
      <c r="J303" t="s">
        <v>32</v>
      </c>
      <c r="K303" t="s">
        <v>155</v>
      </c>
      <c r="L303" t="s">
        <v>264</v>
      </c>
      <c r="M303" s="26">
        <v>24.2</v>
      </c>
      <c r="N303" s="27">
        <v>9</v>
      </c>
      <c r="O303">
        <v>9.4351851851851851</v>
      </c>
      <c r="P303">
        <v>3.4444444444444446</v>
      </c>
      <c r="Q303">
        <v>0.33333333333333331</v>
      </c>
      <c r="R303">
        <v>2</v>
      </c>
      <c r="S303">
        <v>0.55555555555555558</v>
      </c>
      <c r="T303">
        <v>0.44444444444444442</v>
      </c>
      <c r="U303">
        <v>0.88888888888888884</v>
      </c>
      <c r="V303">
        <v>0.4375</v>
      </c>
      <c r="W303">
        <v>3.5555555555555554</v>
      </c>
      <c r="X303">
        <v>0</v>
      </c>
      <c r="Y303">
        <v>0</v>
      </c>
      <c r="Z303">
        <v>0.44444444444444442</v>
      </c>
      <c r="AA303">
        <v>-2.0096756536898339</v>
      </c>
      <c r="AB303">
        <v>-1.1930033484584714</v>
      </c>
      <c r="AC303">
        <v>-1.4347305951532019</v>
      </c>
      <c r="AD303">
        <v>-1.233803763117673</v>
      </c>
      <c r="AE303">
        <v>-1.2162062180339324</v>
      </c>
      <c r="AF303">
        <v>0.26428506601885604</v>
      </c>
      <c r="AG303">
        <v>-0.18433534021383882</v>
      </c>
      <c r="AH303">
        <v>-2.5652377594350319E-2</v>
      </c>
      <c r="AI303">
        <v>1.4933607080025222</v>
      </c>
    </row>
    <row r="304" spans="1:35" x14ac:dyDescent="0.2">
      <c r="A304">
        <v>26</v>
      </c>
      <c r="B304">
        <v>303</v>
      </c>
      <c r="C304" s="25">
        <v>139.30000000000001</v>
      </c>
      <c r="D304" s="25">
        <v>226</v>
      </c>
      <c r="E304" s="25">
        <v>8</v>
      </c>
      <c r="F304">
        <v>-0.98190088952223109</v>
      </c>
      <c r="G304">
        <v>-0.71823562785183892</v>
      </c>
      <c r="H304">
        <v>-0.26366526167039217</v>
      </c>
      <c r="I304" t="s">
        <v>417</v>
      </c>
      <c r="J304" t="s">
        <v>32</v>
      </c>
      <c r="K304" t="s">
        <v>108</v>
      </c>
      <c r="L304" t="s">
        <v>264</v>
      </c>
      <c r="M304" s="26">
        <v>20.3</v>
      </c>
      <c r="N304" s="27">
        <v>10</v>
      </c>
      <c r="O304">
        <v>20.399999999999999</v>
      </c>
      <c r="P304">
        <v>7</v>
      </c>
      <c r="Q304">
        <v>1.1000000000000001</v>
      </c>
      <c r="R304">
        <v>2.7</v>
      </c>
      <c r="S304">
        <v>1.6</v>
      </c>
      <c r="T304">
        <v>0.7</v>
      </c>
      <c r="U304">
        <v>0.2</v>
      </c>
      <c r="V304">
        <v>0.36507936507936506</v>
      </c>
      <c r="W304">
        <v>6.3</v>
      </c>
      <c r="X304">
        <v>0.54166666666666663</v>
      </c>
      <c r="Y304">
        <v>2.4</v>
      </c>
      <c r="Z304">
        <v>0.6</v>
      </c>
      <c r="AA304">
        <v>-1.4169907134574815</v>
      </c>
      <c r="AB304">
        <v>-0.44616135887280967</v>
      </c>
      <c r="AC304">
        <v>-1.1832956634675169</v>
      </c>
      <c r="AD304">
        <v>-0.75661690784178992</v>
      </c>
      <c r="AE304">
        <v>-0.6596333516766929</v>
      </c>
      <c r="AF304">
        <v>-0.80266737142629285</v>
      </c>
      <c r="AG304">
        <v>-0.93105073416913875</v>
      </c>
      <c r="AH304">
        <v>-1.6079408599130334</v>
      </c>
      <c r="AI304">
        <v>1.3402363101582055</v>
      </c>
    </row>
    <row r="305" spans="1:35" x14ac:dyDescent="0.2">
      <c r="A305">
        <v>26</v>
      </c>
      <c r="B305">
        <v>304</v>
      </c>
      <c r="C305" s="25">
        <v>0</v>
      </c>
      <c r="D305" s="25">
        <v>533</v>
      </c>
      <c r="E305" s="25">
        <v>2</v>
      </c>
      <c r="F305">
        <v>-0.99018574061272446</v>
      </c>
      <c r="G305">
        <v>-0.68798968822984952</v>
      </c>
      <c r="H305">
        <v>-0.30219605238287495</v>
      </c>
      <c r="I305" t="s">
        <v>514</v>
      </c>
      <c r="J305" t="s">
        <v>32</v>
      </c>
      <c r="K305" t="s">
        <v>37</v>
      </c>
      <c r="L305" t="s">
        <v>264</v>
      </c>
      <c r="M305" s="26">
        <v>19.8</v>
      </c>
      <c r="N305" s="27">
        <v>8</v>
      </c>
      <c r="O305">
        <v>17.439583333333331</v>
      </c>
      <c r="P305">
        <v>5.375</v>
      </c>
      <c r="Q305">
        <v>0.5</v>
      </c>
      <c r="R305">
        <v>4.5</v>
      </c>
      <c r="S305">
        <v>0.5</v>
      </c>
      <c r="T305">
        <v>0.5</v>
      </c>
      <c r="U305">
        <v>0.5</v>
      </c>
      <c r="V305">
        <v>0.39534883720930231</v>
      </c>
      <c r="W305">
        <v>5.375</v>
      </c>
      <c r="X305">
        <v>0.5</v>
      </c>
      <c r="Y305">
        <v>1.25</v>
      </c>
      <c r="Z305">
        <v>0.625</v>
      </c>
      <c r="AA305">
        <v>-1.687866252548049</v>
      </c>
      <c r="AB305">
        <v>-1.0306463942007189</v>
      </c>
      <c r="AC305">
        <v>-0.53674869627575561</v>
      </c>
      <c r="AD305">
        <v>-1.2591860426536243</v>
      </c>
      <c r="AE305">
        <v>-1.0952121166519238</v>
      </c>
      <c r="AF305">
        <v>-0.33802679382921191</v>
      </c>
      <c r="AG305">
        <v>-0.57623404171280057</v>
      </c>
      <c r="AH305">
        <v>-0.98361388812978767</v>
      </c>
      <c r="AI305">
        <v>1.3156270319332259</v>
      </c>
    </row>
    <row r="306" spans="1:35" x14ac:dyDescent="0.2">
      <c r="A306">
        <v>26</v>
      </c>
      <c r="B306">
        <v>305</v>
      </c>
      <c r="C306" s="25">
        <v>0</v>
      </c>
      <c r="D306" s="25">
        <v>370</v>
      </c>
      <c r="E306" s="25">
        <v>0</v>
      </c>
      <c r="F306">
        <v>-0.99138001112622198</v>
      </c>
      <c r="G306">
        <v>-0.59486181283725614</v>
      </c>
      <c r="H306">
        <v>-0.39651819828896584</v>
      </c>
      <c r="I306" t="s">
        <v>487</v>
      </c>
      <c r="J306" t="s">
        <v>32</v>
      </c>
      <c r="K306" t="s">
        <v>76</v>
      </c>
      <c r="L306" t="s">
        <v>264</v>
      </c>
      <c r="M306" s="26">
        <v>22.6</v>
      </c>
      <c r="N306" s="27">
        <v>10</v>
      </c>
      <c r="O306">
        <v>12.453333333333335</v>
      </c>
      <c r="P306">
        <v>4.7</v>
      </c>
      <c r="Q306">
        <v>0.2</v>
      </c>
      <c r="R306">
        <v>4.5999999999999996</v>
      </c>
      <c r="S306">
        <v>0.4</v>
      </c>
      <c r="T306">
        <v>0.6</v>
      </c>
      <c r="U306">
        <v>0.3</v>
      </c>
      <c r="V306">
        <v>0.46666666666666667</v>
      </c>
      <c r="W306">
        <v>4.5</v>
      </c>
      <c r="X306">
        <v>0.5</v>
      </c>
      <c r="Y306">
        <v>0.6</v>
      </c>
      <c r="Z306">
        <v>0.3</v>
      </c>
      <c r="AA306">
        <v>-1.8003837841702846</v>
      </c>
      <c r="AB306">
        <v>-1.3228889118646736</v>
      </c>
      <c r="AC306">
        <v>-0.5008294203206578</v>
      </c>
      <c r="AD306">
        <v>-1.3048741458183366</v>
      </c>
      <c r="AE306">
        <v>-0.87742273416430827</v>
      </c>
      <c r="AF306">
        <v>-0.64778717889393267</v>
      </c>
      <c r="AG306">
        <v>-4.9643886509710258E-2</v>
      </c>
      <c r="AH306">
        <v>-0.4854739026513602</v>
      </c>
      <c r="AI306">
        <v>1.6355476488579592</v>
      </c>
    </row>
    <row r="307" spans="1:35" x14ac:dyDescent="0.2">
      <c r="A307">
        <v>26</v>
      </c>
      <c r="B307">
        <v>306</v>
      </c>
      <c r="C307" s="25">
        <v>0</v>
      </c>
      <c r="D307" s="25">
        <v>753</v>
      </c>
      <c r="E307" s="25">
        <v>0</v>
      </c>
      <c r="F307">
        <v>-0.99565610948193584</v>
      </c>
      <c r="G307">
        <v>-0.81221801717745479</v>
      </c>
      <c r="H307">
        <v>-0.18343809230448105</v>
      </c>
      <c r="I307" t="s">
        <v>494</v>
      </c>
      <c r="J307" t="s">
        <v>32</v>
      </c>
      <c r="K307" t="s">
        <v>48</v>
      </c>
      <c r="L307" t="s">
        <v>263</v>
      </c>
      <c r="M307" s="26">
        <v>20.5</v>
      </c>
      <c r="N307" s="27">
        <v>9</v>
      </c>
      <c r="O307">
        <v>14.535185185185185</v>
      </c>
      <c r="P307">
        <v>5</v>
      </c>
      <c r="Q307">
        <v>0.44444444444444442</v>
      </c>
      <c r="R307">
        <v>2.7777777777777777</v>
      </c>
      <c r="S307">
        <v>1</v>
      </c>
      <c r="T307">
        <v>0.44444444444444442</v>
      </c>
      <c r="U307">
        <v>0</v>
      </c>
      <c r="V307">
        <v>0.33333333333333331</v>
      </c>
      <c r="W307">
        <v>5</v>
      </c>
      <c r="X307">
        <v>0.91666666666666663</v>
      </c>
      <c r="Y307">
        <v>1.3333333333333333</v>
      </c>
      <c r="Z307">
        <v>1.3333333333333333</v>
      </c>
      <c r="AA307">
        <v>-1.7503759923381799</v>
      </c>
      <c r="AB307">
        <v>-1.0847653789533032</v>
      </c>
      <c r="AC307">
        <v>-1.1553584488357742</v>
      </c>
      <c r="AD307">
        <v>-1.0307455268300634</v>
      </c>
      <c r="AE307">
        <v>-1.2162062180339324</v>
      </c>
      <c r="AF307">
        <v>-1.1124277564910137</v>
      </c>
      <c r="AG307">
        <v>-0.95873353711568299</v>
      </c>
      <c r="AH307">
        <v>0.38028655510871745</v>
      </c>
      <c r="AI307">
        <v>0.61836414889214031</v>
      </c>
    </row>
    <row r="308" spans="1:35" x14ac:dyDescent="0.2">
      <c r="A308">
        <v>26</v>
      </c>
      <c r="B308">
        <v>307</v>
      </c>
      <c r="C308" s="25">
        <v>0</v>
      </c>
      <c r="D308" s="25">
        <v>263</v>
      </c>
      <c r="E308" s="25">
        <v>0</v>
      </c>
      <c r="F308">
        <v>-1.0081395654961423</v>
      </c>
      <c r="G308">
        <v>-0.71078949384594781</v>
      </c>
      <c r="H308">
        <v>-0.29735007165019445</v>
      </c>
      <c r="I308" t="s">
        <v>468</v>
      </c>
      <c r="J308" t="s">
        <v>32</v>
      </c>
      <c r="K308" t="s">
        <v>155</v>
      </c>
      <c r="L308" t="s">
        <v>263</v>
      </c>
      <c r="M308" s="26">
        <v>21.5</v>
      </c>
      <c r="N308" s="27">
        <v>6</v>
      </c>
      <c r="O308">
        <v>8.4833333333333325</v>
      </c>
      <c r="P308">
        <v>3.5</v>
      </c>
      <c r="Q308">
        <v>0.5</v>
      </c>
      <c r="R308">
        <v>1.3333333333333333</v>
      </c>
      <c r="S308">
        <v>1.1666666666666667</v>
      </c>
      <c r="T308">
        <v>1</v>
      </c>
      <c r="U308">
        <v>0.16666666666666666</v>
      </c>
      <c r="V308">
        <v>0.38095238095238093</v>
      </c>
      <c r="W308">
        <v>3.5</v>
      </c>
      <c r="X308">
        <v>0.5</v>
      </c>
      <c r="Y308">
        <v>0.66666666666666663</v>
      </c>
      <c r="Z308">
        <v>0.83333333333333337</v>
      </c>
      <c r="AA308">
        <v>-2.0004149514987035</v>
      </c>
      <c r="AB308">
        <v>-1.0306463942007189</v>
      </c>
      <c r="AC308">
        <v>-1.6741924348538542</v>
      </c>
      <c r="AD308">
        <v>-0.95459868822220972</v>
      </c>
      <c r="AE308">
        <v>-6.2652042138463893E-3</v>
      </c>
      <c r="AF308">
        <v>-0.85429410227041314</v>
      </c>
      <c r="AG308">
        <v>-0.45067819953226523</v>
      </c>
      <c r="AH308">
        <v>-0.5365651832132502</v>
      </c>
      <c r="AI308">
        <v>1.1105497133917301</v>
      </c>
    </row>
    <row r="309" spans="1:35" x14ac:dyDescent="0.2">
      <c r="A309">
        <v>26</v>
      </c>
      <c r="B309">
        <v>308</v>
      </c>
      <c r="C309" s="25">
        <v>140.69999999999999</v>
      </c>
      <c r="D309" s="25">
        <v>211</v>
      </c>
      <c r="E309" s="25">
        <v>4</v>
      </c>
      <c r="F309">
        <v>-1.0092178303443851</v>
      </c>
      <c r="G309">
        <v>-0.71841213894584277</v>
      </c>
      <c r="H309">
        <v>-0.29080569139854229</v>
      </c>
      <c r="I309" t="s">
        <v>430</v>
      </c>
      <c r="J309" t="s">
        <v>32</v>
      </c>
      <c r="K309" t="s">
        <v>72</v>
      </c>
      <c r="L309" t="s">
        <v>263</v>
      </c>
      <c r="M309" s="26">
        <v>33.1</v>
      </c>
      <c r="N309" s="27">
        <v>10</v>
      </c>
      <c r="O309">
        <v>21.501666666666669</v>
      </c>
      <c r="P309">
        <v>4.9000000000000004</v>
      </c>
      <c r="Q309">
        <v>0.9</v>
      </c>
      <c r="R309">
        <v>2</v>
      </c>
      <c r="S309">
        <v>0.8</v>
      </c>
      <c r="T309">
        <v>0.7</v>
      </c>
      <c r="U309">
        <v>0</v>
      </c>
      <c r="V309">
        <v>0.375</v>
      </c>
      <c r="W309">
        <v>4</v>
      </c>
      <c r="X309">
        <v>0.7142857142857143</v>
      </c>
      <c r="Y309">
        <v>1.4</v>
      </c>
      <c r="Z309">
        <v>0.8</v>
      </c>
      <c r="AA309">
        <v>-1.7670452562822148</v>
      </c>
      <c r="AB309">
        <v>-0.64098970398211275</v>
      </c>
      <c r="AC309">
        <v>-1.4347305951532019</v>
      </c>
      <c r="AD309">
        <v>-1.1221217331594877</v>
      </c>
      <c r="AE309">
        <v>-0.6596333516766929</v>
      </c>
      <c r="AF309">
        <v>-1.1124277564910137</v>
      </c>
      <c r="AG309">
        <v>-0.54454652246025825</v>
      </c>
      <c r="AH309">
        <v>-0.32757641566597162</v>
      </c>
      <c r="AI309">
        <v>1.1433620843583694</v>
      </c>
    </row>
    <row r="310" spans="1:35" x14ac:dyDescent="0.2">
      <c r="A310">
        <v>26</v>
      </c>
      <c r="B310">
        <v>309</v>
      </c>
      <c r="C310" s="25">
        <v>122.8</v>
      </c>
      <c r="D310" s="25">
        <v>290</v>
      </c>
      <c r="E310" s="25">
        <v>1</v>
      </c>
      <c r="F310">
        <v>-1.0119298371261023</v>
      </c>
      <c r="G310">
        <v>-0.69028174063977787</v>
      </c>
      <c r="H310">
        <v>-0.32164809648632442</v>
      </c>
      <c r="I310" t="s">
        <v>507</v>
      </c>
      <c r="J310" t="s">
        <v>32</v>
      </c>
      <c r="K310" t="s">
        <v>52</v>
      </c>
      <c r="L310" t="s">
        <v>263</v>
      </c>
      <c r="M310" s="26">
        <v>42.8</v>
      </c>
      <c r="N310" s="27">
        <v>9</v>
      </c>
      <c r="O310">
        <v>15.568518518518516</v>
      </c>
      <c r="P310">
        <v>6</v>
      </c>
      <c r="Q310">
        <v>0.77777777777777779</v>
      </c>
      <c r="R310">
        <v>2</v>
      </c>
      <c r="S310">
        <v>0.66666666666666663</v>
      </c>
      <c r="T310">
        <v>0.44444444444444442</v>
      </c>
      <c r="U310">
        <v>0.1111111111111111</v>
      </c>
      <c r="V310">
        <v>0.39622641509433965</v>
      </c>
      <c r="W310">
        <v>5.8888888888888893</v>
      </c>
      <c r="X310">
        <v>0.83333333333333337</v>
      </c>
      <c r="Y310">
        <v>0.66666666666666663</v>
      </c>
      <c r="Z310">
        <v>0.44444444444444442</v>
      </c>
      <c r="AA310">
        <v>-1.5836833528978307</v>
      </c>
      <c r="AB310">
        <v>-0.76005147043779797</v>
      </c>
      <c r="AC310">
        <v>-1.4347305951532019</v>
      </c>
      <c r="AD310">
        <v>-1.1830392040457707</v>
      </c>
      <c r="AE310">
        <v>-1.2162062180339324</v>
      </c>
      <c r="AF310">
        <v>-0.94033865367728009</v>
      </c>
      <c r="AG310">
        <v>-0.62238751387780666</v>
      </c>
      <c r="AH310">
        <v>3.4540634363096803E-2</v>
      </c>
      <c r="AI310">
        <v>1.4933607080025222</v>
      </c>
    </row>
    <row r="311" spans="1:35" x14ac:dyDescent="0.2">
      <c r="A311">
        <v>26</v>
      </c>
      <c r="B311">
        <v>310</v>
      </c>
      <c r="C311" s="25">
        <v>137.30000000000001</v>
      </c>
      <c r="D311" s="25">
        <v>203</v>
      </c>
      <c r="E311" s="25">
        <v>6</v>
      </c>
      <c r="F311">
        <v>-1.014951635914336</v>
      </c>
      <c r="G311">
        <v>-0.82356713865175613</v>
      </c>
      <c r="H311">
        <v>-0.19138449726257989</v>
      </c>
      <c r="I311" t="s">
        <v>478</v>
      </c>
      <c r="J311" t="s">
        <v>32</v>
      </c>
      <c r="K311" t="s">
        <v>79</v>
      </c>
      <c r="L311" t="s">
        <v>45</v>
      </c>
      <c r="M311" s="26">
        <v>21.5</v>
      </c>
      <c r="N311" s="27">
        <v>10</v>
      </c>
      <c r="O311">
        <v>13.39</v>
      </c>
      <c r="P311">
        <v>3.6</v>
      </c>
      <c r="Q311">
        <v>0.4</v>
      </c>
      <c r="R311">
        <v>3.8</v>
      </c>
      <c r="S311">
        <v>0.4</v>
      </c>
      <c r="T311">
        <v>0.2</v>
      </c>
      <c r="U311">
        <v>1.1000000000000001</v>
      </c>
      <c r="V311">
        <v>0.3125</v>
      </c>
      <c r="W311">
        <v>4.8</v>
      </c>
      <c r="X311">
        <v>0.33333333333333331</v>
      </c>
      <c r="Y311">
        <v>0.6</v>
      </c>
      <c r="Z311">
        <v>1.2</v>
      </c>
      <c r="AA311">
        <v>-1.9837456875546688</v>
      </c>
      <c r="AB311">
        <v>-1.1280605667553703</v>
      </c>
      <c r="AC311">
        <v>-0.78818362796144059</v>
      </c>
      <c r="AD311">
        <v>-1.3048741458183366</v>
      </c>
      <c r="AE311">
        <v>-1.7485802641147703</v>
      </c>
      <c r="AF311">
        <v>0.59125436136495035</v>
      </c>
      <c r="AG311">
        <v>-1.0570564292241493</v>
      </c>
      <c r="AH311">
        <v>-0.7424715205607163</v>
      </c>
      <c r="AI311">
        <v>0.74961363275869752</v>
      </c>
    </row>
    <row r="312" spans="1:35" x14ac:dyDescent="0.2">
      <c r="A312">
        <v>26</v>
      </c>
      <c r="B312">
        <v>311</v>
      </c>
      <c r="C312" s="25">
        <v>0</v>
      </c>
      <c r="D312" s="25">
        <v>469</v>
      </c>
      <c r="E312" s="25">
        <v>0</v>
      </c>
      <c r="F312">
        <v>-1.0243990023633156</v>
      </c>
      <c r="G312">
        <v>-0.6540170991458566</v>
      </c>
      <c r="H312">
        <v>-0.37038190321745901</v>
      </c>
      <c r="I312" t="s">
        <v>501</v>
      </c>
      <c r="J312" t="s">
        <v>1714</v>
      </c>
      <c r="K312" t="s">
        <v>60</v>
      </c>
      <c r="L312" t="s">
        <v>263</v>
      </c>
      <c r="M312" s="26">
        <v>22.4</v>
      </c>
      <c r="N312" s="27">
        <v>3</v>
      </c>
      <c r="O312">
        <v>14.4</v>
      </c>
      <c r="P312">
        <v>6</v>
      </c>
      <c r="Q312">
        <v>1.3333333333333333</v>
      </c>
      <c r="R312">
        <v>1.6666666666666667</v>
      </c>
      <c r="S312">
        <v>0.66666666666666663</v>
      </c>
      <c r="T312">
        <v>0</v>
      </c>
      <c r="U312">
        <v>0</v>
      </c>
      <c r="V312">
        <v>0.41666666666666669</v>
      </c>
      <c r="W312">
        <v>4</v>
      </c>
      <c r="X312">
        <v>1</v>
      </c>
      <c r="Y312">
        <v>1.3333333333333333</v>
      </c>
      <c r="Z312">
        <v>0.33333333333333331</v>
      </c>
      <c r="AA312">
        <v>-1.5836833528978307</v>
      </c>
      <c r="AB312">
        <v>-0.21886162291195629</v>
      </c>
      <c r="AC312">
        <v>-1.5544615150035279</v>
      </c>
      <c r="AD312">
        <v>-1.1830392040457707</v>
      </c>
      <c r="AE312">
        <v>-2.1841590290900013</v>
      </c>
      <c r="AF312">
        <v>-1.1124277564910137</v>
      </c>
      <c r="AG312">
        <v>-0.31809615366081928</v>
      </c>
      <c r="AH312">
        <v>0.66583946389689075</v>
      </c>
      <c r="AI312">
        <v>1.60273527789132</v>
      </c>
    </row>
    <row r="313" spans="1:35" x14ac:dyDescent="0.2">
      <c r="A313">
        <v>26</v>
      </c>
      <c r="B313">
        <v>312</v>
      </c>
      <c r="C313" s="25">
        <v>0</v>
      </c>
      <c r="D313" s="25">
        <v>236</v>
      </c>
      <c r="E313" s="25">
        <v>1</v>
      </c>
      <c r="F313">
        <v>-1.0312194621497441</v>
      </c>
      <c r="G313">
        <v>-0.7785182591500478</v>
      </c>
      <c r="H313">
        <v>-0.25270120299969634</v>
      </c>
      <c r="I313" t="s">
        <v>477</v>
      </c>
      <c r="J313" t="s">
        <v>32</v>
      </c>
      <c r="K313" t="s">
        <v>50</v>
      </c>
      <c r="L313" t="s">
        <v>264</v>
      </c>
      <c r="M313" s="26">
        <v>21</v>
      </c>
      <c r="N313" s="27">
        <v>10</v>
      </c>
      <c r="O313">
        <v>15.839999999999998</v>
      </c>
      <c r="P313">
        <v>2.5</v>
      </c>
      <c r="Q313">
        <v>0</v>
      </c>
      <c r="R313">
        <v>2.5</v>
      </c>
      <c r="S313">
        <v>0.8</v>
      </c>
      <c r="T313">
        <v>0.4</v>
      </c>
      <c r="U313">
        <v>0.6</v>
      </c>
      <c r="V313">
        <v>0.26923076923076922</v>
      </c>
      <c r="W313">
        <v>2.6</v>
      </c>
      <c r="X313">
        <v>0.91666666666666663</v>
      </c>
      <c r="Y313">
        <v>1.2</v>
      </c>
      <c r="Z313">
        <v>1</v>
      </c>
      <c r="AA313">
        <v>-2.1671075909390529</v>
      </c>
      <c r="AB313">
        <v>-1.5177172569739765</v>
      </c>
      <c r="AC313">
        <v>-1.2551342153777125</v>
      </c>
      <c r="AD313">
        <v>-1.1221217331594877</v>
      </c>
      <c r="AE313">
        <v>-1.3130014991395391</v>
      </c>
      <c r="AF313">
        <v>-0.18314660129685159</v>
      </c>
      <c r="AG313">
        <v>-0.73461595586075534</v>
      </c>
      <c r="AH313">
        <v>0.33969266183841074</v>
      </c>
      <c r="AI313">
        <v>0.94648785855853346</v>
      </c>
    </row>
    <row r="314" spans="1:35" x14ac:dyDescent="0.2">
      <c r="A314">
        <v>27</v>
      </c>
      <c r="B314">
        <v>313</v>
      </c>
      <c r="C314" s="25">
        <v>0</v>
      </c>
      <c r="D314" s="25">
        <v>335</v>
      </c>
      <c r="E314" s="25">
        <v>0</v>
      </c>
      <c r="F314">
        <v>-1.0332521017170626</v>
      </c>
      <c r="G314">
        <v>-0.73678280651328398</v>
      </c>
      <c r="H314">
        <v>-0.29646929520377863</v>
      </c>
      <c r="I314" t="s">
        <v>502</v>
      </c>
      <c r="J314" t="s">
        <v>32</v>
      </c>
      <c r="K314" t="s">
        <v>42</v>
      </c>
      <c r="L314" t="s">
        <v>263</v>
      </c>
      <c r="M314" s="26">
        <v>28.4</v>
      </c>
      <c r="N314" s="27">
        <v>10</v>
      </c>
      <c r="O314">
        <v>15.385000000000002</v>
      </c>
      <c r="P314">
        <v>5.0999999999999996</v>
      </c>
      <c r="Q314">
        <v>1.2</v>
      </c>
      <c r="R314">
        <v>1.6</v>
      </c>
      <c r="S314">
        <v>0.6</v>
      </c>
      <c r="T314">
        <v>0.3</v>
      </c>
      <c r="U314">
        <v>0.1</v>
      </c>
      <c r="V314">
        <v>0.33333333333333331</v>
      </c>
      <c r="W314">
        <v>5.4</v>
      </c>
      <c r="X314">
        <v>1</v>
      </c>
      <c r="Y314">
        <v>0.3</v>
      </c>
      <c r="Z314">
        <v>0.3</v>
      </c>
      <c r="AA314">
        <v>-1.733706728394145</v>
      </c>
      <c r="AB314">
        <v>-0.34874718631815826</v>
      </c>
      <c r="AC314">
        <v>-1.5784076989735931</v>
      </c>
      <c r="AD314">
        <v>-1.213497939488912</v>
      </c>
      <c r="AE314">
        <v>-1.5307908816271547</v>
      </c>
      <c r="AF314">
        <v>-0.95754756395865337</v>
      </c>
      <c r="AG314">
        <v>-1.0338281954580779</v>
      </c>
      <c r="AH314">
        <v>0.1299332867411789</v>
      </c>
      <c r="AI314">
        <v>1.6355476488579592</v>
      </c>
    </row>
    <row r="315" spans="1:35" x14ac:dyDescent="0.2">
      <c r="A315">
        <v>27</v>
      </c>
      <c r="B315">
        <v>314</v>
      </c>
      <c r="C315" s="25">
        <v>152.30000000000001</v>
      </c>
      <c r="D315" s="25">
        <v>195</v>
      </c>
      <c r="E315" s="25">
        <v>1</v>
      </c>
      <c r="F315">
        <v>-1.0360107998053996</v>
      </c>
      <c r="G315">
        <v>-0.79207549972202096</v>
      </c>
      <c r="H315">
        <v>-0.2439353000833786</v>
      </c>
      <c r="I315" t="s">
        <v>472</v>
      </c>
      <c r="J315" t="s">
        <v>32</v>
      </c>
      <c r="K315" t="s">
        <v>70</v>
      </c>
      <c r="L315" t="s">
        <v>263</v>
      </c>
      <c r="M315" s="26">
        <v>27.5</v>
      </c>
      <c r="N315" s="27">
        <v>10</v>
      </c>
      <c r="O315">
        <v>18.594999999999999</v>
      </c>
      <c r="P315">
        <v>5.8</v>
      </c>
      <c r="Q315">
        <v>0.8</v>
      </c>
      <c r="R315">
        <v>1.6</v>
      </c>
      <c r="S315">
        <v>2.1</v>
      </c>
      <c r="T315">
        <v>0.1</v>
      </c>
      <c r="U315">
        <v>0.2</v>
      </c>
      <c r="V315">
        <v>0.3888888888888889</v>
      </c>
      <c r="W315">
        <v>5.4</v>
      </c>
      <c r="X315">
        <v>0.8</v>
      </c>
      <c r="Y315">
        <v>1</v>
      </c>
      <c r="Z315">
        <v>1.2</v>
      </c>
      <c r="AA315">
        <v>-1.6170218807859007</v>
      </c>
      <c r="AB315">
        <v>-0.73840387653676431</v>
      </c>
      <c r="AC315">
        <v>-1.5784076989735931</v>
      </c>
      <c r="AD315">
        <v>-0.52817639201822886</v>
      </c>
      <c r="AE315">
        <v>-1.9663696466023857</v>
      </c>
      <c r="AF315">
        <v>-0.80266737142629285</v>
      </c>
      <c r="AG315">
        <v>-0.62621753161908777</v>
      </c>
      <c r="AH315">
        <v>-2.102873229463165E-2</v>
      </c>
      <c r="AI315">
        <v>0.74961363275869752</v>
      </c>
    </row>
    <row r="316" spans="1:35" x14ac:dyDescent="0.2">
      <c r="A316">
        <v>27</v>
      </c>
      <c r="B316">
        <v>315</v>
      </c>
      <c r="C316" s="25">
        <v>101.5</v>
      </c>
      <c r="D316" s="25">
        <v>238</v>
      </c>
      <c r="E316" s="25">
        <v>0</v>
      </c>
      <c r="F316">
        <v>-1.0364216592294329</v>
      </c>
      <c r="G316">
        <v>-0.7091796100985539</v>
      </c>
      <c r="H316">
        <v>-0.32724204913087895</v>
      </c>
      <c r="I316" t="s">
        <v>505</v>
      </c>
      <c r="J316" t="s">
        <v>32</v>
      </c>
      <c r="K316" t="s">
        <v>58</v>
      </c>
      <c r="L316" t="s">
        <v>45</v>
      </c>
      <c r="M316" s="26">
        <v>29.7</v>
      </c>
      <c r="N316" s="27">
        <v>10</v>
      </c>
      <c r="O316">
        <v>10.27</v>
      </c>
      <c r="P316">
        <v>3.4</v>
      </c>
      <c r="Q316">
        <v>0.4</v>
      </c>
      <c r="R316">
        <v>3.8</v>
      </c>
      <c r="S316">
        <v>1.5</v>
      </c>
      <c r="T316">
        <v>0.2</v>
      </c>
      <c r="U316">
        <v>0.7</v>
      </c>
      <c r="V316">
        <v>0.48275862068965519</v>
      </c>
      <c r="W316">
        <v>2.9</v>
      </c>
      <c r="X316">
        <v>0.33333333333333331</v>
      </c>
      <c r="Y316">
        <v>0.6</v>
      </c>
      <c r="Z316">
        <v>1.1000000000000001</v>
      </c>
      <c r="AA316">
        <v>-2.0170842154427384</v>
      </c>
      <c r="AB316">
        <v>-1.1280605667553703</v>
      </c>
      <c r="AC316">
        <v>-0.78818362796144059</v>
      </c>
      <c r="AD316">
        <v>-0.8023050110065022</v>
      </c>
      <c r="AE316">
        <v>-1.7485802641147703</v>
      </c>
      <c r="AF316">
        <v>-2.8266408764491272E-2</v>
      </c>
      <c r="AG316">
        <v>2.4284378060428595E-2</v>
      </c>
      <c r="AH316">
        <v>-0.7424715205607163</v>
      </c>
      <c r="AI316">
        <v>0.84805074565861538</v>
      </c>
    </row>
    <row r="317" spans="1:35" x14ac:dyDescent="0.2">
      <c r="A317">
        <v>27</v>
      </c>
      <c r="B317">
        <v>316</v>
      </c>
      <c r="C317" s="25">
        <v>101.1</v>
      </c>
      <c r="D317" s="25">
        <v>111</v>
      </c>
      <c r="E317" s="25">
        <v>53</v>
      </c>
      <c r="F317">
        <v>-1.0364704796710387</v>
      </c>
      <c r="G317">
        <v>-0.5985042874497033</v>
      </c>
      <c r="H317">
        <v>-0.43796619222133537</v>
      </c>
      <c r="I317" t="s">
        <v>512</v>
      </c>
      <c r="J317" t="s">
        <v>32</v>
      </c>
      <c r="K317" t="s">
        <v>50</v>
      </c>
      <c r="L317" t="s">
        <v>45</v>
      </c>
      <c r="M317" s="26">
        <v>27.5</v>
      </c>
      <c r="N317" s="27">
        <v>7</v>
      </c>
      <c r="O317">
        <v>15.350000000000003</v>
      </c>
      <c r="P317">
        <v>7.2857142857142856</v>
      </c>
      <c r="Q317">
        <v>0</v>
      </c>
      <c r="R317">
        <v>5.7142857142857144</v>
      </c>
      <c r="S317">
        <v>0.7142857142857143</v>
      </c>
      <c r="T317">
        <v>0.42857142857142855</v>
      </c>
      <c r="U317">
        <v>0.42857142857142855</v>
      </c>
      <c r="V317">
        <v>0.6333333333333333</v>
      </c>
      <c r="W317">
        <v>4.2857142857142856</v>
      </c>
      <c r="X317">
        <v>0.61904761904761907</v>
      </c>
      <c r="Y317">
        <v>3</v>
      </c>
      <c r="Z317">
        <v>1</v>
      </c>
      <c r="AA317">
        <v>-1.3693642450459531</v>
      </c>
      <c r="AB317">
        <v>-1.5177172569739765</v>
      </c>
      <c r="AC317">
        <v>-0.10058605967813877</v>
      </c>
      <c r="AD317">
        <v>-1.1612829644435267</v>
      </c>
      <c r="AE317">
        <v>-1.2507759612859348</v>
      </c>
      <c r="AF317">
        <v>-0.44865550278089794</v>
      </c>
      <c r="AG317">
        <v>0.92226691209140699</v>
      </c>
      <c r="AH317">
        <v>-1.406911367488842</v>
      </c>
      <c r="AI317">
        <v>0.94648785855853346</v>
      </c>
    </row>
    <row r="318" spans="1:35" x14ac:dyDescent="0.2">
      <c r="A318">
        <v>27</v>
      </c>
      <c r="B318">
        <v>317</v>
      </c>
      <c r="C318" s="25">
        <v>0</v>
      </c>
      <c r="D318" s="25">
        <v>415</v>
      </c>
      <c r="E318" s="25">
        <v>0</v>
      </c>
      <c r="F318">
        <v>-1.0422543698085762</v>
      </c>
      <c r="G318">
        <v>-0.70929439526357341</v>
      </c>
      <c r="H318">
        <v>-0.33295997454500281</v>
      </c>
      <c r="I318" t="s">
        <v>503</v>
      </c>
      <c r="J318" t="s">
        <v>32</v>
      </c>
      <c r="K318" t="s">
        <v>65</v>
      </c>
      <c r="L318" t="s">
        <v>263</v>
      </c>
      <c r="M318" s="26">
        <v>28.6</v>
      </c>
      <c r="N318" s="27">
        <v>6</v>
      </c>
      <c r="O318">
        <v>12.9</v>
      </c>
      <c r="P318">
        <v>4.666666666666667</v>
      </c>
      <c r="Q318">
        <v>0.33333333333333331</v>
      </c>
      <c r="R318">
        <v>2.5</v>
      </c>
      <c r="S318">
        <v>2.1666666666666665</v>
      </c>
      <c r="T318">
        <v>0</v>
      </c>
      <c r="U318">
        <v>0.5</v>
      </c>
      <c r="V318">
        <v>0.44</v>
      </c>
      <c r="W318">
        <v>4.166666666666667</v>
      </c>
      <c r="X318">
        <v>0.8</v>
      </c>
      <c r="Y318">
        <v>0.83333333333333337</v>
      </c>
      <c r="Z318">
        <v>0.83333333333333337</v>
      </c>
      <c r="AA318">
        <v>-1.8059402054849629</v>
      </c>
      <c r="AB318">
        <v>-1.1930033484584714</v>
      </c>
      <c r="AC318">
        <v>-1.2551342153777125</v>
      </c>
      <c r="AD318">
        <v>-0.49771765657508749</v>
      </c>
      <c r="AE318">
        <v>-2.1841590290900013</v>
      </c>
      <c r="AF318">
        <v>-0.33802679382921191</v>
      </c>
      <c r="AG318">
        <v>-0.19841868210385813</v>
      </c>
      <c r="AH318">
        <v>-2.1799339844584997E-2</v>
      </c>
      <c r="AI318">
        <v>1.1105497133917301</v>
      </c>
    </row>
    <row r="319" spans="1:35" x14ac:dyDescent="0.2">
      <c r="A319">
        <v>27</v>
      </c>
      <c r="B319">
        <v>318</v>
      </c>
      <c r="C319" s="25">
        <v>0</v>
      </c>
      <c r="D319" s="25">
        <v>546</v>
      </c>
      <c r="E319" s="25">
        <v>0</v>
      </c>
      <c r="F319">
        <v>-1.0498693886263566</v>
      </c>
      <c r="G319">
        <v>-0.67249376026229535</v>
      </c>
      <c r="H319">
        <v>-0.37737562836406124</v>
      </c>
      <c r="I319" t="s">
        <v>498</v>
      </c>
      <c r="J319" t="s">
        <v>32</v>
      </c>
      <c r="K319" t="s">
        <v>33</v>
      </c>
      <c r="L319" t="s">
        <v>263</v>
      </c>
      <c r="M319" s="26">
        <v>22.3</v>
      </c>
      <c r="N319" s="27">
        <v>9</v>
      </c>
      <c r="O319">
        <v>10.407407407407408</v>
      </c>
      <c r="P319">
        <v>5.666666666666667</v>
      </c>
      <c r="Q319">
        <v>1.5555555555555556</v>
      </c>
      <c r="R319">
        <v>0.77777777777777779</v>
      </c>
      <c r="S319">
        <v>0.44444444444444442</v>
      </c>
      <c r="T319">
        <v>0.22222222222222221</v>
      </c>
      <c r="U319">
        <v>0.22222222222222221</v>
      </c>
      <c r="V319">
        <v>0.45945945945945948</v>
      </c>
      <c r="W319">
        <v>4.1111111111111107</v>
      </c>
      <c r="X319">
        <v>0.75</v>
      </c>
      <c r="Y319">
        <v>0.44444444444444442</v>
      </c>
      <c r="Z319">
        <v>0.55555555555555558</v>
      </c>
      <c r="AA319">
        <v>-1.6392475660446137</v>
      </c>
      <c r="AB319">
        <v>-2.3856839016194774E-3</v>
      </c>
      <c r="AC319">
        <v>-1.8737439679377312</v>
      </c>
      <c r="AD319">
        <v>-1.2845683221895758</v>
      </c>
      <c r="AE319">
        <v>-1.7001826235619668</v>
      </c>
      <c r="AF319">
        <v>-0.76824955086354629</v>
      </c>
      <c r="AG319">
        <v>-8.7344260089885634E-2</v>
      </c>
      <c r="AH319">
        <v>-8.070800588544344E-2</v>
      </c>
      <c r="AI319">
        <v>1.3839861381137244</v>
      </c>
    </row>
    <row r="320" spans="1:35" x14ac:dyDescent="0.2">
      <c r="A320">
        <v>27</v>
      </c>
      <c r="B320">
        <v>319</v>
      </c>
      <c r="C320" s="25">
        <v>0</v>
      </c>
      <c r="D320" s="25">
        <v>393</v>
      </c>
      <c r="E320" s="25">
        <v>0</v>
      </c>
      <c r="F320">
        <v>-1.0511047455048368</v>
      </c>
      <c r="G320">
        <v>-0.75807097028965309</v>
      </c>
      <c r="H320">
        <v>-0.2930337752151837</v>
      </c>
      <c r="I320" t="s">
        <v>504</v>
      </c>
      <c r="J320" t="s">
        <v>32</v>
      </c>
      <c r="K320" t="s">
        <v>1715</v>
      </c>
      <c r="L320" t="s">
        <v>264</v>
      </c>
      <c r="M320" s="26">
        <v>31.5</v>
      </c>
      <c r="N320" s="27">
        <v>2</v>
      </c>
      <c r="O320">
        <v>6.9833333333333343</v>
      </c>
      <c r="P320">
        <v>2.5</v>
      </c>
      <c r="Q320">
        <v>0.5</v>
      </c>
      <c r="R320">
        <v>3.5</v>
      </c>
      <c r="S320">
        <v>1</v>
      </c>
      <c r="T320">
        <v>0.5</v>
      </c>
      <c r="U320">
        <v>0</v>
      </c>
      <c r="V320">
        <v>0.2857142857142857</v>
      </c>
      <c r="W320">
        <v>3.5</v>
      </c>
      <c r="X320">
        <v>0</v>
      </c>
      <c r="Y320">
        <v>0</v>
      </c>
      <c r="Z320">
        <v>0.5</v>
      </c>
      <c r="AA320">
        <v>-2.1671075909390529</v>
      </c>
      <c r="AB320">
        <v>-1.0306463942007189</v>
      </c>
      <c r="AC320">
        <v>-0.89594145582673412</v>
      </c>
      <c r="AD320">
        <v>-1.0307455268300634</v>
      </c>
      <c r="AE320">
        <v>-1.0952121166519238</v>
      </c>
      <c r="AF320">
        <v>-1.1124277564910137</v>
      </c>
      <c r="AG320">
        <v>-0.9035789371311429</v>
      </c>
      <c r="AH320">
        <v>-2.5652377594350319E-2</v>
      </c>
      <c r="AI320">
        <v>1.4386734230581233</v>
      </c>
    </row>
    <row r="321" spans="1:35" x14ac:dyDescent="0.2">
      <c r="A321">
        <v>27</v>
      </c>
      <c r="B321">
        <v>320</v>
      </c>
      <c r="C321" s="25">
        <v>0</v>
      </c>
      <c r="D321" s="25">
        <v>713</v>
      </c>
      <c r="E321" s="25">
        <v>1</v>
      </c>
      <c r="F321">
        <v>-1.0517695537240443</v>
      </c>
      <c r="G321">
        <v>-0.72375316564591519</v>
      </c>
      <c r="H321">
        <v>-0.32801638807812916</v>
      </c>
      <c r="I321" t="s">
        <v>496</v>
      </c>
      <c r="J321" t="s">
        <v>32</v>
      </c>
      <c r="K321" t="s">
        <v>95</v>
      </c>
      <c r="L321" t="s">
        <v>264</v>
      </c>
      <c r="M321" s="26">
        <v>19.399999999999999</v>
      </c>
      <c r="N321" s="27">
        <v>10</v>
      </c>
      <c r="O321">
        <v>17.393333333333331</v>
      </c>
      <c r="P321">
        <v>5.0999999999999996</v>
      </c>
      <c r="Q321">
        <v>0.9</v>
      </c>
      <c r="R321">
        <v>3.6</v>
      </c>
      <c r="S321">
        <v>0.5</v>
      </c>
      <c r="T321">
        <v>0.3</v>
      </c>
      <c r="U321">
        <v>0.2</v>
      </c>
      <c r="V321">
        <v>0.40909090909090912</v>
      </c>
      <c r="W321">
        <v>4.4000000000000004</v>
      </c>
      <c r="X321">
        <v>0.6</v>
      </c>
      <c r="Y321">
        <v>1</v>
      </c>
      <c r="Z321">
        <v>0.7</v>
      </c>
      <c r="AA321">
        <v>-1.733706728394145</v>
      </c>
      <c r="AB321">
        <v>-0.64098970398211275</v>
      </c>
      <c r="AC321">
        <v>-0.86002217987163621</v>
      </c>
      <c r="AD321">
        <v>-1.2591860426536243</v>
      </c>
      <c r="AE321">
        <v>-1.5307908816271547</v>
      </c>
      <c r="AF321">
        <v>-0.80266737142629285</v>
      </c>
      <c r="AG321">
        <v>-0.3931908120032141</v>
      </c>
      <c r="AH321">
        <v>-0.53502396811334407</v>
      </c>
      <c r="AI321">
        <v>1.2417991972582874</v>
      </c>
    </row>
    <row r="322" spans="1:35" x14ac:dyDescent="0.2">
      <c r="A322">
        <v>27</v>
      </c>
      <c r="B322">
        <v>321</v>
      </c>
      <c r="C322" s="25">
        <v>0</v>
      </c>
      <c r="D322" s="25">
        <v>319</v>
      </c>
      <c r="E322" s="25">
        <v>0</v>
      </c>
      <c r="F322">
        <v>-1.0561202612826388</v>
      </c>
      <c r="G322">
        <v>-0.72155910195747008</v>
      </c>
      <c r="H322">
        <v>-0.33456115932516872</v>
      </c>
      <c r="I322" t="s">
        <v>509</v>
      </c>
      <c r="J322" t="s">
        <v>1716</v>
      </c>
      <c r="K322" t="s">
        <v>89</v>
      </c>
      <c r="L322" t="s">
        <v>264</v>
      </c>
      <c r="M322" s="26">
        <v>24.4</v>
      </c>
      <c r="N322" s="27">
        <v>10</v>
      </c>
      <c r="O322">
        <v>11.585000000000001</v>
      </c>
      <c r="P322">
        <v>4</v>
      </c>
      <c r="Q322">
        <v>0.5</v>
      </c>
      <c r="R322">
        <v>1.9</v>
      </c>
      <c r="S322">
        <v>0.6</v>
      </c>
      <c r="T322">
        <v>0.1</v>
      </c>
      <c r="U322">
        <v>0.7</v>
      </c>
      <c r="V322">
        <v>0.34883720930232559</v>
      </c>
      <c r="W322">
        <v>4.3</v>
      </c>
      <c r="X322">
        <v>1</v>
      </c>
      <c r="Y322">
        <v>0.5</v>
      </c>
      <c r="Z322">
        <v>0.3</v>
      </c>
      <c r="AA322">
        <v>-1.917068631778529</v>
      </c>
      <c r="AB322">
        <v>-1.0306463942007189</v>
      </c>
      <c r="AC322">
        <v>-1.4706498711082998</v>
      </c>
      <c r="AD322">
        <v>-1.213497939488912</v>
      </c>
      <c r="AE322">
        <v>-1.9663696466023857</v>
      </c>
      <c r="AF322">
        <v>-2.8266408764491272E-2</v>
      </c>
      <c r="AG322">
        <v>-0.73673773749671723</v>
      </c>
      <c r="AH322">
        <v>0.23365706296486508</v>
      </c>
      <c r="AI322">
        <v>1.6355476488579592</v>
      </c>
    </row>
    <row r="323" spans="1:35" x14ac:dyDescent="0.2">
      <c r="A323">
        <v>27</v>
      </c>
      <c r="B323">
        <v>322</v>
      </c>
      <c r="C323" s="25">
        <v>0</v>
      </c>
      <c r="D323" s="25">
        <v>333</v>
      </c>
      <c r="E323" s="25">
        <v>0</v>
      </c>
      <c r="F323">
        <v>-1.0582888707092333</v>
      </c>
      <c r="G323">
        <v>-0.72214973970874863</v>
      </c>
      <c r="H323">
        <v>-0.33613913100048465</v>
      </c>
      <c r="I323" t="s">
        <v>495</v>
      </c>
      <c r="J323" t="s">
        <v>32</v>
      </c>
      <c r="K323" t="s">
        <v>33</v>
      </c>
      <c r="L323" t="s">
        <v>264</v>
      </c>
      <c r="M323" s="26">
        <v>35.6</v>
      </c>
      <c r="N323" s="27">
        <v>10</v>
      </c>
      <c r="O323">
        <v>11.606666666666667</v>
      </c>
      <c r="P323">
        <v>2.1</v>
      </c>
      <c r="Q323">
        <v>0.5</v>
      </c>
      <c r="R323">
        <v>2.2999999999999998</v>
      </c>
      <c r="S323">
        <v>1.1000000000000001</v>
      </c>
      <c r="T323">
        <v>0.4</v>
      </c>
      <c r="U323">
        <v>0.4</v>
      </c>
      <c r="V323">
        <v>0.2857142857142857</v>
      </c>
      <c r="W323">
        <v>2.8</v>
      </c>
      <c r="X323">
        <v>0</v>
      </c>
      <c r="Y323">
        <v>0</v>
      </c>
      <c r="Z323">
        <v>0.3</v>
      </c>
      <c r="AA323">
        <v>-2.2337846467151925</v>
      </c>
      <c r="AB323">
        <v>-1.0306463942007189</v>
      </c>
      <c r="AC323">
        <v>-1.3269727672879084</v>
      </c>
      <c r="AD323">
        <v>-0.9850574236653511</v>
      </c>
      <c r="AE323">
        <v>-1.3130014991395391</v>
      </c>
      <c r="AF323">
        <v>-0.49290698636157226</v>
      </c>
      <c r="AG323">
        <v>-0.72687321127206461</v>
      </c>
      <c r="AH323">
        <v>-2.5652377594350319E-2</v>
      </c>
      <c r="AI323">
        <v>1.6355476488579592</v>
      </c>
    </row>
    <row r="324" spans="1:35" x14ac:dyDescent="0.2">
      <c r="A324">
        <v>27</v>
      </c>
      <c r="B324">
        <v>323</v>
      </c>
      <c r="C324" s="25">
        <v>130.6</v>
      </c>
      <c r="D324" s="25">
        <v>268</v>
      </c>
      <c r="E324" s="25">
        <v>2</v>
      </c>
      <c r="F324">
        <v>-1.0628911611392164</v>
      </c>
      <c r="G324">
        <v>-0.75585653812588349</v>
      </c>
      <c r="H324">
        <v>-0.30703462301333295</v>
      </c>
      <c r="I324" t="s">
        <v>473</v>
      </c>
      <c r="J324" t="s">
        <v>32</v>
      </c>
      <c r="K324" t="s">
        <v>72</v>
      </c>
      <c r="L324" t="s">
        <v>263</v>
      </c>
      <c r="M324" s="26">
        <v>38.700000000000003</v>
      </c>
      <c r="N324" s="27">
        <v>10</v>
      </c>
      <c r="O324">
        <v>15.093333333333334</v>
      </c>
      <c r="P324">
        <v>6</v>
      </c>
      <c r="Q324">
        <v>1.6</v>
      </c>
      <c r="R324">
        <v>1.2</v>
      </c>
      <c r="S324">
        <v>0</v>
      </c>
      <c r="T324">
        <v>0.1</v>
      </c>
      <c r="U324">
        <v>0.4</v>
      </c>
      <c r="V324">
        <v>0.4</v>
      </c>
      <c r="W324">
        <v>5</v>
      </c>
      <c r="X324">
        <v>0.66666666666666663</v>
      </c>
      <c r="Y324">
        <v>0.6</v>
      </c>
      <c r="Z324">
        <v>0.8</v>
      </c>
      <c r="AA324">
        <v>-1.5836833528978307</v>
      </c>
      <c r="AB324">
        <v>4.0909503900447931E-2</v>
      </c>
      <c r="AC324">
        <v>-1.7220848027939846</v>
      </c>
      <c r="AD324">
        <v>-1.4876265584771855</v>
      </c>
      <c r="AE324">
        <v>-1.9663696466023857</v>
      </c>
      <c r="AF324">
        <v>-0.49290698636157226</v>
      </c>
      <c r="AG324">
        <v>-0.50583279951680538</v>
      </c>
      <c r="AH324">
        <v>-0.22847628474200396</v>
      </c>
      <c r="AI324">
        <v>1.1433620843583694</v>
      </c>
    </row>
    <row r="325" spans="1:35" x14ac:dyDescent="0.2">
      <c r="A325">
        <v>27</v>
      </c>
      <c r="B325">
        <v>324</v>
      </c>
      <c r="C325" s="25">
        <v>0</v>
      </c>
      <c r="D325" s="25">
        <v>423</v>
      </c>
      <c r="E325" s="25">
        <v>0</v>
      </c>
      <c r="F325">
        <v>-1.0775721716537847</v>
      </c>
      <c r="G325">
        <v>-0.63718490491373747</v>
      </c>
      <c r="H325">
        <v>-0.44038726674004725</v>
      </c>
      <c r="I325" t="s">
        <v>510</v>
      </c>
      <c r="J325" t="s">
        <v>32</v>
      </c>
      <c r="K325" t="s">
        <v>76</v>
      </c>
      <c r="L325" t="s">
        <v>264</v>
      </c>
      <c r="M325" s="26">
        <v>26.7</v>
      </c>
      <c r="N325" s="27">
        <v>9</v>
      </c>
      <c r="O325">
        <v>18.470370370370372</v>
      </c>
      <c r="P325">
        <v>5.5555555555555554</v>
      </c>
      <c r="Q325">
        <v>0.22222222222222221</v>
      </c>
      <c r="R325">
        <v>2.6666666666666665</v>
      </c>
      <c r="S325">
        <v>0.44444444444444442</v>
      </c>
      <c r="T325">
        <v>0.55555555555555558</v>
      </c>
      <c r="U325">
        <v>0.66666666666666663</v>
      </c>
      <c r="V325">
        <v>0.56097560975609762</v>
      </c>
      <c r="W325">
        <v>4.5555555555555554</v>
      </c>
      <c r="X325">
        <v>0.2857142857142857</v>
      </c>
      <c r="Y325">
        <v>0.77777777777777779</v>
      </c>
      <c r="Z325">
        <v>0.66666666666666663</v>
      </c>
      <c r="AA325">
        <v>-1.6577689704268748</v>
      </c>
      <c r="AB325">
        <v>-1.30124131796364</v>
      </c>
      <c r="AC325">
        <v>-1.1952687554525496</v>
      </c>
      <c r="AD325">
        <v>-1.2845683221895758</v>
      </c>
      <c r="AE325">
        <v>-0.97421801526991514</v>
      </c>
      <c r="AF325">
        <v>-7.9893139608611385E-2</v>
      </c>
      <c r="AG325">
        <v>0.53372948912792972</v>
      </c>
      <c r="AH325">
        <v>-1.050046680665327</v>
      </c>
      <c r="AI325">
        <v>1.2746115682249266</v>
      </c>
    </row>
    <row r="326" spans="1:35" x14ac:dyDescent="0.2">
      <c r="A326">
        <v>28</v>
      </c>
      <c r="B326">
        <v>325</v>
      </c>
      <c r="C326" s="25">
        <v>137.9</v>
      </c>
      <c r="D326" s="25">
        <v>573</v>
      </c>
      <c r="E326" s="25">
        <v>3</v>
      </c>
      <c r="F326">
        <v>-1.0801507521056264</v>
      </c>
      <c r="G326">
        <v>-0.72983236124906681</v>
      </c>
      <c r="H326">
        <v>-0.35031839085655958</v>
      </c>
      <c r="I326" t="s">
        <v>506</v>
      </c>
      <c r="J326" t="s">
        <v>32</v>
      </c>
      <c r="K326" t="s">
        <v>50</v>
      </c>
      <c r="L326" t="s">
        <v>263</v>
      </c>
      <c r="M326" s="26">
        <v>21.7</v>
      </c>
      <c r="N326" s="27">
        <v>10</v>
      </c>
      <c r="O326">
        <v>11.105</v>
      </c>
      <c r="P326">
        <v>4.4000000000000004</v>
      </c>
      <c r="Q326">
        <v>0.8</v>
      </c>
      <c r="R326">
        <v>1.9</v>
      </c>
      <c r="S326">
        <v>1</v>
      </c>
      <c r="T326">
        <v>0.2</v>
      </c>
      <c r="U326">
        <v>0.2</v>
      </c>
      <c r="V326">
        <v>0.375</v>
      </c>
      <c r="W326">
        <v>4</v>
      </c>
      <c r="X326">
        <v>0.8571428571428571</v>
      </c>
      <c r="Y326">
        <v>0.7</v>
      </c>
      <c r="Z326">
        <v>0.4</v>
      </c>
      <c r="AA326">
        <v>-1.8503915760023892</v>
      </c>
      <c r="AB326">
        <v>-0.73840387653676431</v>
      </c>
      <c r="AC326">
        <v>-1.4706498711082998</v>
      </c>
      <c r="AD326">
        <v>-1.0307455268300634</v>
      </c>
      <c r="AE326">
        <v>-1.7485802641147703</v>
      </c>
      <c r="AF326">
        <v>-0.80266737142629285</v>
      </c>
      <c r="AG326">
        <v>-0.54454652246025825</v>
      </c>
      <c r="AH326">
        <v>8.0383221279195227E-2</v>
      </c>
      <c r="AI326">
        <v>1.5371105359580413</v>
      </c>
    </row>
    <row r="327" spans="1:35" x14ac:dyDescent="0.2">
      <c r="A327">
        <v>28</v>
      </c>
      <c r="B327">
        <v>326</v>
      </c>
      <c r="C327" s="25">
        <v>0</v>
      </c>
      <c r="D327" s="25">
        <v>249</v>
      </c>
      <c r="E327" s="25">
        <v>1</v>
      </c>
      <c r="F327">
        <v>-1.082047803136684</v>
      </c>
      <c r="G327">
        <v>-0.75044223817839095</v>
      </c>
      <c r="H327">
        <v>-0.33160556495829308</v>
      </c>
      <c r="I327" t="s">
        <v>536</v>
      </c>
      <c r="J327" t="s">
        <v>32</v>
      </c>
      <c r="K327" t="s">
        <v>72</v>
      </c>
      <c r="L327" t="s">
        <v>45</v>
      </c>
      <c r="M327" s="26">
        <v>31.6</v>
      </c>
      <c r="N327" s="27">
        <v>10</v>
      </c>
      <c r="O327">
        <v>13.883333333333331</v>
      </c>
      <c r="P327">
        <v>5</v>
      </c>
      <c r="Q327">
        <v>0.5</v>
      </c>
      <c r="R327">
        <v>2.9</v>
      </c>
      <c r="S327">
        <v>0.6</v>
      </c>
      <c r="T327">
        <v>0.2</v>
      </c>
      <c r="U327">
        <v>0.5</v>
      </c>
      <c r="V327">
        <v>0.48780487804878048</v>
      </c>
      <c r="W327">
        <v>4.0999999999999996</v>
      </c>
      <c r="X327">
        <v>0.625</v>
      </c>
      <c r="Y327">
        <v>0.8</v>
      </c>
      <c r="Z327">
        <v>1.2</v>
      </c>
      <c r="AA327">
        <v>-1.7503759923381799</v>
      </c>
      <c r="AB327">
        <v>-1.0306463942007189</v>
      </c>
      <c r="AC327">
        <v>-1.1114571115573213</v>
      </c>
      <c r="AD327">
        <v>-1.213497939488912</v>
      </c>
      <c r="AE327">
        <v>-1.7485802641147703</v>
      </c>
      <c r="AF327">
        <v>-0.33802679382921191</v>
      </c>
      <c r="AG327">
        <v>7.0740845592572169E-2</v>
      </c>
      <c r="AH327">
        <v>-0.38175012642767409</v>
      </c>
      <c r="AI327">
        <v>0.74961363275869752</v>
      </c>
    </row>
    <row r="328" spans="1:35" x14ac:dyDescent="0.2">
      <c r="A328">
        <v>28</v>
      </c>
      <c r="B328">
        <v>327</v>
      </c>
      <c r="C328" s="25">
        <v>0</v>
      </c>
      <c r="D328" s="25">
        <v>410</v>
      </c>
      <c r="E328" s="25">
        <v>0</v>
      </c>
      <c r="F328">
        <v>-1.0842052069247747</v>
      </c>
      <c r="G328">
        <v>-0.60849147721467478</v>
      </c>
      <c r="H328">
        <v>-0.47571372971009995</v>
      </c>
      <c r="I328" t="s">
        <v>580</v>
      </c>
      <c r="J328" t="s">
        <v>32</v>
      </c>
      <c r="K328" t="s">
        <v>39</v>
      </c>
      <c r="L328" t="s">
        <v>263</v>
      </c>
      <c r="M328" s="26">
        <v>29.2</v>
      </c>
      <c r="N328" s="27">
        <v>3</v>
      </c>
      <c r="O328">
        <v>5.488888888888888</v>
      </c>
      <c r="P328">
        <v>4</v>
      </c>
      <c r="Q328">
        <v>1.3333333333333333</v>
      </c>
      <c r="R328">
        <v>1.3333333333333333</v>
      </c>
      <c r="S328">
        <v>0.66666666666666663</v>
      </c>
      <c r="T328">
        <v>0.33333333333333331</v>
      </c>
      <c r="U328">
        <v>0</v>
      </c>
      <c r="V328">
        <v>0.66666666666666663</v>
      </c>
      <c r="W328">
        <v>2</v>
      </c>
      <c r="X328">
        <v>0</v>
      </c>
      <c r="Y328">
        <v>0</v>
      </c>
      <c r="Z328">
        <v>0.33333333333333331</v>
      </c>
      <c r="AA328">
        <v>-1.917068631778529</v>
      </c>
      <c r="AB328">
        <v>-0.21886162291195629</v>
      </c>
      <c r="AC328">
        <v>-1.6741924348538542</v>
      </c>
      <c r="AD328">
        <v>-1.1830392040457707</v>
      </c>
      <c r="AE328">
        <v>-1.4581944207979498</v>
      </c>
      <c r="AF328">
        <v>-1.1124277564910137</v>
      </c>
      <c r="AG328">
        <v>0.51027787565003058</v>
      </c>
      <c r="AH328">
        <v>-2.5652377594350319E-2</v>
      </c>
      <c r="AI328">
        <v>1.60273527789132</v>
      </c>
    </row>
    <row r="329" spans="1:35" x14ac:dyDescent="0.2">
      <c r="A329">
        <v>28</v>
      </c>
      <c r="B329">
        <v>328</v>
      </c>
      <c r="C329" s="25">
        <v>0</v>
      </c>
      <c r="D329" s="25">
        <v>291</v>
      </c>
      <c r="E329" s="25">
        <v>0</v>
      </c>
      <c r="F329">
        <v>-1.0874200749296667</v>
      </c>
      <c r="G329">
        <v>-0.74246218164351807</v>
      </c>
      <c r="H329">
        <v>-0.34495789328614868</v>
      </c>
      <c r="I329" t="s">
        <v>516</v>
      </c>
      <c r="J329" t="s">
        <v>32</v>
      </c>
      <c r="K329" t="s">
        <v>108</v>
      </c>
      <c r="L329" t="s">
        <v>263</v>
      </c>
      <c r="M329" s="26">
        <v>25.5</v>
      </c>
      <c r="N329" s="27">
        <v>10</v>
      </c>
      <c r="O329">
        <v>14.52</v>
      </c>
      <c r="P329">
        <v>4.5999999999999996</v>
      </c>
      <c r="Q329">
        <v>0.6</v>
      </c>
      <c r="R329">
        <v>1.7</v>
      </c>
      <c r="S329">
        <v>0.9</v>
      </c>
      <c r="T329">
        <v>0.4</v>
      </c>
      <c r="U329">
        <v>0.2</v>
      </c>
      <c r="V329">
        <v>0.37254901960784315</v>
      </c>
      <c r="W329">
        <v>5.0999999999999996</v>
      </c>
      <c r="X329">
        <v>0.66666666666666663</v>
      </c>
      <c r="Y329">
        <v>0.3</v>
      </c>
      <c r="Z329">
        <v>0.3</v>
      </c>
      <c r="AA329">
        <v>-1.8170530481143197</v>
      </c>
      <c r="AB329">
        <v>-0.93323222164606745</v>
      </c>
      <c r="AC329">
        <v>-1.5424884230184954</v>
      </c>
      <c r="AD329">
        <v>-1.0764336299947757</v>
      </c>
      <c r="AE329">
        <v>-1.3130014991395391</v>
      </c>
      <c r="AF329">
        <v>-0.80266737142629285</v>
      </c>
      <c r="AG329">
        <v>-0.70576675914195519</v>
      </c>
      <c r="AH329">
        <v>-0.12706433116817714</v>
      </c>
      <c r="AI329">
        <v>1.6355476488579592</v>
      </c>
    </row>
    <row r="330" spans="1:35" x14ac:dyDescent="0.2">
      <c r="A330">
        <v>28</v>
      </c>
      <c r="B330">
        <v>329</v>
      </c>
      <c r="C330" s="25">
        <v>0</v>
      </c>
      <c r="D330" s="25">
        <v>367</v>
      </c>
      <c r="E330" s="25">
        <v>0</v>
      </c>
      <c r="F330">
        <v>-1.0885025816433391</v>
      </c>
      <c r="G330">
        <v>-0.84704536444249812</v>
      </c>
      <c r="H330">
        <v>-0.24145721720084101</v>
      </c>
      <c r="I330" t="s">
        <v>513</v>
      </c>
      <c r="J330" t="s">
        <v>32</v>
      </c>
      <c r="K330" t="s">
        <v>67</v>
      </c>
      <c r="L330" t="s">
        <v>263</v>
      </c>
      <c r="M330" s="26">
        <v>29.2</v>
      </c>
      <c r="N330" s="27">
        <v>10</v>
      </c>
      <c r="O330">
        <v>14.013333333333335</v>
      </c>
      <c r="P330">
        <v>2.8</v>
      </c>
      <c r="Q330">
        <v>0.2</v>
      </c>
      <c r="R330">
        <v>1.8</v>
      </c>
      <c r="S330">
        <v>2</v>
      </c>
      <c r="T330">
        <v>0.3</v>
      </c>
      <c r="U330">
        <v>0.1</v>
      </c>
      <c r="V330">
        <v>0.31034482758620691</v>
      </c>
      <c r="W330">
        <v>2.9</v>
      </c>
      <c r="X330">
        <v>1</v>
      </c>
      <c r="Y330">
        <v>0.8</v>
      </c>
      <c r="Z330">
        <v>1.3</v>
      </c>
      <c r="AA330">
        <v>-2.1170997991069482</v>
      </c>
      <c r="AB330">
        <v>-1.3228889118646736</v>
      </c>
      <c r="AC330">
        <v>-1.5065691470633975</v>
      </c>
      <c r="AD330">
        <v>-0.57386449518294114</v>
      </c>
      <c r="AE330">
        <v>-1.5307908816271547</v>
      </c>
      <c r="AF330">
        <v>-0.95754756395865337</v>
      </c>
      <c r="AG330">
        <v>-0.65506672833788782</v>
      </c>
      <c r="AH330">
        <v>0.38924272730039433</v>
      </c>
      <c r="AI330">
        <v>0.65117651985877945</v>
      </c>
    </row>
    <row r="331" spans="1:35" x14ac:dyDescent="0.2">
      <c r="A331">
        <v>28</v>
      </c>
      <c r="B331">
        <v>330</v>
      </c>
      <c r="C331" s="25">
        <v>139.4</v>
      </c>
      <c r="D331" s="25">
        <v>205</v>
      </c>
      <c r="E331" s="25">
        <v>7</v>
      </c>
      <c r="F331">
        <v>-1.0893398547697586</v>
      </c>
      <c r="G331">
        <v>-0.89377995178314285</v>
      </c>
      <c r="H331">
        <v>-0.19555990298661574</v>
      </c>
      <c r="I331" t="s">
        <v>521</v>
      </c>
      <c r="J331" t="s">
        <v>32</v>
      </c>
      <c r="K331" t="s">
        <v>108</v>
      </c>
      <c r="L331" t="s">
        <v>263</v>
      </c>
      <c r="M331" s="26">
        <v>22</v>
      </c>
      <c r="N331" s="27">
        <v>8</v>
      </c>
      <c r="O331">
        <v>14.366666666666665</v>
      </c>
      <c r="P331">
        <v>4.875</v>
      </c>
      <c r="Q331">
        <v>0.5</v>
      </c>
      <c r="R331">
        <v>1.125</v>
      </c>
      <c r="S331">
        <v>2</v>
      </c>
      <c r="T331">
        <v>0.375</v>
      </c>
      <c r="U331">
        <v>0.125</v>
      </c>
      <c r="V331">
        <v>0.34090909090909088</v>
      </c>
      <c r="W331">
        <v>5.5</v>
      </c>
      <c r="X331">
        <v>0.7142857142857143</v>
      </c>
      <c r="Y331">
        <v>0.875</v>
      </c>
      <c r="Z331">
        <v>1.375</v>
      </c>
      <c r="AA331">
        <v>-1.7712125722682235</v>
      </c>
      <c r="AB331">
        <v>-1.0306463942007189</v>
      </c>
      <c r="AC331">
        <v>-1.7490242597603081</v>
      </c>
      <c r="AD331">
        <v>-0.57386449518294114</v>
      </c>
      <c r="AE331">
        <v>-1.367448844761443</v>
      </c>
      <c r="AF331">
        <v>-0.91882751582556321</v>
      </c>
      <c r="AG331">
        <v>-0.99598926784381692</v>
      </c>
      <c r="AH331">
        <v>-0.21435490138911364</v>
      </c>
      <c r="AI331">
        <v>0.57734868518384108</v>
      </c>
    </row>
    <row r="332" spans="1:35" x14ac:dyDescent="0.2">
      <c r="A332">
        <v>28</v>
      </c>
      <c r="B332">
        <v>331</v>
      </c>
      <c r="C332" s="25">
        <v>0</v>
      </c>
      <c r="D332" s="25">
        <v>348</v>
      </c>
      <c r="E332" s="25">
        <v>1</v>
      </c>
      <c r="F332">
        <v>-1.0897935920007249</v>
      </c>
      <c r="G332">
        <v>-0.64957962259427127</v>
      </c>
      <c r="H332">
        <v>-0.44021396940645363</v>
      </c>
      <c r="I332" t="s">
        <v>526</v>
      </c>
      <c r="J332" t="s">
        <v>32</v>
      </c>
      <c r="K332" t="s">
        <v>33</v>
      </c>
      <c r="L332" t="s">
        <v>45</v>
      </c>
      <c r="M332" s="26">
        <v>37.1</v>
      </c>
      <c r="N332" s="27">
        <v>10</v>
      </c>
      <c r="O332">
        <v>10.806666666666667</v>
      </c>
      <c r="P332">
        <v>1.3</v>
      </c>
      <c r="Q332">
        <v>0</v>
      </c>
      <c r="R332">
        <v>3.5</v>
      </c>
      <c r="S332">
        <v>0.6</v>
      </c>
      <c r="T332">
        <v>0.3</v>
      </c>
      <c r="U332">
        <v>0.7</v>
      </c>
      <c r="V332">
        <v>0.625</v>
      </c>
      <c r="W332">
        <v>0.8</v>
      </c>
      <c r="X332">
        <v>0.75</v>
      </c>
      <c r="Y332">
        <v>0.4</v>
      </c>
      <c r="Z332">
        <v>0.3</v>
      </c>
      <c r="AA332">
        <v>-2.3671387582674717</v>
      </c>
      <c r="AB332">
        <v>-1.5177172569739765</v>
      </c>
      <c r="AC332">
        <v>-0.89594145582673412</v>
      </c>
      <c r="AD332">
        <v>-1.213497939488912</v>
      </c>
      <c r="AE332">
        <v>-1.5307908816271547</v>
      </c>
      <c r="AF332">
        <v>-2.8266408764491272E-2</v>
      </c>
      <c r="AG332">
        <v>0.14679089179867308</v>
      </c>
      <c r="AH332">
        <v>-7.5202443056334237E-2</v>
      </c>
      <c r="AI332">
        <v>1.6355476488579592</v>
      </c>
    </row>
    <row r="333" spans="1:35" x14ac:dyDescent="0.2">
      <c r="A333">
        <v>28</v>
      </c>
      <c r="B333">
        <v>332</v>
      </c>
      <c r="C333" s="25">
        <v>125.4</v>
      </c>
      <c r="D333" s="25">
        <v>124</v>
      </c>
      <c r="E333" s="25">
        <v>28</v>
      </c>
      <c r="F333">
        <v>-1.0898056039932809</v>
      </c>
      <c r="G333">
        <v>-0.76049302704641497</v>
      </c>
      <c r="H333">
        <v>-0.32931257694686589</v>
      </c>
      <c r="I333" t="s">
        <v>451</v>
      </c>
      <c r="J333" t="s">
        <v>32</v>
      </c>
      <c r="K333" t="s">
        <v>52</v>
      </c>
      <c r="L333" t="s">
        <v>45</v>
      </c>
      <c r="M333" s="26">
        <v>26.4</v>
      </c>
      <c r="N333" s="27">
        <v>10</v>
      </c>
      <c r="O333">
        <v>16.551666666666666</v>
      </c>
      <c r="P333">
        <v>6.6</v>
      </c>
      <c r="Q333">
        <v>0.3</v>
      </c>
      <c r="R333">
        <v>5</v>
      </c>
      <c r="S333">
        <v>0.5</v>
      </c>
      <c r="T333">
        <v>0</v>
      </c>
      <c r="U333">
        <v>0.9</v>
      </c>
      <c r="V333">
        <v>0.45098039215686275</v>
      </c>
      <c r="W333">
        <v>5.0999999999999996</v>
      </c>
      <c r="X333">
        <v>0.6071428571428571</v>
      </c>
      <c r="Y333">
        <v>2.8</v>
      </c>
      <c r="Z333">
        <v>1</v>
      </c>
      <c r="AA333">
        <v>-1.4836677692336213</v>
      </c>
      <c r="AB333">
        <v>-1.2254747393100218</v>
      </c>
      <c r="AC333">
        <v>-0.3571523165002663</v>
      </c>
      <c r="AD333">
        <v>-1.2591860426536243</v>
      </c>
      <c r="AE333">
        <v>-2.1841590290900013</v>
      </c>
      <c r="AF333">
        <v>0.28149397630022954</v>
      </c>
      <c r="AG333">
        <v>-0.16228587402330194</v>
      </c>
      <c r="AH333">
        <v>-1.4004933074656609</v>
      </c>
      <c r="AI333">
        <v>0.94648785855853346</v>
      </c>
    </row>
    <row r="334" spans="1:35" x14ac:dyDescent="0.2">
      <c r="A334">
        <v>28</v>
      </c>
      <c r="B334">
        <v>333</v>
      </c>
      <c r="C334" s="25">
        <v>0</v>
      </c>
      <c r="D334" s="25">
        <v>209</v>
      </c>
      <c r="E334" s="25">
        <v>1</v>
      </c>
      <c r="F334">
        <v>-1.0908810977827952</v>
      </c>
      <c r="G334">
        <v>-0.75899511477014692</v>
      </c>
      <c r="H334">
        <v>-0.33188598301264827</v>
      </c>
      <c r="I334" t="s">
        <v>497</v>
      </c>
      <c r="J334" t="s">
        <v>32</v>
      </c>
      <c r="K334" t="s">
        <v>44</v>
      </c>
      <c r="L334" t="s">
        <v>264</v>
      </c>
      <c r="M334" s="26">
        <v>24.3</v>
      </c>
      <c r="N334" s="27">
        <v>10</v>
      </c>
      <c r="O334">
        <v>12.785</v>
      </c>
      <c r="P334">
        <v>4</v>
      </c>
      <c r="Q334">
        <v>0.1</v>
      </c>
      <c r="R334">
        <v>3.7</v>
      </c>
      <c r="S334">
        <v>1.3</v>
      </c>
      <c r="T334">
        <v>0.1</v>
      </c>
      <c r="U334">
        <v>0.3</v>
      </c>
      <c r="V334">
        <v>0.41935483870967744</v>
      </c>
      <c r="W334">
        <v>3.1</v>
      </c>
      <c r="X334">
        <v>0.8125</v>
      </c>
      <c r="Y334">
        <v>1.6</v>
      </c>
      <c r="Z334">
        <v>0.9</v>
      </c>
      <c r="AA334">
        <v>-1.917068631778529</v>
      </c>
      <c r="AB334">
        <v>-1.420303084419325</v>
      </c>
      <c r="AC334">
        <v>-0.82410290391653829</v>
      </c>
      <c r="AD334">
        <v>-0.89368121733592665</v>
      </c>
      <c r="AE334">
        <v>-1.9663696466023857</v>
      </c>
      <c r="AF334">
        <v>-0.64778717889393267</v>
      </c>
      <c r="AG334">
        <v>-0.23971331991020728</v>
      </c>
      <c r="AH334">
        <v>3.3144978467070603E-2</v>
      </c>
      <c r="AI334">
        <v>1.0449249714584512</v>
      </c>
    </row>
    <row r="335" spans="1:35" x14ac:dyDescent="0.2">
      <c r="A335">
        <v>28</v>
      </c>
      <c r="B335">
        <v>334</v>
      </c>
      <c r="C335" s="25">
        <v>0</v>
      </c>
      <c r="D335" s="25">
        <v>316</v>
      </c>
      <c r="E335" s="25">
        <v>1</v>
      </c>
      <c r="F335">
        <v>-1.1012985799869532</v>
      </c>
      <c r="G335">
        <v>-0.74006085722538328</v>
      </c>
      <c r="H335">
        <v>-0.36123772276156996</v>
      </c>
      <c r="I335" t="s">
        <v>499</v>
      </c>
      <c r="J335" t="s">
        <v>32</v>
      </c>
      <c r="K335" t="s">
        <v>42</v>
      </c>
      <c r="L335" t="s">
        <v>263</v>
      </c>
      <c r="M335" s="26">
        <v>26.7</v>
      </c>
      <c r="N335" s="27">
        <v>10</v>
      </c>
      <c r="O335">
        <v>11.976666666666667</v>
      </c>
      <c r="P335">
        <v>4.5999999999999996</v>
      </c>
      <c r="Q335">
        <v>0.6</v>
      </c>
      <c r="R335">
        <v>1</v>
      </c>
      <c r="S335">
        <v>1.1000000000000001</v>
      </c>
      <c r="T335">
        <v>0.5</v>
      </c>
      <c r="U335">
        <v>0.1</v>
      </c>
      <c r="V335">
        <v>0.44186046511627908</v>
      </c>
      <c r="W335">
        <v>4.3</v>
      </c>
      <c r="X335">
        <v>0.66666666666666663</v>
      </c>
      <c r="Y335">
        <v>0.3</v>
      </c>
      <c r="Z335">
        <v>0.7</v>
      </c>
      <c r="AA335">
        <v>-1.8170530481143197</v>
      </c>
      <c r="AB335">
        <v>-0.93323222164606745</v>
      </c>
      <c r="AC335">
        <v>-1.7939233547041804</v>
      </c>
      <c r="AD335">
        <v>-0.9850574236653511</v>
      </c>
      <c r="AE335">
        <v>-1.0952121166519238</v>
      </c>
      <c r="AF335">
        <v>-0.95754756395865337</v>
      </c>
      <c r="AG335">
        <v>-0.19325685237806409</v>
      </c>
      <c r="AH335">
        <v>-0.12706433116817714</v>
      </c>
      <c r="AI335">
        <v>1.2417991972582874</v>
      </c>
    </row>
    <row r="336" spans="1:35" x14ac:dyDescent="0.2">
      <c r="A336">
        <v>28</v>
      </c>
      <c r="B336">
        <v>335</v>
      </c>
      <c r="C336" s="25">
        <v>0</v>
      </c>
      <c r="D336" s="25">
        <v>478</v>
      </c>
      <c r="E336" s="25">
        <v>0</v>
      </c>
      <c r="F336">
        <v>-1.1053121982095226</v>
      </c>
      <c r="G336">
        <v>-0.67436310595391391</v>
      </c>
      <c r="H336">
        <v>-0.43094909225560873</v>
      </c>
      <c r="I336" t="s">
        <v>508</v>
      </c>
      <c r="J336" t="s">
        <v>32</v>
      </c>
      <c r="K336" t="s">
        <v>79</v>
      </c>
      <c r="L336" t="s">
        <v>263</v>
      </c>
      <c r="M336" s="26">
        <v>30</v>
      </c>
      <c r="N336" s="27">
        <v>2</v>
      </c>
      <c r="O336">
        <v>3.833333333333333</v>
      </c>
      <c r="P336">
        <v>2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0.4</v>
      </c>
      <c r="W336">
        <v>2.5</v>
      </c>
      <c r="X336">
        <v>0</v>
      </c>
      <c r="Y336">
        <v>0</v>
      </c>
      <c r="Z336">
        <v>0</v>
      </c>
      <c r="AA336">
        <v>-2.2504539106592274</v>
      </c>
      <c r="AB336">
        <v>-1.5177172569739765</v>
      </c>
      <c r="AC336">
        <v>-1.7939233547041804</v>
      </c>
      <c r="AD336">
        <v>-1.0307455268300634</v>
      </c>
      <c r="AE336">
        <v>-6.2652042138463893E-3</v>
      </c>
      <c r="AF336">
        <v>-1.1124277564910137</v>
      </c>
      <c r="AG336">
        <v>-0.26294155367627886</v>
      </c>
      <c r="AH336">
        <v>-2.5652377594350319E-2</v>
      </c>
      <c r="AI336">
        <v>1.9308589875577131</v>
      </c>
    </row>
    <row r="337" spans="1:35" x14ac:dyDescent="0.2">
      <c r="A337">
        <v>28</v>
      </c>
      <c r="B337">
        <v>336</v>
      </c>
      <c r="C337" s="25">
        <v>0</v>
      </c>
      <c r="D337" s="25">
        <v>293</v>
      </c>
      <c r="E337" s="25">
        <v>0</v>
      </c>
      <c r="F337">
        <v>-1.1074577887876467</v>
      </c>
      <c r="G337">
        <v>-0.65997068550826532</v>
      </c>
      <c r="H337">
        <v>-0.44748710327938135</v>
      </c>
      <c r="I337" t="s">
        <v>524</v>
      </c>
      <c r="J337" t="s">
        <v>32</v>
      </c>
      <c r="K337" t="s">
        <v>39</v>
      </c>
      <c r="L337" t="s">
        <v>264</v>
      </c>
      <c r="M337" s="26">
        <v>24.6</v>
      </c>
      <c r="N337" s="27">
        <v>10</v>
      </c>
      <c r="O337">
        <v>12.333333333333334</v>
      </c>
      <c r="P337">
        <v>5.6</v>
      </c>
      <c r="Q337">
        <v>1.1000000000000001</v>
      </c>
      <c r="R337">
        <v>1.8</v>
      </c>
      <c r="S337">
        <v>0.4</v>
      </c>
      <c r="T337">
        <v>0.1</v>
      </c>
      <c r="U337">
        <v>0.2</v>
      </c>
      <c r="V337">
        <v>0.48837209302325579</v>
      </c>
      <c r="W337">
        <v>4.3</v>
      </c>
      <c r="X337">
        <v>0.75</v>
      </c>
      <c r="Y337">
        <v>0.4</v>
      </c>
      <c r="Z337">
        <v>0.2</v>
      </c>
      <c r="AA337">
        <v>-1.6503604086739705</v>
      </c>
      <c r="AB337">
        <v>-0.44616135887280967</v>
      </c>
      <c r="AC337">
        <v>-1.5065691470633975</v>
      </c>
      <c r="AD337">
        <v>-1.3048741458183366</v>
      </c>
      <c r="AE337">
        <v>-1.9663696466023857</v>
      </c>
      <c r="AF337">
        <v>-0.80266737142629285</v>
      </c>
      <c r="AG337">
        <v>7.8483590181262664E-2</v>
      </c>
      <c r="AH337">
        <v>-7.5202443056334237E-2</v>
      </c>
      <c r="AI337">
        <v>1.7339847617578772</v>
      </c>
    </row>
    <row r="338" spans="1:35" x14ac:dyDescent="0.2">
      <c r="A338">
        <v>29</v>
      </c>
      <c r="B338">
        <v>337</v>
      </c>
      <c r="C338" s="25">
        <v>0</v>
      </c>
      <c r="D338" s="25">
        <v>653</v>
      </c>
      <c r="E338" s="25">
        <v>0</v>
      </c>
      <c r="F338">
        <v>-1.1084592562769018</v>
      </c>
      <c r="G338">
        <v>-0.74066612230972795</v>
      </c>
      <c r="H338">
        <v>-0.36779313396717384</v>
      </c>
      <c r="I338" t="s">
        <v>584</v>
      </c>
      <c r="J338" t="s">
        <v>32</v>
      </c>
      <c r="K338" t="s">
        <v>44</v>
      </c>
      <c r="L338" t="s">
        <v>264</v>
      </c>
      <c r="M338" s="26">
        <v>24.3</v>
      </c>
      <c r="N338" s="27">
        <v>5</v>
      </c>
      <c r="O338">
        <v>16.703333333333333</v>
      </c>
      <c r="P338">
        <v>6.4</v>
      </c>
      <c r="Q338">
        <v>0.8</v>
      </c>
      <c r="R338">
        <v>3.2</v>
      </c>
      <c r="S338">
        <v>0</v>
      </c>
      <c r="T338">
        <v>0</v>
      </c>
      <c r="U338">
        <v>0.2</v>
      </c>
      <c r="V338">
        <v>0.42424242424242425</v>
      </c>
      <c r="W338">
        <v>6.6</v>
      </c>
      <c r="X338">
        <v>0</v>
      </c>
      <c r="Y338">
        <v>0</v>
      </c>
      <c r="Z338">
        <v>0.4</v>
      </c>
      <c r="AA338">
        <v>-1.5170062971216909</v>
      </c>
      <c r="AB338">
        <v>-0.73840387653676431</v>
      </c>
      <c r="AC338">
        <v>-1.0036992836920275</v>
      </c>
      <c r="AD338">
        <v>-1.4876265584771855</v>
      </c>
      <c r="AE338">
        <v>-2.1841590290900013</v>
      </c>
      <c r="AF338">
        <v>-0.80266737142629285</v>
      </c>
      <c r="AG338">
        <v>-0.44389084280728119</v>
      </c>
      <c r="AH338">
        <v>-2.5652377594350319E-2</v>
      </c>
      <c r="AI338">
        <v>1.5371105359580413</v>
      </c>
    </row>
    <row r="339" spans="1:35" x14ac:dyDescent="0.2">
      <c r="A339">
        <v>29</v>
      </c>
      <c r="B339">
        <v>338</v>
      </c>
      <c r="C339" s="25">
        <v>0</v>
      </c>
      <c r="D339" s="25">
        <v>376</v>
      </c>
      <c r="E339" s="25">
        <v>0</v>
      </c>
      <c r="F339">
        <v>-1.1194589715153664</v>
      </c>
      <c r="G339">
        <v>-0.86812100762442723</v>
      </c>
      <c r="H339">
        <v>-0.25133796389093921</v>
      </c>
      <c r="I339" t="s">
        <v>541</v>
      </c>
      <c r="J339" t="s">
        <v>32</v>
      </c>
      <c r="K339" t="s">
        <v>95</v>
      </c>
      <c r="L339" t="s">
        <v>264</v>
      </c>
      <c r="M339" s="26">
        <v>26.2</v>
      </c>
      <c r="N339" s="27">
        <v>8</v>
      </c>
      <c r="O339">
        <v>12.86875</v>
      </c>
      <c r="P339">
        <v>4.25</v>
      </c>
      <c r="Q339">
        <v>0.625</v>
      </c>
      <c r="R339">
        <v>1.875</v>
      </c>
      <c r="S339">
        <v>0.375</v>
      </c>
      <c r="T339">
        <v>0.25</v>
      </c>
      <c r="U339">
        <v>0.375</v>
      </c>
      <c r="V339">
        <v>0.36666666666666664</v>
      </c>
      <c r="W339">
        <v>3.75</v>
      </c>
      <c r="X339">
        <v>0.77777777777777779</v>
      </c>
      <c r="Y339">
        <v>1.125</v>
      </c>
      <c r="Z339">
        <v>1.375</v>
      </c>
      <c r="AA339">
        <v>-1.8753954719184418</v>
      </c>
      <c r="AB339">
        <v>-0.90887867850740445</v>
      </c>
      <c r="AC339">
        <v>-1.4796296900970742</v>
      </c>
      <c r="AD339">
        <v>-1.3162961716095147</v>
      </c>
      <c r="AE339">
        <v>-1.6396855728709625</v>
      </c>
      <c r="AF339">
        <v>-0.53162703449466242</v>
      </c>
      <c r="AG339">
        <v>-0.55422495319612153</v>
      </c>
      <c r="AH339">
        <v>-8.4700181109505931E-2</v>
      </c>
      <c r="AI339">
        <v>0.57734868518384108</v>
      </c>
    </row>
    <row r="340" spans="1:35" x14ac:dyDescent="0.2">
      <c r="A340">
        <v>29</v>
      </c>
      <c r="B340">
        <v>339</v>
      </c>
      <c r="C340" s="25">
        <v>0</v>
      </c>
      <c r="D340" s="25">
        <v>295</v>
      </c>
      <c r="E340" s="25">
        <v>0</v>
      </c>
      <c r="F340">
        <v>-1.1221715700588981</v>
      </c>
      <c r="G340">
        <v>-0.75165830693346658</v>
      </c>
      <c r="H340">
        <v>-0.37051326312543154</v>
      </c>
      <c r="I340" t="s">
        <v>525</v>
      </c>
      <c r="J340" t="s">
        <v>32</v>
      </c>
      <c r="K340" t="s">
        <v>121</v>
      </c>
      <c r="L340" t="s">
        <v>263</v>
      </c>
      <c r="M340" s="26">
        <v>26.5</v>
      </c>
      <c r="N340" s="27">
        <v>9</v>
      </c>
      <c r="O340">
        <v>11.705555555555556</v>
      </c>
      <c r="P340">
        <v>5.1111111111111107</v>
      </c>
      <c r="Q340">
        <v>0.55555555555555558</v>
      </c>
      <c r="R340">
        <v>1</v>
      </c>
      <c r="S340">
        <v>1.1111111111111112</v>
      </c>
      <c r="T340">
        <v>0.22222222222222221</v>
      </c>
      <c r="U340">
        <v>0.1111111111111111</v>
      </c>
      <c r="V340">
        <v>0.4375</v>
      </c>
      <c r="W340">
        <v>3.5555555555555554</v>
      </c>
      <c r="X340">
        <v>0.8666666666666667</v>
      </c>
      <c r="Y340">
        <v>1.6666666666666667</v>
      </c>
      <c r="Z340">
        <v>0.66666666666666663</v>
      </c>
      <c r="AA340">
        <v>-1.7318545879559188</v>
      </c>
      <c r="AB340">
        <v>-0.97652740944813465</v>
      </c>
      <c r="AC340">
        <v>-1.7939233547041804</v>
      </c>
      <c r="AD340">
        <v>-0.97998096775816079</v>
      </c>
      <c r="AE340">
        <v>-1.7001826235619668</v>
      </c>
      <c r="AF340">
        <v>-0.94033865367728009</v>
      </c>
      <c r="AG340">
        <v>-0.18433534021383882</v>
      </c>
      <c r="AH340">
        <v>0.26760660669335373</v>
      </c>
      <c r="AI340">
        <v>1.2746115682249266</v>
      </c>
    </row>
    <row r="341" spans="1:35" x14ac:dyDescent="0.2">
      <c r="A341">
        <v>29</v>
      </c>
      <c r="B341">
        <v>340</v>
      </c>
      <c r="C341" s="25">
        <v>0</v>
      </c>
      <c r="D341" s="25">
        <v>404</v>
      </c>
      <c r="E341" s="25">
        <v>0</v>
      </c>
      <c r="F341">
        <v>-1.1246335631630378</v>
      </c>
      <c r="G341">
        <v>-0.71063791583374591</v>
      </c>
      <c r="H341">
        <v>-0.41399564732929184</v>
      </c>
      <c r="I341" t="s">
        <v>459</v>
      </c>
      <c r="J341" t="s">
        <v>32</v>
      </c>
      <c r="K341" t="s">
        <v>44</v>
      </c>
      <c r="L341" t="s">
        <v>264</v>
      </c>
      <c r="M341" s="26">
        <v>23.8</v>
      </c>
      <c r="N341" s="27">
        <v>4</v>
      </c>
      <c r="O341">
        <v>9.5124999999999993</v>
      </c>
      <c r="P341">
        <v>2.75</v>
      </c>
      <c r="Q341">
        <v>0.5</v>
      </c>
      <c r="R341">
        <v>1.5</v>
      </c>
      <c r="S341">
        <v>0</v>
      </c>
      <c r="T341">
        <v>0.25</v>
      </c>
      <c r="U341">
        <v>0.5</v>
      </c>
      <c r="V341">
        <v>0.5</v>
      </c>
      <c r="W341">
        <v>1.5</v>
      </c>
      <c r="X341">
        <v>1</v>
      </c>
      <c r="Y341">
        <v>0.75</v>
      </c>
      <c r="Z341">
        <v>0.5</v>
      </c>
      <c r="AA341">
        <v>-2.1254344310789657</v>
      </c>
      <c r="AB341">
        <v>-1.0306463942007189</v>
      </c>
      <c r="AC341">
        <v>-1.614326974928691</v>
      </c>
      <c r="AD341">
        <v>-1.4876265584771855</v>
      </c>
      <c r="AE341">
        <v>-1.6396855728709625</v>
      </c>
      <c r="AF341">
        <v>-0.33802679382921191</v>
      </c>
      <c r="AG341">
        <v>3.8020276579426644E-2</v>
      </c>
      <c r="AH341">
        <v>0.36331178324447272</v>
      </c>
      <c r="AI341">
        <v>1.4386734230581233</v>
      </c>
    </row>
    <row r="342" spans="1:35" x14ac:dyDescent="0.2">
      <c r="A342">
        <v>29</v>
      </c>
      <c r="B342">
        <v>341</v>
      </c>
      <c r="C342" s="25">
        <v>0</v>
      </c>
      <c r="D342" s="25">
        <v>438</v>
      </c>
      <c r="E342" s="25">
        <v>0</v>
      </c>
      <c r="F342">
        <v>-1.1327034023316267</v>
      </c>
      <c r="G342">
        <v>-0.79778146205888212</v>
      </c>
      <c r="H342">
        <v>-0.33492194027274458</v>
      </c>
      <c r="I342" t="s">
        <v>492</v>
      </c>
      <c r="J342" t="s">
        <v>32</v>
      </c>
      <c r="K342" t="s">
        <v>35</v>
      </c>
      <c r="L342" t="s">
        <v>263</v>
      </c>
      <c r="M342" s="26">
        <v>22.7</v>
      </c>
      <c r="N342" s="27">
        <v>10</v>
      </c>
      <c r="O342">
        <v>10.208333333333332</v>
      </c>
      <c r="P342">
        <v>3.5</v>
      </c>
      <c r="Q342">
        <v>0.7</v>
      </c>
      <c r="R342">
        <v>0.9</v>
      </c>
      <c r="S342">
        <v>0.6</v>
      </c>
      <c r="T342">
        <v>0.3</v>
      </c>
      <c r="U342">
        <v>0.4</v>
      </c>
      <c r="V342">
        <v>0.41176470588235292</v>
      </c>
      <c r="W342">
        <v>3.4</v>
      </c>
      <c r="X342">
        <v>0</v>
      </c>
      <c r="Y342">
        <v>0</v>
      </c>
      <c r="Z342">
        <v>0.9</v>
      </c>
      <c r="AA342">
        <v>-2.0004149514987035</v>
      </c>
      <c r="AB342">
        <v>-0.83581804909141588</v>
      </c>
      <c r="AC342">
        <v>-1.8298426306592781</v>
      </c>
      <c r="AD342">
        <v>-1.213497939488912</v>
      </c>
      <c r="AE342">
        <v>-1.5307908816271547</v>
      </c>
      <c r="AF342">
        <v>-0.49290698636157226</v>
      </c>
      <c r="AG342">
        <v>-0.29603431366700328</v>
      </c>
      <c r="AH342">
        <v>-2.5652377594350319E-2</v>
      </c>
      <c r="AI342">
        <v>1.0449249714584512</v>
      </c>
    </row>
    <row r="343" spans="1:35" x14ac:dyDescent="0.2">
      <c r="A343">
        <v>29</v>
      </c>
      <c r="B343">
        <v>342</v>
      </c>
      <c r="C343" s="25">
        <v>0</v>
      </c>
      <c r="D343" s="25">
        <v>588</v>
      </c>
      <c r="E343" s="25">
        <v>0</v>
      </c>
      <c r="F343">
        <v>-1.1336904150607214</v>
      </c>
      <c r="G343">
        <v>-0.77789525781095359</v>
      </c>
      <c r="H343">
        <v>-0.35579515724976785</v>
      </c>
      <c r="I343" t="s">
        <v>480</v>
      </c>
      <c r="J343" t="s">
        <v>32</v>
      </c>
      <c r="K343" t="s">
        <v>54</v>
      </c>
      <c r="L343" t="s">
        <v>264</v>
      </c>
      <c r="M343" s="26">
        <v>23.2</v>
      </c>
      <c r="N343" s="27">
        <v>10</v>
      </c>
      <c r="O343">
        <v>8.9266666666666676</v>
      </c>
      <c r="P343">
        <v>3.7</v>
      </c>
      <c r="Q343">
        <v>0</v>
      </c>
      <c r="R343">
        <v>4.0999999999999996</v>
      </c>
      <c r="S343">
        <v>0.6</v>
      </c>
      <c r="T343">
        <v>0.3</v>
      </c>
      <c r="U343">
        <v>0.5</v>
      </c>
      <c r="V343">
        <v>0.625</v>
      </c>
      <c r="W343">
        <v>2.4</v>
      </c>
      <c r="X343">
        <v>0.58333333333333337</v>
      </c>
      <c r="Y343">
        <v>1.2</v>
      </c>
      <c r="Z343">
        <v>1.5</v>
      </c>
      <c r="AA343">
        <v>-1.9670764236106337</v>
      </c>
      <c r="AB343">
        <v>-1.5177172569739765</v>
      </c>
      <c r="AC343">
        <v>-0.68042580009614706</v>
      </c>
      <c r="AD343">
        <v>-1.213497939488912</v>
      </c>
      <c r="AE343">
        <v>-1.5307908816271547</v>
      </c>
      <c r="AF343">
        <v>-0.33802679382921191</v>
      </c>
      <c r="AG343">
        <v>0.4804732910675239</v>
      </c>
      <c r="AH343">
        <v>-0.68829780979901378</v>
      </c>
      <c r="AI343">
        <v>0.45430229405894357</v>
      </c>
    </row>
    <row r="344" spans="1:35" x14ac:dyDescent="0.2">
      <c r="A344">
        <v>29</v>
      </c>
      <c r="B344">
        <v>343</v>
      </c>
      <c r="C344" s="25">
        <v>0</v>
      </c>
      <c r="D344" s="25">
        <v>745</v>
      </c>
      <c r="E344" s="25">
        <v>0</v>
      </c>
      <c r="F344">
        <v>-1.1401824352568501</v>
      </c>
      <c r="G344">
        <v>-0.67449648523066563</v>
      </c>
      <c r="H344">
        <v>-0.46568595002618451</v>
      </c>
      <c r="I344" t="s">
        <v>520</v>
      </c>
      <c r="J344" t="s">
        <v>232</v>
      </c>
      <c r="K344" t="s">
        <v>82</v>
      </c>
      <c r="L344" t="s">
        <v>264</v>
      </c>
      <c r="M344" s="26">
        <v>23.5</v>
      </c>
      <c r="N344" s="27">
        <v>1</v>
      </c>
      <c r="O344">
        <v>4.6500000000000004</v>
      </c>
      <c r="P344">
        <v>0</v>
      </c>
      <c r="Q344">
        <v>0</v>
      </c>
      <c r="R344">
        <v>3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-2.5838391895399258</v>
      </c>
      <c r="AB344">
        <v>-1.5177172569739765</v>
      </c>
      <c r="AC344">
        <v>-1.0755378356022234</v>
      </c>
      <c r="AD344">
        <v>-1.0307455268300634</v>
      </c>
      <c r="AE344">
        <v>-2.1841590290900013</v>
      </c>
      <c r="AF344">
        <v>0.43637416883258989</v>
      </c>
      <c r="AG344">
        <v>-2.005030783575236E-2</v>
      </c>
      <c r="AH344">
        <v>-2.5652377594350319E-2</v>
      </c>
      <c r="AI344">
        <v>1.9308589875577131</v>
      </c>
    </row>
    <row r="345" spans="1:35" x14ac:dyDescent="0.2">
      <c r="A345">
        <v>29</v>
      </c>
      <c r="B345">
        <v>344</v>
      </c>
      <c r="C345" s="25">
        <v>0</v>
      </c>
      <c r="D345" s="25">
        <v>218</v>
      </c>
      <c r="E345" s="25">
        <v>1</v>
      </c>
      <c r="F345">
        <v>-1.1406103263382312</v>
      </c>
      <c r="G345">
        <v>-0.74868213030997544</v>
      </c>
      <c r="H345">
        <v>-0.39192819602825579</v>
      </c>
      <c r="I345" t="s">
        <v>556</v>
      </c>
      <c r="J345" t="s">
        <v>32</v>
      </c>
      <c r="K345" t="s">
        <v>67</v>
      </c>
      <c r="L345" t="s">
        <v>264</v>
      </c>
      <c r="M345" s="26">
        <v>27.2</v>
      </c>
      <c r="N345" s="27">
        <v>8</v>
      </c>
      <c r="O345">
        <v>10.389583333333333</v>
      </c>
      <c r="P345">
        <v>3</v>
      </c>
      <c r="Q345">
        <v>0.625</v>
      </c>
      <c r="R345">
        <v>2.125</v>
      </c>
      <c r="S345">
        <v>0.25</v>
      </c>
      <c r="T345">
        <v>0.5</v>
      </c>
      <c r="U345">
        <v>0.125</v>
      </c>
      <c r="V345">
        <v>0.41176470588235292</v>
      </c>
      <c r="W345">
        <v>2.125</v>
      </c>
      <c r="X345">
        <v>0.7142857142857143</v>
      </c>
      <c r="Y345">
        <v>0.875</v>
      </c>
      <c r="Z345">
        <v>0.5</v>
      </c>
      <c r="AA345">
        <v>-2.0837612712188784</v>
      </c>
      <c r="AB345">
        <v>-0.90887867850740445</v>
      </c>
      <c r="AC345">
        <v>-1.3898315002093296</v>
      </c>
      <c r="AD345">
        <v>-1.3734063005654049</v>
      </c>
      <c r="AE345">
        <v>-1.0952121166519238</v>
      </c>
      <c r="AF345">
        <v>-0.91882751582556321</v>
      </c>
      <c r="AG345">
        <v>-0.19254031148028419</v>
      </c>
      <c r="AH345">
        <v>-0.21435490138911364</v>
      </c>
      <c r="AI345">
        <v>1.4386734230581233</v>
      </c>
    </row>
    <row r="346" spans="1:35" x14ac:dyDescent="0.2">
      <c r="A346">
        <v>29</v>
      </c>
      <c r="B346">
        <v>345</v>
      </c>
      <c r="C346" s="25">
        <v>0</v>
      </c>
      <c r="D346" s="25">
        <v>280</v>
      </c>
      <c r="E346" s="25">
        <v>1</v>
      </c>
      <c r="F346">
        <v>-1.1411536337008343</v>
      </c>
      <c r="G346">
        <v>-0.94553476765929545</v>
      </c>
      <c r="H346">
        <v>-0.19561886604153889</v>
      </c>
      <c r="I346" t="s">
        <v>538</v>
      </c>
      <c r="J346" t="s">
        <v>32</v>
      </c>
      <c r="K346" t="s">
        <v>115</v>
      </c>
      <c r="L346" t="s">
        <v>263</v>
      </c>
      <c r="M346" s="26">
        <v>33.700000000000003</v>
      </c>
      <c r="N346" s="27">
        <v>10</v>
      </c>
      <c r="O346">
        <v>16.365000000000002</v>
      </c>
      <c r="P346">
        <v>5</v>
      </c>
      <c r="Q346">
        <v>1.1000000000000001</v>
      </c>
      <c r="R346">
        <v>1.9</v>
      </c>
      <c r="S346">
        <v>1.6</v>
      </c>
      <c r="T346">
        <v>0.1</v>
      </c>
      <c r="U346">
        <v>0</v>
      </c>
      <c r="V346">
        <v>0.25714285714285712</v>
      </c>
      <c r="W346">
        <v>7</v>
      </c>
      <c r="X346">
        <v>0.5</v>
      </c>
      <c r="Y346">
        <v>0.6</v>
      </c>
      <c r="Z346">
        <v>0.4</v>
      </c>
      <c r="AA346">
        <v>-1.7503759923381799</v>
      </c>
      <c r="AB346">
        <v>-0.44616135887280967</v>
      </c>
      <c r="AC346">
        <v>-1.4706498711082998</v>
      </c>
      <c r="AD346">
        <v>-0.75661690784178992</v>
      </c>
      <c r="AE346">
        <v>-1.9663696466023857</v>
      </c>
      <c r="AF346">
        <v>-1.1124277564910137</v>
      </c>
      <c r="AG346">
        <v>-2.0588480089858594</v>
      </c>
      <c r="AH346">
        <v>-0.4854739026513602</v>
      </c>
      <c r="AI346">
        <v>1.5371105359580413</v>
      </c>
    </row>
    <row r="347" spans="1:35" x14ac:dyDescent="0.2">
      <c r="A347">
        <v>29</v>
      </c>
      <c r="B347">
        <v>346</v>
      </c>
      <c r="C347" s="25">
        <v>0</v>
      </c>
      <c r="D347" s="25">
        <v>302</v>
      </c>
      <c r="E347" s="25">
        <v>0</v>
      </c>
      <c r="F347">
        <v>-1.1425847888713376</v>
      </c>
      <c r="G347">
        <v>-0.77887442855451117</v>
      </c>
      <c r="H347">
        <v>-0.36371036031682646</v>
      </c>
      <c r="I347" t="s">
        <v>490</v>
      </c>
      <c r="J347" t="s">
        <v>32</v>
      </c>
      <c r="K347" t="s">
        <v>87</v>
      </c>
      <c r="L347" t="s">
        <v>264</v>
      </c>
      <c r="M347" s="26">
        <v>28.9</v>
      </c>
      <c r="N347" s="27">
        <v>10</v>
      </c>
      <c r="O347">
        <v>14.686666666666664</v>
      </c>
      <c r="P347">
        <v>2.6</v>
      </c>
      <c r="Q347">
        <v>0.2</v>
      </c>
      <c r="R347">
        <v>2.4</v>
      </c>
      <c r="S347">
        <v>1.3</v>
      </c>
      <c r="T347">
        <v>0.4</v>
      </c>
      <c r="U347">
        <v>0.6</v>
      </c>
      <c r="V347">
        <v>0.32258064516129031</v>
      </c>
      <c r="W347">
        <v>3.1</v>
      </c>
      <c r="X347">
        <v>0.44444444444444442</v>
      </c>
      <c r="Y347">
        <v>0.9</v>
      </c>
      <c r="Z347">
        <v>0.3</v>
      </c>
      <c r="AA347">
        <v>-2.150438326995018</v>
      </c>
      <c r="AB347">
        <v>-1.3228889118646736</v>
      </c>
      <c r="AC347">
        <v>-1.2910534913328104</v>
      </c>
      <c r="AD347">
        <v>-0.89368121733592665</v>
      </c>
      <c r="AE347">
        <v>-1.3130014991395391</v>
      </c>
      <c r="AF347">
        <v>-0.18314660129685159</v>
      </c>
      <c r="AG347">
        <v>-0.64732398374919731</v>
      </c>
      <c r="AH347">
        <v>-0.84388347413454323</v>
      </c>
      <c r="AI347">
        <v>1.6355476488579592</v>
      </c>
    </row>
    <row r="348" spans="1:35" x14ac:dyDescent="0.2">
      <c r="A348">
        <v>29</v>
      </c>
      <c r="B348">
        <v>347</v>
      </c>
      <c r="C348" s="25">
        <v>0</v>
      </c>
      <c r="D348" s="25">
        <v>657</v>
      </c>
      <c r="E348" s="25">
        <v>0</v>
      </c>
      <c r="F348">
        <v>-1.1452094004696161</v>
      </c>
      <c r="G348">
        <v>-0.90374624752484856</v>
      </c>
      <c r="H348">
        <v>-0.2414631529447675</v>
      </c>
      <c r="I348" t="s">
        <v>527</v>
      </c>
      <c r="J348" t="s">
        <v>232</v>
      </c>
      <c r="K348" t="s">
        <v>44</v>
      </c>
      <c r="L348" t="s">
        <v>263</v>
      </c>
      <c r="M348" s="26">
        <v>23.6</v>
      </c>
      <c r="N348" s="27">
        <v>4</v>
      </c>
      <c r="O348">
        <v>14.308333333333334</v>
      </c>
      <c r="P348">
        <v>2.75</v>
      </c>
      <c r="Q348">
        <v>0.25</v>
      </c>
      <c r="R348">
        <v>1.75</v>
      </c>
      <c r="S348">
        <v>2</v>
      </c>
      <c r="T348">
        <v>0.25</v>
      </c>
      <c r="U348">
        <v>0</v>
      </c>
      <c r="V348">
        <v>0.26666666666666666</v>
      </c>
      <c r="W348">
        <v>3.75</v>
      </c>
      <c r="X348">
        <v>1</v>
      </c>
      <c r="Y348">
        <v>0.5</v>
      </c>
      <c r="Z348">
        <v>1</v>
      </c>
      <c r="AA348">
        <v>-2.1254344310789657</v>
      </c>
      <c r="AB348">
        <v>-1.2741818255873476</v>
      </c>
      <c r="AC348">
        <v>-1.5245287850409464</v>
      </c>
      <c r="AD348">
        <v>-0.57386449518294114</v>
      </c>
      <c r="AE348">
        <v>-1.6396855728709625</v>
      </c>
      <c r="AF348">
        <v>-1.1124277564910137</v>
      </c>
      <c r="AG348">
        <v>-1.0637382829948587</v>
      </c>
      <c r="AH348">
        <v>0.23365706296486508</v>
      </c>
      <c r="AI348">
        <v>0.94648785855853346</v>
      </c>
    </row>
    <row r="349" spans="1:35" x14ac:dyDescent="0.2">
      <c r="A349">
        <v>29</v>
      </c>
      <c r="B349">
        <v>348</v>
      </c>
      <c r="C349" s="25">
        <v>0</v>
      </c>
      <c r="D349" s="25">
        <v>349</v>
      </c>
      <c r="E349" s="25">
        <v>1</v>
      </c>
      <c r="F349">
        <v>-1.1519648568322693</v>
      </c>
      <c r="G349">
        <v>-0.81760176845164578</v>
      </c>
      <c r="H349">
        <v>-0.33436308838062356</v>
      </c>
      <c r="I349" t="s">
        <v>500</v>
      </c>
      <c r="J349" t="s">
        <v>32</v>
      </c>
      <c r="K349" t="s">
        <v>35</v>
      </c>
      <c r="L349" t="s">
        <v>264</v>
      </c>
      <c r="M349" s="26">
        <v>30.7</v>
      </c>
      <c r="N349" s="27">
        <v>10</v>
      </c>
      <c r="O349">
        <v>13.033333333333335</v>
      </c>
      <c r="P349">
        <v>3.2</v>
      </c>
      <c r="Q349">
        <v>0.9</v>
      </c>
      <c r="R349">
        <v>2.8</v>
      </c>
      <c r="S349">
        <v>0.8</v>
      </c>
      <c r="T349">
        <v>0.1</v>
      </c>
      <c r="U349">
        <v>0.1</v>
      </c>
      <c r="V349">
        <v>0.30555555555555558</v>
      </c>
      <c r="W349">
        <v>3.6</v>
      </c>
      <c r="X349">
        <v>0.5</v>
      </c>
      <c r="Y349">
        <v>0.2</v>
      </c>
      <c r="Z349">
        <v>0.4</v>
      </c>
      <c r="AA349">
        <v>-2.0504227433308082</v>
      </c>
      <c r="AB349">
        <v>-0.64098970398211275</v>
      </c>
      <c r="AC349">
        <v>-1.147376387512419</v>
      </c>
      <c r="AD349">
        <v>-1.1221217331594877</v>
      </c>
      <c r="AE349">
        <v>-1.9663696466023857</v>
      </c>
      <c r="AF349">
        <v>-0.95754756395865337</v>
      </c>
      <c r="AG349">
        <v>-0.83177245419696588</v>
      </c>
      <c r="AH349">
        <v>-0.17892621928002031</v>
      </c>
      <c r="AI349">
        <v>1.5371105359580413</v>
      </c>
    </row>
    <row r="350" spans="1:35" x14ac:dyDescent="0.2">
      <c r="A350">
        <v>30</v>
      </c>
      <c r="B350">
        <v>349</v>
      </c>
      <c r="C350" s="25">
        <v>0</v>
      </c>
      <c r="D350" s="25">
        <v>718</v>
      </c>
      <c r="E350" s="25">
        <v>0</v>
      </c>
      <c r="F350">
        <v>-1.1645064126867219</v>
      </c>
      <c r="G350">
        <v>-0.69024774163784997</v>
      </c>
      <c r="H350">
        <v>-0.47425867104887198</v>
      </c>
      <c r="I350" t="s">
        <v>517</v>
      </c>
      <c r="J350" t="s">
        <v>32</v>
      </c>
      <c r="K350" t="s">
        <v>63</v>
      </c>
      <c r="L350" t="s">
        <v>263</v>
      </c>
      <c r="M350" s="26">
        <v>25.3</v>
      </c>
      <c r="N350" s="27">
        <v>10</v>
      </c>
      <c r="O350">
        <v>10.548333333333334</v>
      </c>
      <c r="P350">
        <v>4.7</v>
      </c>
      <c r="Q350">
        <v>1.1000000000000001</v>
      </c>
      <c r="R350">
        <v>0.9</v>
      </c>
      <c r="S350">
        <v>0.4</v>
      </c>
      <c r="T350">
        <v>0.3</v>
      </c>
      <c r="U350">
        <v>0</v>
      </c>
      <c r="V350">
        <v>0.54838709677419351</v>
      </c>
      <c r="W350">
        <v>3.1</v>
      </c>
      <c r="X350">
        <v>0.66666666666666663</v>
      </c>
      <c r="Y350">
        <v>0.3</v>
      </c>
      <c r="Z350">
        <v>0.3</v>
      </c>
      <c r="AA350">
        <v>-1.8003837841702846</v>
      </c>
      <c r="AB350">
        <v>-0.44616135887280967</v>
      </c>
      <c r="AC350">
        <v>-1.8298426306592781</v>
      </c>
      <c r="AD350">
        <v>-1.3048741458183366</v>
      </c>
      <c r="AE350">
        <v>-1.5307908816271547</v>
      </c>
      <c r="AF350">
        <v>-1.1124277564910137</v>
      </c>
      <c r="AG350">
        <v>0.30376756520844572</v>
      </c>
      <c r="AH350">
        <v>-0.12706433116817714</v>
      </c>
      <c r="AI350">
        <v>1.6355476488579592</v>
      </c>
    </row>
    <row r="351" spans="1:35" x14ac:dyDescent="0.2">
      <c r="A351">
        <v>30</v>
      </c>
      <c r="B351">
        <v>350</v>
      </c>
      <c r="C351" s="25">
        <v>0</v>
      </c>
      <c r="D351" s="25">
        <v>229</v>
      </c>
      <c r="E351" s="25">
        <v>1</v>
      </c>
      <c r="F351">
        <v>-1.1670579294303152</v>
      </c>
      <c r="G351">
        <v>-0.95502967725194665</v>
      </c>
      <c r="H351">
        <v>-0.21202825217836851</v>
      </c>
      <c r="I351" t="s">
        <v>519</v>
      </c>
      <c r="J351" t="s">
        <v>32</v>
      </c>
      <c r="K351" t="s">
        <v>97</v>
      </c>
      <c r="L351" t="s">
        <v>264</v>
      </c>
      <c r="M351" s="26">
        <v>26</v>
      </c>
      <c r="N351" s="27">
        <v>2</v>
      </c>
      <c r="O351">
        <v>9.2166666666666668</v>
      </c>
      <c r="P351">
        <v>3.5</v>
      </c>
      <c r="Q351">
        <v>0.5</v>
      </c>
      <c r="R351">
        <v>3</v>
      </c>
      <c r="S351">
        <v>0.5</v>
      </c>
      <c r="T351">
        <v>0</v>
      </c>
      <c r="U351">
        <v>0</v>
      </c>
      <c r="V351">
        <v>0.2</v>
      </c>
      <c r="W351">
        <v>5</v>
      </c>
      <c r="X351">
        <v>1</v>
      </c>
      <c r="Y351">
        <v>1</v>
      </c>
      <c r="Z351">
        <v>0.5</v>
      </c>
      <c r="AA351">
        <v>-2.0004149514987035</v>
      </c>
      <c r="AB351">
        <v>-1.0306463942007189</v>
      </c>
      <c r="AC351">
        <v>-1.0755378356022234</v>
      </c>
      <c r="AD351">
        <v>-1.2591860426536243</v>
      </c>
      <c r="AE351">
        <v>-2.1841590290900013</v>
      </c>
      <c r="AF351">
        <v>-1.1124277564910137</v>
      </c>
      <c r="AG351">
        <v>-1.8645350123134383</v>
      </c>
      <c r="AH351">
        <v>0.49296650352408045</v>
      </c>
      <c r="AI351">
        <v>1.4386734230581233</v>
      </c>
    </row>
    <row r="352" spans="1:35" x14ac:dyDescent="0.2">
      <c r="A352">
        <v>30</v>
      </c>
      <c r="B352">
        <v>351</v>
      </c>
      <c r="C352" s="25">
        <v>0</v>
      </c>
      <c r="D352" s="25">
        <v>286</v>
      </c>
      <c r="E352" s="25">
        <v>0</v>
      </c>
      <c r="F352">
        <v>-1.1674606878180145</v>
      </c>
      <c r="G352">
        <v>-0.84894808055542115</v>
      </c>
      <c r="H352">
        <v>-0.31851260726259334</v>
      </c>
      <c r="I352" t="s">
        <v>523</v>
      </c>
      <c r="J352" t="s">
        <v>32</v>
      </c>
      <c r="K352" t="s">
        <v>108</v>
      </c>
      <c r="L352" t="s">
        <v>263</v>
      </c>
      <c r="M352" s="26">
        <v>32</v>
      </c>
      <c r="N352" s="27">
        <v>10</v>
      </c>
      <c r="O352">
        <v>13.365</v>
      </c>
      <c r="P352">
        <v>3.9</v>
      </c>
      <c r="Q352">
        <v>1.1000000000000001</v>
      </c>
      <c r="R352">
        <v>1.6</v>
      </c>
      <c r="S352">
        <v>0.8</v>
      </c>
      <c r="T352">
        <v>0.2</v>
      </c>
      <c r="U352">
        <v>0</v>
      </c>
      <c r="V352">
        <v>0.33333333333333331</v>
      </c>
      <c r="W352">
        <v>4.2</v>
      </c>
      <c r="X352">
        <v>0</v>
      </c>
      <c r="Y352">
        <v>0.1</v>
      </c>
      <c r="Z352">
        <v>0.6</v>
      </c>
      <c r="AA352">
        <v>-1.9337378957225639</v>
      </c>
      <c r="AB352">
        <v>-0.44616135887280967</v>
      </c>
      <c r="AC352">
        <v>-1.5784076989735931</v>
      </c>
      <c r="AD352">
        <v>-1.1221217331594877</v>
      </c>
      <c r="AE352">
        <v>-1.7485802641147703</v>
      </c>
      <c r="AF352">
        <v>-1.1124277564910137</v>
      </c>
      <c r="AG352">
        <v>-0.80854422043089447</v>
      </c>
      <c r="AH352">
        <v>-0.23078810739186337</v>
      </c>
      <c r="AI352">
        <v>1.3402363101582055</v>
      </c>
    </row>
    <row r="353" spans="1:35" x14ac:dyDescent="0.2">
      <c r="A353">
        <v>30</v>
      </c>
      <c r="B353">
        <v>352</v>
      </c>
      <c r="C353" s="25">
        <v>138.19999999999999</v>
      </c>
      <c r="D353" s="25">
        <v>285</v>
      </c>
      <c r="E353" s="25">
        <v>1</v>
      </c>
      <c r="F353">
        <v>-1.1754672370301229</v>
      </c>
      <c r="G353">
        <v>-0.81107763898687779</v>
      </c>
      <c r="H353">
        <v>-0.36438959804324511</v>
      </c>
      <c r="I353" t="s">
        <v>530</v>
      </c>
      <c r="J353" t="s">
        <v>1717</v>
      </c>
      <c r="K353" t="s">
        <v>82</v>
      </c>
      <c r="L353" t="s">
        <v>45</v>
      </c>
      <c r="M353" s="26">
        <v>30.5</v>
      </c>
      <c r="N353" s="27">
        <v>6</v>
      </c>
      <c r="O353">
        <v>12.116666666666667</v>
      </c>
      <c r="P353">
        <v>1.6666666666666667</v>
      </c>
      <c r="Q353">
        <v>0</v>
      </c>
      <c r="R353">
        <v>5.166666666666667</v>
      </c>
      <c r="S353">
        <v>0.16666666666666666</v>
      </c>
      <c r="T353">
        <v>0.16666666666666666</v>
      </c>
      <c r="U353">
        <v>0.5</v>
      </c>
      <c r="V353">
        <v>0.4</v>
      </c>
      <c r="W353">
        <v>1.6666666666666667</v>
      </c>
      <c r="X353">
        <v>0.5</v>
      </c>
      <c r="Y353">
        <v>0.66666666666666663</v>
      </c>
      <c r="Z353">
        <v>0.83333333333333337</v>
      </c>
      <c r="AA353">
        <v>-2.3060181238060107</v>
      </c>
      <c r="AB353">
        <v>-1.5177172569739765</v>
      </c>
      <c r="AC353">
        <v>-0.29728685657510312</v>
      </c>
      <c r="AD353">
        <v>-1.4114797198693319</v>
      </c>
      <c r="AE353">
        <v>-1.8211767249439754</v>
      </c>
      <c r="AF353">
        <v>-0.33802679382921191</v>
      </c>
      <c r="AG353">
        <v>-0.1819778050627702</v>
      </c>
      <c r="AH353">
        <v>-0.5365651832132502</v>
      </c>
      <c r="AI353">
        <v>1.1105497133917301</v>
      </c>
    </row>
    <row r="354" spans="1:35" x14ac:dyDescent="0.2">
      <c r="A354">
        <v>30</v>
      </c>
      <c r="B354">
        <v>353</v>
      </c>
      <c r="C354" s="25">
        <v>0</v>
      </c>
      <c r="D354" s="25">
        <v>446</v>
      </c>
      <c r="E354" s="25">
        <v>0</v>
      </c>
      <c r="F354">
        <v>-1.1784313291589541</v>
      </c>
      <c r="G354">
        <v>-0.83474177048855025</v>
      </c>
      <c r="H354">
        <v>-0.34368955867040385</v>
      </c>
      <c r="I354" t="s">
        <v>529</v>
      </c>
      <c r="J354" t="s">
        <v>32</v>
      </c>
      <c r="K354" t="s">
        <v>56</v>
      </c>
      <c r="L354" t="s">
        <v>264</v>
      </c>
      <c r="M354" s="26">
        <v>22.4</v>
      </c>
      <c r="N354" s="27">
        <v>9</v>
      </c>
      <c r="O354">
        <v>13.305555555555555</v>
      </c>
      <c r="P354">
        <v>3.7777777777777777</v>
      </c>
      <c r="Q354">
        <v>1.1111111111111112</v>
      </c>
      <c r="R354">
        <v>1</v>
      </c>
      <c r="S354">
        <v>1</v>
      </c>
      <c r="T354">
        <v>0</v>
      </c>
      <c r="U354">
        <v>0.1111111111111111</v>
      </c>
      <c r="V354">
        <v>0.42307692307692307</v>
      </c>
      <c r="W354">
        <v>2.8888888888888888</v>
      </c>
      <c r="X354">
        <v>1</v>
      </c>
      <c r="Y354">
        <v>0.22222222222222221</v>
      </c>
      <c r="Z354">
        <v>1</v>
      </c>
      <c r="AA354">
        <v>-1.9541114405430513</v>
      </c>
      <c r="AB354">
        <v>-0.43533756192229289</v>
      </c>
      <c r="AC354">
        <v>-1.7939233547041804</v>
      </c>
      <c r="AD354">
        <v>-1.0307455268300634</v>
      </c>
      <c r="AE354">
        <v>-2.1841590290900013</v>
      </c>
      <c r="AF354">
        <v>-0.94033865367728009</v>
      </c>
      <c r="AG354">
        <v>-0.21014448884280734</v>
      </c>
      <c r="AH354">
        <v>8.9596262654189851E-2</v>
      </c>
      <c r="AI354">
        <v>0.94648785855853346</v>
      </c>
    </row>
    <row r="355" spans="1:35" x14ac:dyDescent="0.2">
      <c r="A355">
        <v>30</v>
      </c>
      <c r="B355">
        <v>354</v>
      </c>
      <c r="C355" s="25">
        <v>0</v>
      </c>
      <c r="D355" s="25">
        <v>225</v>
      </c>
      <c r="E355" s="25">
        <v>1</v>
      </c>
      <c r="F355">
        <v>-1.1807333944177405</v>
      </c>
      <c r="G355">
        <v>-0.90001703034752745</v>
      </c>
      <c r="H355">
        <v>-0.28071636407021305</v>
      </c>
      <c r="I355" t="s">
        <v>533</v>
      </c>
      <c r="J355" t="s">
        <v>32</v>
      </c>
      <c r="K355" t="s">
        <v>44</v>
      </c>
      <c r="L355" t="s">
        <v>264</v>
      </c>
      <c r="M355" s="26">
        <v>24.9</v>
      </c>
      <c r="N355" s="27">
        <v>6</v>
      </c>
      <c r="O355">
        <v>8.3527777777777779</v>
      </c>
      <c r="P355">
        <v>4</v>
      </c>
      <c r="Q355">
        <v>0</v>
      </c>
      <c r="R355">
        <v>3.6666666666666665</v>
      </c>
      <c r="S355">
        <v>0.83333333333333337</v>
      </c>
      <c r="T355">
        <v>0</v>
      </c>
      <c r="U355">
        <v>0.16666666666666666</v>
      </c>
      <c r="V355">
        <v>0.52941176470588236</v>
      </c>
      <c r="W355">
        <v>2.8333333333333335</v>
      </c>
      <c r="X355">
        <v>0.8571428571428571</v>
      </c>
      <c r="Y355">
        <v>1.1666666666666667</v>
      </c>
      <c r="Z355">
        <v>2</v>
      </c>
      <c r="AA355">
        <v>-1.917068631778529</v>
      </c>
      <c r="AB355">
        <v>-1.5177172569739765</v>
      </c>
      <c r="AC355">
        <v>-0.836075995901571</v>
      </c>
      <c r="AD355">
        <v>-1.106892365437917</v>
      </c>
      <c r="AE355">
        <v>-2.1841590290900013</v>
      </c>
      <c r="AF355">
        <v>-0.85429410227041314</v>
      </c>
      <c r="AG355">
        <v>0.20286375823708303</v>
      </c>
      <c r="AH355">
        <v>0.15107362052822529</v>
      </c>
      <c r="AI355">
        <v>-3.7883270440646287E-2</v>
      </c>
    </row>
    <row r="356" spans="1:35" x14ac:dyDescent="0.2">
      <c r="A356">
        <v>30</v>
      </c>
      <c r="B356">
        <v>355</v>
      </c>
      <c r="C356" s="25">
        <v>0</v>
      </c>
      <c r="D356" s="25">
        <v>314</v>
      </c>
      <c r="E356" s="25">
        <v>0</v>
      </c>
      <c r="F356">
        <v>-1.1809814742727625</v>
      </c>
      <c r="G356">
        <v>-0.74021250043904507</v>
      </c>
      <c r="H356">
        <v>-0.44076897383371738</v>
      </c>
      <c r="I356" t="s">
        <v>532</v>
      </c>
      <c r="J356" t="s">
        <v>32</v>
      </c>
      <c r="K356" t="s">
        <v>87</v>
      </c>
      <c r="L356" t="s">
        <v>264</v>
      </c>
      <c r="M356" s="26">
        <v>24.1</v>
      </c>
      <c r="N356" s="27">
        <v>6</v>
      </c>
      <c r="O356">
        <v>13.908333333333333</v>
      </c>
      <c r="P356">
        <v>4.666666666666667</v>
      </c>
      <c r="Q356">
        <v>1</v>
      </c>
      <c r="R356">
        <v>3</v>
      </c>
      <c r="S356">
        <v>0.66666666666666663</v>
      </c>
      <c r="T356">
        <v>0</v>
      </c>
      <c r="U356">
        <v>0.33333333333333331</v>
      </c>
      <c r="V356">
        <v>0.47619047619047616</v>
      </c>
      <c r="W356">
        <v>3.5</v>
      </c>
      <c r="X356">
        <v>0.4</v>
      </c>
      <c r="Y356">
        <v>0.83333333333333337</v>
      </c>
      <c r="Z356">
        <v>0.33333333333333331</v>
      </c>
      <c r="AA356">
        <v>-1.8059402054849629</v>
      </c>
      <c r="AB356">
        <v>-0.54357553142746129</v>
      </c>
      <c r="AC356">
        <v>-1.0755378356022234</v>
      </c>
      <c r="AD356">
        <v>-1.1830392040457707</v>
      </c>
      <c r="AE356">
        <v>-2.1841590290900013</v>
      </c>
      <c r="AF356">
        <v>-0.5961604480498125</v>
      </c>
      <c r="AG356">
        <v>2.2225380666127011E-3</v>
      </c>
      <c r="AH356">
        <v>-0.87845806620910538</v>
      </c>
      <c r="AI356">
        <v>1.60273527789132</v>
      </c>
    </row>
    <row r="357" spans="1:35" x14ac:dyDescent="0.2">
      <c r="A357">
        <v>30</v>
      </c>
      <c r="B357">
        <v>356</v>
      </c>
      <c r="C357" s="25">
        <v>0</v>
      </c>
      <c r="D357" s="25">
        <v>338</v>
      </c>
      <c r="E357" s="25">
        <v>0</v>
      </c>
      <c r="F357">
        <v>-1.1826448498874318</v>
      </c>
      <c r="G357">
        <v>-0.65472574288764684</v>
      </c>
      <c r="H357">
        <v>-0.52791910699978495</v>
      </c>
      <c r="I357" t="s">
        <v>594</v>
      </c>
      <c r="J357" t="s">
        <v>32</v>
      </c>
      <c r="K357" t="s">
        <v>39</v>
      </c>
      <c r="L357" t="s">
        <v>263</v>
      </c>
      <c r="M357" s="26">
        <v>34.1</v>
      </c>
      <c r="N357" s="27">
        <v>4</v>
      </c>
      <c r="O357">
        <v>9.6041666666666679</v>
      </c>
      <c r="P357">
        <v>5</v>
      </c>
      <c r="Q357">
        <v>1</v>
      </c>
      <c r="R357">
        <v>0.25</v>
      </c>
      <c r="S357">
        <v>0.25</v>
      </c>
      <c r="T357">
        <v>0</v>
      </c>
      <c r="U357">
        <v>0.5</v>
      </c>
      <c r="V357">
        <v>0.5714285714285714</v>
      </c>
      <c r="W357">
        <v>3.5</v>
      </c>
      <c r="X357">
        <v>0</v>
      </c>
      <c r="Y357">
        <v>0</v>
      </c>
      <c r="Z357">
        <v>0</v>
      </c>
      <c r="AA357">
        <v>-1.7503759923381799</v>
      </c>
      <c r="AB357">
        <v>-0.54357553142746129</v>
      </c>
      <c r="AC357">
        <v>-2.0633179243674142</v>
      </c>
      <c r="AD357">
        <v>-1.3734063005654049</v>
      </c>
      <c r="AE357">
        <v>-2.1841590290900013</v>
      </c>
      <c r="AF357">
        <v>-0.33802679382921191</v>
      </c>
      <c r="AG357">
        <v>0.45512327566549005</v>
      </c>
      <c r="AH357">
        <v>-2.5652377594350319E-2</v>
      </c>
      <c r="AI357">
        <v>1.9308589875577131</v>
      </c>
    </row>
    <row r="358" spans="1:35" x14ac:dyDescent="0.2">
      <c r="A358">
        <v>30</v>
      </c>
      <c r="B358">
        <v>357</v>
      </c>
      <c r="C358" s="25">
        <v>0</v>
      </c>
      <c r="D358" s="25">
        <v>260</v>
      </c>
      <c r="E358" s="25">
        <v>1</v>
      </c>
      <c r="F358">
        <v>-1.1846011509308749</v>
      </c>
      <c r="G358">
        <v>-0.85010374590005944</v>
      </c>
      <c r="H358">
        <v>-0.33449740503081549</v>
      </c>
      <c r="I358" t="s">
        <v>518</v>
      </c>
      <c r="J358" t="s">
        <v>32</v>
      </c>
      <c r="K358" t="s">
        <v>95</v>
      </c>
      <c r="L358" t="s">
        <v>264</v>
      </c>
      <c r="M358" s="26">
        <v>28.4</v>
      </c>
      <c r="N358" s="27">
        <v>10</v>
      </c>
      <c r="O358">
        <v>10.891666666666666</v>
      </c>
      <c r="P358">
        <v>3.1</v>
      </c>
      <c r="Q358">
        <v>0.8</v>
      </c>
      <c r="R358">
        <v>2.1</v>
      </c>
      <c r="S358">
        <v>1.1000000000000001</v>
      </c>
      <c r="T358">
        <v>0.1</v>
      </c>
      <c r="U358">
        <v>0.1</v>
      </c>
      <c r="V358">
        <v>0.29729729729729731</v>
      </c>
      <c r="W358">
        <v>3.7</v>
      </c>
      <c r="X358">
        <v>0.5</v>
      </c>
      <c r="Y358">
        <v>0.2</v>
      </c>
      <c r="Z358">
        <v>0.4</v>
      </c>
      <c r="AA358">
        <v>-2.0670920072748435</v>
      </c>
      <c r="AB358">
        <v>-0.73840387653676431</v>
      </c>
      <c r="AC358">
        <v>-1.398811319198104</v>
      </c>
      <c r="AD358">
        <v>-0.9850574236653511</v>
      </c>
      <c r="AE358">
        <v>-1.9663696466023857</v>
      </c>
      <c r="AF358">
        <v>-0.95754756395865337</v>
      </c>
      <c r="AG358">
        <v>-0.89583619254245228</v>
      </c>
      <c r="AH358">
        <v>-0.17892621928002031</v>
      </c>
      <c r="AI358">
        <v>1.5371105359580413</v>
      </c>
    </row>
    <row r="359" spans="1:35" x14ac:dyDescent="0.2">
      <c r="A359">
        <v>30</v>
      </c>
      <c r="B359">
        <v>358</v>
      </c>
      <c r="C359" s="25">
        <v>0</v>
      </c>
      <c r="D359" s="25">
        <v>254</v>
      </c>
      <c r="E359" s="25">
        <v>0</v>
      </c>
      <c r="F359">
        <v>-1.1857414210760289</v>
      </c>
      <c r="G359">
        <v>-0.76844576000454745</v>
      </c>
      <c r="H359">
        <v>-0.41729566107148142</v>
      </c>
      <c r="I359" t="s">
        <v>534</v>
      </c>
      <c r="J359" t="s">
        <v>32</v>
      </c>
      <c r="K359" t="s">
        <v>115</v>
      </c>
      <c r="L359" t="s">
        <v>264</v>
      </c>
      <c r="M359" s="26">
        <v>33.299999999999997</v>
      </c>
      <c r="N359" s="27">
        <v>6</v>
      </c>
      <c r="O359">
        <v>9.5583333333333318</v>
      </c>
      <c r="P359">
        <v>2.5</v>
      </c>
      <c r="Q359">
        <v>0.5</v>
      </c>
      <c r="R359">
        <v>2.3333333333333335</v>
      </c>
      <c r="S359">
        <v>0.5</v>
      </c>
      <c r="T359">
        <v>0.16666666666666666</v>
      </c>
      <c r="U359">
        <v>0.16666666666666666</v>
      </c>
      <c r="V359">
        <v>0.35714285714285715</v>
      </c>
      <c r="W359">
        <v>2.3333333333333335</v>
      </c>
      <c r="X359">
        <v>1</v>
      </c>
      <c r="Y359">
        <v>0.33333333333333331</v>
      </c>
      <c r="Z359">
        <v>0.16666666666666666</v>
      </c>
      <c r="AA359">
        <v>-2.1671075909390529</v>
      </c>
      <c r="AB359">
        <v>-1.0306463942007189</v>
      </c>
      <c r="AC359">
        <v>-1.3149996753028756</v>
      </c>
      <c r="AD359">
        <v>-1.2591860426536243</v>
      </c>
      <c r="AE359">
        <v>-1.8211767249439754</v>
      </c>
      <c r="AF359">
        <v>-0.85429410227041314</v>
      </c>
      <c r="AG359">
        <v>-0.38261902523324048</v>
      </c>
      <c r="AH359">
        <v>0.14722058277845995</v>
      </c>
      <c r="AI359">
        <v>1.7667971327245164</v>
      </c>
    </row>
    <row r="360" spans="1:35" x14ac:dyDescent="0.2">
      <c r="A360">
        <v>30</v>
      </c>
      <c r="B360">
        <v>359</v>
      </c>
      <c r="C360" s="25">
        <v>0</v>
      </c>
      <c r="D360" s="25">
        <v>222</v>
      </c>
      <c r="E360" s="25">
        <v>1</v>
      </c>
      <c r="F360">
        <v>-1.1913884253699758</v>
      </c>
      <c r="G360">
        <v>-0.80949252568091667</v>
      </c>
      <c r="H360">
        <v>-0.38189589968905913</v>
      </c>
      <c r="I360" t="s">
        <v>537</v>
      </c>
      <c r="J360" t="s">
        <v>32</v>
      </c>
      <c r="K360" t="s">
        <v>121</v>
      </c>
      <c r="L360" t="s">
        <v>264</v>
      </c>
      <c r="M360" s="26">
        <v>21.6</v>
      </c>
      <c r="N360" s="27">
        <v>4</v>
      </c>
      <c r="O360">
        <v>6.8541666666666661</v>
      </c>
      <c r="P360">
        <v>3.5</v>
      </c>
      <c r="Q360">
        <v>0</v>
      </c>
      <c r="R360">
        <v>1.25</v>
      </c>
      <c r="S360">
        <v>0.25</v>
      </c>
      <c r="T360">
        <v>0.25</v>
      </c>
      <c r="U360">
        <v>0.5</v>
      </c>
      <c r="V360">
        <v>0.4</v>
      </c>
      <c r="W360">
        <v>3.75</v>
      </c>
      <c r="X360">
        <v>1</v>
      </c>
      <c r="Y360">
        <v>0.5</v>
      </c>
      <c r="Z360">
        <v>0.5</v>
      </c>
      <c r="AA360">
        <v>-2.0004149514987035</v>
      </c>
      <c r="AB360">
        <v>-1.5177172569739765</v>
      </c>
      <c r="AC360">
        <v>-1.7041251648164357</v>
      </c>
      <c r="AD360">
        <v>-1.3734063005654049</v>
      </c>
      <c r="AE360">
        <v>-1.6396855728709625</v>
      </c>
      <c r="AF360">
        <v>-0.33802679382921191</v>
      </c>
      <c r="AG360">
        <v>-0.38438717659654215</v>
      </c>
      <c r="AH360">
        <v>0.23365706296486508</v>
      </c>
      <c r="AI360">
        <v>1.4386734230581233</v>
      </c>
    </row>
    <row r="361" spans="1:35" x14ac:dyDescent="0.2">
      <c r="A361">
        <v>30</v>
      </c>
      <c r="B361">
        <v>360</v>
      </c>
      <c r="C361" s="25">
        <v>0</v>
      </c>
      <c r="D361" s="25">
        <v>270</v>
      </c>
      <c r="E361" s="25">
        <v>0</v>
      </c>
      <c r="F361">
        <v>-1.207400873857827</v>
      </c>
      <c r="G361">
        <v>-0.7194345902290542</v>
      </c>
      <c r="H361">
        <v>-0.48796628362877281</v>
      </c>
      <c r="I361" t="s">
        <v>515</v>
      </c>
      <c r="J361" t="s">
        <v>32</v>
      </c>
      <c r="K361" t="s">
        <v>67</v>
      </c>
      <c r="L361" t="s">
        <v>45</v>
      </c>
      <c r="M361" s="26">
        <v>22.9</v>
      </c>
      <c r="N361" s="27">
        <v>3</v>
      </c>
      <c r="O361">
        <v>17.272222222222222</v>
      </c>
      <c r="P361">
        <v>5.666666666666667</v>
      </c>
      <c r="Q361">
        <v>0</v>
      </c>
      <c r="R361">
        <v>3.6666666666666665</v>
      </c>
      <c r="S361">
        <v>0</v>
      </c>
      <c r="T361">
        <v>0</v>
      </c>
      <c r="U361">
        <v>0.33333333333333331</v>
      </c>
      <c r="V361">
        <v>0.53846153846153844</v>
      </c>
      <c r="W361">
        <v>4.333333333333333</v>
      </c>
      <c r="X361">
        <v>0.75</v>
      </c>
      <c r="Y361">
        <v>1.3333333333333333</v>
      </c>
      <c r="Z361">
        <v>0.33333333333333331</v>
      </c>
      <c r="AA361">
        <v>-1.6392475660446137</v>
      </c>
      <c r="AB361">
        <v>-1.5177172569739765</v>
      </c>
      <c r="AC361">
        <v>-0.836075995901571</v>
      </c>
      <c r="AD361">
        <v>-1.4876265584771855</v>
      </c>
      <c r="AE361">
        <v>-2.1841590290900013</v>
      </c>
      <c r="AF361">
        <v>-0.5961604480498125</v>
      </c>
      <c r="AG361">
        <v>0.37415952705198186</v>
      </c>
      <c r="AH361">
        <v>-0.19081926246762965</v>
      </c>
      <c r="AI361">
        <v>1.60273527789132</v>
      </c>
    </row>
    <row r="362" spans="1:35" x14ac:dyDescent="0.2">
      <c r="A362">
        <v>31</v>
      </c>
      <c r="B362">
        <v>361</v>
      </c>
      <c r="C362" s="25">
        <v>0</v>
      </c>
      <c r="D362" s="25">
        <v>710</v>
      </c>
      <c r="E362" s="25">
        <v>0</v>
      </c>
      <c r="F362">
        <v>-1.2101139374201613</v>
      </c>
      <c r="G362">
        <v>-0.65989783902373433</v>
      </c>
      <c r="H362">
        <v>-0.55021609839642693</v>
      </c>
      <c r="I362" t="s">
        <v>540</v>
      </c>
      <c r="J362" t="s">
        <v>32</v>
      </c>
      <c r="K362" t="s">
        <v>65</v>
      </c>
      <c r="L362" t="s">
        <v>264</v>
      </c>
      <c r="M362" s="26">
        <v>22.6</v>
      </c>
      <c r="N362" s="27">
        <v>5</v>
      </c>
      <c r="O362">
        <v>10.26</v>
      </c>
      <c r="P362">
        <v>4.4000000000000004</v>
      </c>
      <c r="Q362">
        <v>0.8</v>
      </c>
      <c r="R362">
        <v>1.6</v>
      </c>
      <c r="S362">
        <v>0.2</v>
      </c>
      <c r="T362">
        <v>0</v>
      </c>
      <c r="U362">
        <v>0</v>
      </c>
      <c r="V362">
        <v>0.7</v>
      </c>
      <c r="W362">
        <v>2</v>
      </c>
      <c r="X362">
        <v>1</v>
      </c>
      <c r="Y362">
        <v>0.8</v>
      </c>
      <c r="Z362">
        <v>0</v>
      </c>
      <c r="AA362">
        <v>-1.8503915760023892</v>
      </c>
      <c r="AB362">
        <v>-0.73840387653676431</v>
      </c>
      <c r="AC362">
        <v>-1.5784076989735931</v>
      </c>
      <c r="AD362">
        <v>-1.3962503521477609</v>
      </c>
      <c r="AE362">
        <v>-2.1841590290900013</v>
      </c>
      <c r="AF362">
        <v>-1.1124277564910137</v>
      </c>
      <c r="AG362">
        <v>0.60085802316980608</v>
      </c>
      <c r="AH362">
        <v>0.38924272730039433</v>
      </c>
      <c r="AI362">
        <v>1.9308589875577131</v>
      </c>
    </row>
    <row r="363" spans="1:35" x14ac:dyDescent="0.2">
      <c r="A363">
        <v>31</v>
      </c>
      <c r="B363">
        <v>362</v>
      </c>
      <c r="C363" s="25">
        <v>0</v>
      </c>
      <c r="D363" s="25">
        <v>327</v>
      </c>
      <c r="E363" s="25">
        <v>0</v>
      </c>
      <c r="F363">
        <v>-1.2159511515468111</v>
      </c>
      <c r="G363">
        <v>-0.7726377855890888</v>
      </c>
      <c r="H363">
        <v>-0.44331336595772231</v>
      </c>
      <c r="I363" t="s">
        <v>528</v>
      </c>
      <c r="J363" t="s">
        <v>32</v>
      </c>
      <c r="K363" t="s">
        <v>48</v>
      </c>
      <c r="L363" t="s">
        <v>263</v>
      </c>
      <c r="M363" s="26">
        <v>26.8</v>
      </c>
      <c r="N363" s="27">
        <v>9</v>
      </c>
      <c r="O363">
        <v>10.637037037037038</v>
      </c>
      <c r="P363">
        <v>2</v>
      </c>
      <c r="Q363">
        <v>0.1111111111111111</v>
      </c>
      <c r="R363">
        <v>2.3333333333333335</v>
      </c>
      <c r="S363">
        <v>0.33333333333333331</v>
      </c>
      <c r="T363">
        <v>0.22222222222222221</v>
      </c>
      <c r="U363">
        <v>0.66666666666666663</v>
      </c>
      <c r="V363">
        <v>0.6</v>
      </c>
      <c r="W363">
        <v>1.1111111111111112</v>
      </c>
      <c r="X363">
        <v>0.625</v>
      </c>
      <c r="Y363">
        <v>0.88888888888888884</v>
      </c>
      <c r="Z363">
        <v>0.55555555555555558</v>
      </c>
      <c r="AA363">
        <v>-2.2504539106592274</v>
      </c>
      <c r="AB363">
        <v>-1.409479287468808</v>
      </c>
      <c r="AC363">
        <v>-1.3149996753028756</v>
      </c>
      <c r="AD363">
        <v>-1.335332881261478</v>
      </c>
      <c r="AE363">
        <v>-1.7001826235619668</v>
      </c>
      <c r="AF363">
        <v>-7.9893139608611385E-2</v>
      </c>
      <c r="AG363">
        <v>0.17393185241215428</v>
      </c>
      <c r="AH363">
        <v>-0.42131654296470977</v>
      </c>
      <c r="AI363">
        <v>1.3839861381137244</v>
      </c>
    </row>
    <row r="364" spans="1:35" x14ac:dyDescent="0.2">
      <c r="A364">
        <v>31</v>
      </c>
      <c r="B364">
        <v>363</v>
      </c>
      <c r="C364" s="25">
        <v>0</v>
      </c>
      <c r="D364" s="25">
        <v>343</v>
      </c>
      <c r="E364" s="25">
        <v>0</v>
      </c>
      <c r="F364">
        <v>-1.2230124258415866</v>
      </c>
      <c r="G364">
        <v>-0.80804616434313026</v>
      </c>
      <c r="H364">
        <v>-0.41496626149845639</v>
      </c>
      <c r="I364" t="s">
        <v>511</v>
      </c>
      <c r="J364" t="s">
        <v>32</v>
      </c>
      <c r="K364" t="s">
        <v>97</v>
      </c>
      <c r="L364" t="s">
        <v>45</v>
      </c>
      <c r="M364" s="26">
        <v>25.5</v>
      </c>
      <c r="N364" s="27">
        <v>4</v>
      </c>
      <c r="O364">
        <v>9.5500000000000007</v>
      </c>
      <c r="P364">
        <v>4</v>
      </c>
      <c r="Q364">
        <v>0.25</v>
      </c>
      <c r="R364">
        <v>2.25</v>
      </c>
      <c r="S364">
        <v>0.5</v>
      </c>
      <c r="T364">
        <v>0.25</v>
      </c>
      <c r="U364">
        <v>0.75</v>
      </c>
      <c r="V364">
        <v>0.5</v>
      </c>
      <c r="W364">
        <v>3</v>
      </c>
      <c r="X364">
        <v>0.5</v>
      </c>
      <c r="Y364">
        <v>1.5</v>
      </c>
      <c r="Z364">
        <v>0.75</v>
      </c>
      <c r="AA364">
        <v>-1.917068631778529</v>
      </c>
      <c r="AB364">
        <v>-1.2741818255873476</v>
      </c>
      <c r="AC364">
        <v>-1.3449324052654572</v>
      </c>
      <c r="AD364">
        <v>-1.2591860426536243</v>
      </c>
      <c r="AE364">
        <v>-1.6396855728709625</v>
      </c>
      <c r="AF364">
        <v>4.9173687501688976E-2</v>
      </c>
      <c r="AG364">
        <v>9.6090860994605648E-2</v>
      </c>
      <c r="AH364">
        <v>-1.1752061902368751</v>
      </c>
      <c r="AI364">
        <v>1.1925806408083284</v>
      </c>
    </row>
    <row r="365" spans="1:35" x14ac:dyDescent="0.2">
      <c r="A365">
        <v>31</v>
      </c>
      <c r="B365">
        <v>364</v>
      </c>
      <c r="C365" s="25">
        <v>0</v>
      </c>
      <c r="D365" s="25">
        <v>191</v>
      </c>
      <c r="E365" s="25">
        <v>1</v>
      </c>
      <c r="F365">
        <v>-1.2415138518685105</v>
      </c>
      <c r="G365">
        <v>-0.841801306732473</v>
      </c>
      <c r="H365">
        <v>-0.39971254513603749</v>
      </c>
      <c r="I365" t="s">
        <v>535</v>
      </c>
      <c r="J365" t="s">
        <v>32</v>
      </c>
      <c r="K365" t="s">
        <v>52</v>
      </c>
      <c r="L365" t="s">
        <v>45</v>
      </c>
      <c r="M365" s="26">
        <v>21.3</v>
      </c>
      <c r="N365" s="27">
        <v>10</v>
      </c>
      <c r="O365">
        <v>11.988333333333333</v>
      </c>
      <c r="P365">
        <v>3.8</v>
      </c>
      <c r="Q365">
        <v>0</v>
      </c>
      <c r="R365">
        <v>2.6</v>
      </c>
      <c r="S365">
        <v>0.8</v>
      </c>
      <c r="T365">
        <v>0.2</v>
      </c>
      <c r="U365">
        <v>0.2</v>
      </c>
      <c r="V365">
        <v>0.5161290322580645</v>
      </c>
      <c r="W365">
        <v>3.1</v>
      </c>
      <c r="X365">
        <v>0.66666666666666663</v>
      </c>
      <c r="Y365">
        <v>0.9</v>
      </c>
      <c r="Z365">
        <v>1</v>
      </c>
      <c r="AA365">
        <v>-1.9504071596665991</v>
      </c>
      <c r="AB365">
        <v>-1.5177172569739765</v>
      </c>
      <c r="AC365">
        <v>-1.2192149394226146</v>
      </c>
      <c r="AD365">
        <v>-1.1221217331594877</v>
      </c>
      <c r="AE365">
        <v>-1.7485802641147703</v>
      </c>
      <c r="AF365">
        <v>-0.80266737142629285</v>
      </c>
      <c r="AG365">
        <v>0.1678973439287825</v>
      </c>
      <c r="AH365">
        <v>-0.32988823831583103</v>
      </c>
      <c r="AI365">
        <v>0.94648785855853346</v>
      </c>
    </row>
    <row r="366" spans="1:35" x14ac:dyDescent="0.2">
      <c r="A366">
        <v>31</v>
      </c>
      <c r="B366">
        <v>365</v>
      </c>
      <c r="C366" s="25">
        <v>0</v>
      </c>
      <c r="D366" s="25">
        <v>315</v>
      </c>
      <c r="E366" s="25">
        <v>0</v>
      </c>
      <c r="F366">
        <v>-1.2454581049745477</v>
      </c>
      <c r="G366">
        <v>-0.7604706526294025</v>
      </c>
      <c r="H366">
        <v>-0.48498745234514518</v>
      </c>
      <c r="I366" t="s">
        <v>522</v>
      </c>
      <c r="J366" t="s">
        <v>32</v>
      </c>
      <c r="K366" t="s">
        <v>56</v>
      </c>
      <c r="L366" t="s">
        <v>45</v>
      </c>
      <c r="M366" s="26">
        <v>22.7</v>
      </c>
      <c r="N366" s="27">
        <v>10</v>
      </c>
      <c r="O366">
        <v>11.508333333333335</v>
      </c>
      <c r="P366">
        <v>3.9</v>
      </c>
      <c r="Q366">
        <v>0.4</v>
      </c>
      <c r="R366">
        <v>1.9</v>
      </c>
      <c r="S366">
        <v>0.5</v>
      </c>
      <c r="T366">
        <v>0.2</v>
      </c>
      <c r="U366">
        <v>0.6</v>
      </c>
      <c r="V366">
        <v>0.59090909090909094</v>
      </c>
      <c r="W366">
        <v>2.2000000000000002</v>
      </c>
      <c r="X366">
        <v>0.5625</v>
      </c>
      <c r="Y366">
        <v>1.6</v>
      </c>
      <c r="Z366">
        <v>0.4</v>
      </c>
      <c r="AA366">
        <v>-1.9337378957225639</v>
      </c>
      <c r="AB366">
        <v>-1.1280605667553703</v>
      </c>
      <c r="AC366">
        <v>-1.4706498711082998</v>
      </c>
      <c r="AD366">
        <v>-1.2591860426536243</v>
      </c>
      <c r="AE366">
        <v>-1.7485802641147703</v>
      </c>
      <c r="AF366">
        <v>-0.18314660129685159</v>
      </c>
      <c r="AG366">
        <v>0.33686032519916992</v>
      </c>
      <c r="AH366">
        <v>-0.99484549317035398</v>
      </c>
      <c r="AI366">
        <v>1.5371105359580413</v>
      </c>
    </row>
    <row r="367" spans="1:35" x14ac:dyDescent="0.2">
      <c r="A367">
        <v>31</v>
      </c>
      <c r="B367">
        <v>366</v>
      </c>
      <c r="C367" s="25">
        <v>0</v>
      </c>
      <c r="D367" s="25">
        <v>296</v>
      </c>
      <c r="E367" s="25">
        <v>0</v>
      </c>
      <c r="F367">
        <v>-1.2473515578030416</v>
      </c>
      <c r="G367">
        <v>-0.8011333020651189</v>
      </c>
      <c r="H367">
        <v>-0.44621825573792273</v>
      </c>
      <c r="I367" t="s">
        <v>586</v>
      </c>
      <c r="J367" t="s">
        <v>32</v>
      </c>
      <c r="K367" t="s">
        <v>89</v>
      </c>
      <c r="L367" t="s">
        <v>263</v>
      </c>
      <c r="M367" s="26">
        <v>26.1</v>
      </c>
      <c r="N367" s="27">
        <v>8</v>
      </c>
      <c r="O367">
        <v>6.2270833333333337</v>
      </c>
      <c r="P367">
        <v>3.125</v>
      </c>
      <c r="Q367">
        <v>0.125</v>
      </c>
      <c r="R367">
        <v>2.375</v>
      </c>
      <c r="S367">
        <v>0.875</v>
      </c>
      <c r="T367">
        <v>0.375</v>
      </c>
      <c r="U367">
        <v>0.25</v>
      </c>
      <c r="V367">
        <v>0.43478260869565216</v>
      </c>
      <c r="W367">
        <v>2.875</v>
      </c>
      <c r="X367">
        <v>0.5</v>
      </c>
      <c r="Y367">
        <v>1</v>
      </c>
      <c r="Z367">
        <v>0.25</v>
      </c>
      <c r="AA367">
        <v>-2.0629246912888344</v>
      </c>
      <c r="AB367">
        <v>-1.3959495412806622</v>
      </c>
      <c r="AC367">
        <v>-1.3000333103215849</v>
      </c>
      <c r="AD367">
        <v>-1.0878556557859536</v>
      </c>
      <c r="AE367">
        <v>-1.367448844761443</v>
      </c>
      <c r="AF367">
        <v>-0.72522727516011276</v>
      </c>
      <c r="AG367">
        <v>-0.16350501927269467</v>
      </c>
      <c r="AH367">
        <v>-0.79202158602270012</v>
      </c>
      <c r="AI367">
        <v>1.6847662053079182</v>
      </c>
    </row>
    <row r="368" spans="1:35" x14ac:dyDescent="0.2">
      <c r="A368">
        <v>31</v>
      </c>
      <c r="B368">
        <v>367</v>
      </c>
      <c r="C368" s="25">
        <v>0</v>
      </c>
      <c r="D368" s="25">
        <v>535</v>
      </c>
      <c r="E368" s="25">
        <v>0</v>
      </c>
      <c r="F368">
        <v>-1.2519537860894787</v>
      </c>
      <c r="G368">
        <v>-0.83564679567485622</v>
      </c>
      <c r="H368">
        <v>-0.41630699041462249</v>
      </c>
      <c r="I368" t="s">
        <v>542</v>
      </c>
      <c r="J368" t="s">
        <v>32</v>
      </c>
      <c r="K368" t="s">
        <v>35</v>
      </c>
      <c r="L368" t="s">
        <v>263</v>
      </c>
      <c r="M368" s="26">
        <v>23.1</v>
      </c>
      <c r="N368" s="27">
        <v>10</v>
      </c>
      <c r="O368">
        <v>9.2383333333333333</v>
      </c>
      <c r="P368">
        <v>2.7</v>
      </c>
      <c r="Q368">
        <v>0.1</v>
      </c>
      <c r="R368">
        <v>1.5</v>
      </c>
      <c r="S368">
        <v>1.7</v>
      </c>
      <c r="T368">
        <v>0.2</v>
      </c>
      <c r="U368">
        <v>0</v>
      </c>
      <c r="V368">
        <v>0.47826086956521741</v>
      </c>
      <c r="W368">
        <v>2.2999999999999998</v>
      </c>
      <c r="X368">
        <v>0.8</v>
      </c>
      <c r="Y368">
        <v>0.5</v>
      </c>
      <c r="Z368">
        <v>0.7</v>
      </c>
      <c r="AA368">
        <v>-2.1337690630509827</v>
      </c>
      <c r="AB368">
        <v>-1.420303084419325</v>
      </c>
      <c r="AC368">
        <v>-1.614326974928691</v>
      </c>
      <c r="AD368">
        <v>-0.71092880467707775</v>
      </c>
      <c r="AE368">
        <v>-1.7485802641147703</v>
      </c>
      <c r="AF368">
        <v>-1.1124277564910137</v>
      </c>
      <c r="AG368">
        <v>1.056144294357344E-3</v>
      </c>
      <c r="AH368">
        <v>-2.3340554944490985E-2</v>
      </c>
      <c r="AI368">
        <v>1.2417991972582874</v>
      </c>
    </row>
    <row r="369" spans="1:35" x14ac:dyDescent="0.2">
      <c r="A369">
        <v>31</v>
      </c>
      <c r="B369">
        <v>368</v>
      </c>
      <c r="C369" s="25">
        <v>0</v>
      </c>
      <c r="D369" s="25">
        <v>329</v>
      </c>
      <c r="E369" s="25">
        <v>0</v>
      </c>
      <c r="F369">
        <v>-1.2566686137753267</v>
      </c>
      <c r="G369">
        <v>-0.74047065723723016</v>
      </c>
      <c r="H369">
        <v>-0.51619795653809653</v>
      </c>
      <c r="I369" t="s">
        <v>561</v>
      </c>
      <c r="J369" t="s">
        <v>32</v>
      </c>
      <c r="K369" t="s">
        <v>97</v>
      </c>
      <c r="L369" t="s">
        <v>45</v>
      </c>
      <c r="M369" s="26">
        <v>27.2</v>
      </c>
      <c r="N369" s="27">
        <v>10</v>
      </c>
      <c r="O369">
        <v>13.91</v>
      </c>
      <c r="P369">
        <v>7.3</v>
      </c>
      <c r="Q369">
        <v>0</v>
      </c>
      <c r="R369">
        <v>2.6</v>
      </c>
      <c r="S369">
        <v>0.3</v>
      </c>
      <c r="T369">
        <v>0.5</v>
      </c>
      <c r="U369">
        <v>0.7</v>
      </c>
      <c r="V369">
        <v>0.59090909090909094</v>
      </c>
      <c r="W369">
        <v>4.4000000000000004</v>
      </c>
      <c r="X369">
        <v>0.56756756756756754</v>
      </c>
      <c r="Y369">
        <v>3.7</v>
      </c>
      <c r="Z369">
        <v>0.5</v>
      </c>
      <c r="AA369">
        <v>-1.3669829216253768</v>
      </c>
      <c r="AB369">
        <v>-1.5177172569739765</v>
      </c>
      <c r="AC369">
        <v>-1.2192149394226146</v>
      </c>
      <c r="AD369">
        <v>-1.3505622489830489</v>
      </c>
      <c r="AE369">
        <v>-1.0952121166519238</v>
      </c>
      <c r="AF369">
        <v>-2.8266408764491272E-2</v>
      </c>
      <c r="AG369">
        <v>0.69377095823409207</v>
      </c>
      <c r="AH369">
        <v>-2.2187244040058545</v>
      </c>
      <c r="AI369">
        <v>1.4386734230581233</v>
      </c>
    </row>
    <row r="370" spans="1:35" x14ac:dyDescent="0.2">
      <c r="A370">
        <v>31</v>
      </c>
      <c r="B370">
        <v>369</v>
      </c>
      <c r="C370" s="25">
        <v>0</v>
      </c>
      <c r="D370" s="25">
        <v>643</v>
      </c>
      <c r="E370" s="25">
        <v>0</v>
      </c>
      <c r="F370">
        <v>-1.268039488361034</v>
      </c>
      <c r="G370">
        <v>-0.72974684457677119</v>
      </c>
      <c r="H370">
        <v>-0.53829264378426278</v>
      </c>
      <c r="I370" t="s">
        <v>545</v>
      </c>
      <c r="J370" t="s">
        <v>32</v>
      </c>
      <c r="K370" t="s">
        <v>35</v>
      </c>
      <c r="L370" t="s">
        <v>45</v>
      </c>
      <c r="M370" s="26">
        <v>22.3</v>
      </c>
      <c r="N370" s="27">
        <v>4</v>
      </c>
      <c r="O370">
        <v>3.5291666666666663</v>
      </c>
      <c r="P370">
        <v>3.25</v>
      </c>
      <c r="Q370">
        <v>0.75</v>
      </c>
      <c r="R370">
        <v>0.75</v>
      </c>
      <c r="S370">
        <v>0</v>
      </c>
      <c r="T370">
        <v>0</v>
      </c>
      <c r="U370">
        <v>0.25</v>
      </c>
      <c r="V370">
        <v>0.66666666666666663</v>
      </c>
      <c r="W370">
        <v>1.5</v>
      </c>
      <c r="X370">
        <v>1</v>
      </c>
      <c r="Y370">
        <v>0.5</v>
      </c>
      <c r="Z370">
        <v>0</v>
      </c>
      <c r="AA370">
        <v>-2.0420881113587908</v>
      </c>
      <c r="AB370">
        <v>-0.7871109628140901</v>
      </c>
      <c r="AC370">
        <v>-1.8837215445919249</v>
      </c>
      <c r="AD370">
        <v>-1.4876265584771855</v>
      </c>
      <c r="AE370">
        <v>-2.1841590290900013</v>
      </c>
      <c r="AF370">
        <v>-0.72522727516011276</v>
      </c>
      <c r="AG370">
        <v>0.37769582977858479</v>
      </c>
      <c r="AH370">
        <v>0.23365706296486508</v>
      </c>
      <c r="AI370">
        <v>1.9308589875577131</v>
      </c>
    </row>
    <row r="371" spans="1:35" x14ac:dyDescent="0.2">
      <c r="A371">
        <v>31</v>
      </c>
      <c r="B371">
        <v>370</v>
      </c>
      <c r="C371" s="25">
        <v>0</v>
      </c>
      <c r="D371" s="25">
        <v>433</v>
      </c>
      <c r="E371" s="25">
        <v>0</v>
      </c>
      <c r="F371">
        <v>-1.2728161242397593</v>
      </c>
      <c r="G371">
        <v>-0.95660498604966604</v>
      </c>
      <c r="H371">
        <v>-0.31621113819009328</v>
      </c>
      <c r="I371" t="s">
        <v>547</v>
      </c>
      <c r="J371" t="s">
        <v>32</v>
      </c>
      <c r="K371" t="s">
        <v>58</v>
      </c>
      <c r="L371" t="s">
        <v>263</v>
      </c>
      <c r="M371" s="26">
        <v>23.1</v>
      </c>
      <c r="N371" s="27">
        <v>6</v>
      </c>
      <c r="O371">
        <v>9.2361111111111107</v>
      </c>
      <c r="P371">
        <v>4.666666666666667</v>
      </c>
      <c r="Q371">
        <v>0.66666666666666663</v>
      </c>
      <c r="R371">
        <v>1.1666666666666667</v>
      </c>
      <c r="S371">
        <v>0.66666666666666663</v>
      </c>
      <c r="T371">
        <v>0</v>
      </c>
      <c r="U371">
        <v>0</v>
      </c>
      <c r="V371">
        <v>0.41666666666666669</v>
      </c>
      <c r="W371">
        <v>4</v>
      </c>
      <c r="X371">
        <v>0.8</v>
      </c>
      <c r="Y371">
        <v>0.83333333333333337</v>
      </c>
      <c r="Z371">
        <v>1.3333333333333333</v>
      </c>
      <c r="AA371">
        <v>-1.8059402054849629</v>
      </c>
      <c r="AB371">
        <v>-0.86828943994296637</v>
      </c>
      <c r="AC371">
        <v>-1.7340578947790171</v>
      </c>
      <c r="AD371">
        <v>-1.1830392040457707</v>
      </c>
      <c r="AE371">
        <v>-2.1841590290900013</v>
      </c>
      <c r="AF371">
        <v>-1.1124277564910137</v>
      </c>
      <c r="AG371">
        <v>-0.31809615366081928</v>
      </c>
      <c r="AH371">
        <v>-2.1799339844584997E-2</v>
      </c>
      <c r="AI371">
        <v>0.61836414889214031</v>
      </c>
    </row>
    <row r="372" spans="1:35" x14ac:dyDescent="0.2">
      <c r="A372">
        <v>31</v>
      </c>
      <c r="B372">
        <v>371</v>
      </c>
      <c r="C372" s="25">
        <v>0</v>
      </c>
      <c r="D372" s="25">
        <v>0</v>
      </c>
      <c r="E372" s="25">
        <v>0</v>
      </c>
      <c r="F372">
        <v>-1.2779423862752235</v>
      </c>
      <c r="G372">
        <v>-1.0792286312355575</v>
      </c>
      <c r="H372">
        <v>-0.19871375503966604</v>
      </c>
      <c r="I372" t="s">
        <v>531</v>
      </c>
      <c r="J372" t="s">
        <v>32</v>
      </c>
      <c r="K372" t="s">
        <v>48</v>
      </c>
      <c r="L372" t="s">
        <v>263</v>
      </c>
      <c r="M372" s="26">
        <v>29.4</v>
      </c>
      <c r="N372" s="27">
        <v>3</v>
      </c>
      <c r="O372">
        <v>16.544444444444444</v>
      </c>
      <c r="P372">
        <v>4</v>
      </c>
      <c r="Q372">
        <v>0.66666666666666663</v>
      </c>
      <c r="R372">
        <v>2</v>
      </c>
      <c r="S372">
        <v>0</v>
      </c>
      <c r="T372">
        <v>0.66666666666666663</v>
      </c>
      <c r="U372">
        <v>0</v>
      </c>
      <c r="V372">
        <v>0.29411764705882354</v>
      </c>
      <c r="W372">
        <v>5.666666666666667</v>
      </c>
      <c r="X372">
        <v>0</v>
      </c>
      <c r="Y372">
        <v>0.66666666666666663</v>
      </c>
      <c r="Z372">
        <v>1.3333333333333333</v>
      </c>
      <c r="AA372">
        <v>-1.917068631778529</v>
      </c>
      <c r="AB372">
        <v>-0.86828943994296637</v>
      </c>
      <c r="AC372">
        <v>-1.4347305951532019</v>
      </c>
      <c r="AD372">
        <v>-1.4876265584771855</v>
      </c>
      <c r="AE372">
        <v>-0.73222981250589803</v>
      </c>
      <c r="AF372">
        <v>-1.1124277564910137</v>
      </c>
      <c r="AG372">
        <v>-1.3858251260855923</v>
      </c>
      <c r="AH372">
        <v>-1.3932239095777705</v>
      </c>
      <c r="AI372">
        <v>0.61836414889214031</v>
      </c>
    </row>
    <row r="373" spans="1:35" x14ac:dyDescent="0.2">
      <c r="A373">
        <v>31</v>
      </c>
      <c r="B373">
        <v>372</v>
      </c>
      <c r="C373" s="25">
        <v>0</v>
      </c>
      <c r="D373" s="25">
        <v>331</v>
      </c>
      <c r="E373" s="25">
        <v>0</v>
      </c>
      <c r="F373">
        <v>-1.279837757001075</v>
      </c>
      <c r="G373">
        <v>-0.94170979003760891</v>
      </c>
      <c r="H373">
        <v>-0.33812796696346614</v>
      </c>
      <c r="I373" t="s">
        <v>555</v>
      </c>
      <c r="J373" t="s">
        <v>32</v>
      </c>
      <c r="K373" t="s">
        <v>79</v>
      </c>
      <c r="L373" t="s">
        <v>264</v>
      </c>
      <c r="M373" s="26">
        <v>24.9</v>
      </c>
      <c r="N373" s="27">
        <v>6</v>
      </c>
      <c r="O373">
        <v>9.8111111111111118</v>
      </c>
      <c r="P373">
        <v>2.5</v>
      </c>
      <c r="Q373">
        <v>0</v>
      </c>
      <c r="R373">
        <v>2.3333333333333335</v>
      </c>
      <c r="S373">
        <v>0.66666666666666663</v>
      </c>
      <c r="T373">
        <v>0.16666666666666666</v>
      </c>
      <c r="U373">
        <v>0.16666666666666666</v>
      </c>
      <c r="V373">
        <v>0.15384615384615385</v>
      </c>
      <c r="W373">
        <v>2.1666666666666665</v>
      </c>
      <c r="X373">
        <v>0.7857142857142857</v>
      </c>
      <c r="Y373">
        <v>2.3333333333333335</v>
      </c>
      <c r="Z373">
        <v>0.5</v>
      </c>
      <c r="AA373">
        <v>-2.1671075909390529</v>
      </c>
      <c r="AB373">
        <v>-1.5177172569739765</v>
      </c>
      <c r="AC373">
        <v>-1.3149996753028756</v>
      </c>
      <c r="AD373">
        <v>-1.1830392040457707</v>
      </c>
      <c r="AE373">
        <v>-1.8211767249439754</v>
      </c>
      <c r="AF373">
        <v>-0.85429410227041314</v>
      </c>
      <c r="AG373">
        <v>-0.95519723438907966</v>
      </c>
      <c r="AH373">
        <v>-0.10052974453145982</v>
      </c>
      <c r="AI373">
        <v>1.4386734230581233</v>
      </c>
    </row>
    <row r="374" spans="1:35" x14ac:dyDescent="0.2">
      <c r="A374">
        <v>32</v>
      </c>
      <c r="B374">
        <v>373</v>
      </c>
      <c r="C374" s="25">
        <v>0</v>
      </c>
      <c r="D374" s="25">
        <v>328</v>
      </c>
      <c r="E374" s="25">
        <v>0</v>
      </c>
      <c r="F374">
        <v>-1.2808867648947795</v>
      </c>
      <c r="G374">
        <v>-0.92551289129013803</v>
      </c>
      <c r="H374">
        <v>-0.35537387360464145</v>
      </c>
      <c r="I374" t="s">
        <v>544</v>
      </c>
      <c r="J374" t="s">
        <v>32</v>
      </c>
      <c r="K374" t="s">
        <v>35</v>
      </c>
      <c r="L374" t="s">
        <v>264</v>
      </c>
      <c r="M374" s="26">
        <v>28.4</v>
      </c>
      <c r="N374" s="27">
        <v>10</v>
      </c>
      <c r="O374">
        <v>16.213333333333331</v>
      </c>
      <c r="P374">
        <v>3.3</v>
      </c>
      <c r="Q374">
        <v>0.8</v>
      </c>
      <c r="R374">
        <v>1.9</v>
      </c>
      <c r="S374">
        <v>0.6</v>
      </c>
      <c r="T374">
        <v>0.1</v>
      </c>
      <c r="U374">
        <v>0.3</v>
      </c>
      <c r="V374">
        <v>0.3235294117647059</v>
      </c>
      <c r="W374">
        <v>3.4</v>
      </c>
      <c r="X374">
        <v>0.375</v>
      </c>
      <c r="Y374">
        <v>0.8</v>
      </c>
      <c r="Z374">
        <v>0.6</v>
      </c>
      <c r="AA374">
        <v>-2.0337534793867738</v>
      </c>
      <c r="AB374">
        <v>-0.73840387653676431</v>
      </c>
      <c r="AC374">
        <v>-1.4706498711082998</v>
      </c>
      <c r="AD374">
        <v>-1.213497939488912</v>
      </c>
      <c r="AE374">
        <v>-1.9663696466023857</v>
      </c>
      <c r="AF374">
        <v>-0.64778717889393267</v>
      </c>
      <c r="AG374">
        <v>-0.70364497750599297</v>
      </c>
      <c r="AH374">
        <v>-0.89574536224638646</v>
      </c>
      <c r="AI374">
        <v>1.3402363101582055</v>
      </c>
    </row>
    <row r="375" spans="1:35" x14ac:dyDescent="0.2">
      <c r="A375">
        <v>32</v>
      </c>
      <c r="B375">
        <v>374</v>
      </c>
      <c r="C375" s="25">
        <v>0</v>
      </c>
      <c r="D375" s="25">
        <v>479</v>
      </c>
      <c r="E375" s="25">
        <v>0</v>
      </c>
      <c r="F375">
        <v>-1.2864497758702631</v>
      </c>
      <c r="G375">
        <v>-0.75755991518620069</v>
      </c>
      <c r="H375">
        <v>-0.52888986068406241</v>
      </c>
      <c r="I375" t="s">
        <v>546</v>
      </c>
      <c r="J375" t="s">
        <v>32</v>
      </c>
      <c r="K375" t="s">
        <v>115</v>
      </c>
      <c r="L375" t="s">
        <v>264</v>
      </c>
      <c r="M375" s="26">
        <v>22.7</v>
      </c>
      <c r="N375" s="27">
        <v>4</v>
      </c>
      <c r="O375">
        <v>4.4666666666666668</v>
      </c>
      <c r="P375">
        <v>3.25</v>
      </c>
      <c r="Q375">
        <v>0</v>
      </c>
      <c r="R375">
        <v>2.5</v>
      </c>
      <c r="S375">
        <v>0.5</v>
      </c>
      <c r="T375">
        <v>0</v>
      </c>
      <c r="U375">
        <v>0.5</v>
      </c>
      <c r="V375">
        <v>0.54545454545454541</v>
      </c>
      <c r="W375">
        <v>2.75</v>
      </c>
      <c r="X375">
        <v>0.5</v>
      </c>
      <c r="Y375">
        <v>0.5</v>
      </c>
      <c r="Z375">
        <v>0</v>
      </c>
      <c r="AA375">
        <v>-2.0420881113587908</v>
      </c>
      <c r="AB375">
        <v>-1.5177172569739765</v>
      </c>
      <c r="AC375">
        <v>-1.2551342153777125</v>
      </c>
      <c r="AD375">
        <v>-1.2591860426536243</v>
      </c>
      <c r="AE375">
        <v>-2.1841590290900013</v>
      </c>
      <c r="AF375">
        <v>-0.33802679382921191</v>
      </c>
      <c r="AG375">
        <v>0.25625020685832145</v>
      </c>
      <c r="AH375">
        <v>-0.40883698180852523</v>
      </c>
      <c r="AI375">
        <v>1.9308589875577131</v>
      </c>
    </row>
    <row r="376" spans="1:35" x14ac:dyDescent="0.2">
      <c r="A376">
        <v>32</v>
      </c>
      <c r="B376">
        <v>375</v>
      </c>
      <c r="C376" s="25">
        <v>0</v>
      </c>
      <c r="D376" s="25">
        <v>409</v>
      </c>
      <c r="E376" s="25">
        <v>0</v>
      </c>
      <c r="F376">
        <v>-1.2889046764748162</v>
      </c>
      <c r="G376">
        <v>-0.81228000700417224</v>
      </c>
      <c r="H376">
        <v>-0.47662466947064397</v>
      </c>
      <c r="I376" t="s">
        <v>560</v>
      </c>
      <c r="J376" t="s">
        <v>32</v>
      </c>
      <c r="K376" t="s">
        <v>50</v>
      </c>
      <c r="L376" t="s">
        <v>264</v>
      </c>
      <c r="M376" s="26">
        <v>25</v>
      </c>
      <c r="N376" s="27">
        <v>10</v>
      </c>
      <c r="O376">
        <v>9.5016666666666687</v>
      </c>
      <c r="P376">
        <v>2.2999999999999998</v>
      </c>
      <c r="Q376">
        <v>0.5</v>
      </c>
      <c r="R376">
        <v>0.9</v>
      </c>
      <c r="S376">
        <v>0.2</v>
      </c>
      <c r="T376">
        <v>0.3</v>
      </c>
      <c r="U376">
        <v>0</v>
      </c>
      <c r="V376">
        <v>0.47058823529411764</v>
      </c>
      <c r="W376">
        <v>1.7</v>
      </c>
      <c r="X376">
        <v>1</v>
      </c>
      <c r="Y376">
        <v>0.2</v>
      </c>
      <c r="Z376">
        <v>0.2</v>
      </c>
      <c r="AA376">
        <v>-2.2004461188271227</v>
      </c>
      <c r="AB376">
        <v>-1.0306463942007189</v>
      </c>
      <c r="AC376">
        <v>-1.8298426306592781</v>
      </c>
      <c r="AD376">
        <v>-1.3962503521477609</v>
      </c>
      <c r="AE376">
        <v>-1.5307908816271547</v>
      </c>
      <c r="AF376">
        <v>-1.1124277564910137</v>
      </c>
      <c r="AG376">
        <v>-2.2172089471714358E-2</v>
      </c>
      <c r="AH376">
        <v>7.8071398629335848E-2</v>
      </c>
      <c r="AI376">
        <v>1.7339847617578772</v>
      </c>
    </row>
    <row r="377" spans="1:35" x14ac:dyDescent="0.2">
      <c r="A377">
        <v>32</v>
      </c>
      <c r="B377">
        <v>376</v>
      </c>
      <c r="C377" s="25">
        <v>0</v>
      </c>
      <c r="D377" s="25">
        <v>274</v>
      </c>
      <c r="E377" s="25">
        <v>4</v>
      </c>
      <c r="F377">
        <v>-1.2905050913180476</v>
      </c>
      <c r="G377">
        <v>-0.72268901260259766</v>
      </c>
      <c r="H377">
        <v>-0.56781607871544992</v>
      </c>
      <c r="I377" t="s">
        <v>609</v>
      </c>
      <c r="J377" t="s">
        <v>32</v>
      </c>
      <c r="K377" t="s">
        <v>89</v>
      </c>
      <c r="L377" t="s">
        <v>264</v>
      </c>
      <c r="M377" s="26">
        <v>21.1</v>
      </c>
      <c r="N377" s="27">
        <v>6</v>
      </c>
      <c r="O377">
        <v>7.8722222222222209</v>
      </c>
      <c r="P377">
        <v>3.8333333333333335</v>
      </c>
      <c r="Q377">
        <v>0</v>
      </c>
      <c r="R377">
        <v>1.5</v>
      </c>
      <c r="S377">
        <v>0.16666666666666666</v>
      </c>
      <c r="T377">
        <v>0</v>
      </c>
      <c r="U377">
        <v>0.66666666666666663</v>
      </c>
      <c r="V377">
        <v>0.6875</v>
      </c>
      <c r="W377">
        <v>2.6666666666666665</v>
      </c>
      <c r="X377">
        <v>0.5</v>
      </c>
      <c r="Y377">
        <v>0.33333333333333331</v>
      </c>
      <c r="Z377">
        <v>0.16666666666666666</v>
      </c>
      <c r="AA377">
        <v>-1.9448507383519205</v>
      </c>
      <c r="AB377">
        <v>-1.5177172569739765</v>
      </c>
      <c r="AC377">
        <v>-1.614326974928691</v>
      </c>
      <c r="AD377">
        <v>-1.4114797198693319</v>
      </c>
      <c r="AE377">
        <v>-2.1841590290900013</v>
      </c>
      <c r="AF377">
        <v>-7.9893139608611385E-2</v>
      </c>
      <c r="AG377">
        <v>0.76253739307843793</v>
      </c>
      <c r="AH377">
        <v>-0.28110878040380022</v>
      </c>
      <c r="AI377">
        <v>1.7667971327245164</v>
      </c>
    </row>
    <row r="378" spans="1:35" x14ac:dyDescent="0.2">
      <c r="A378">
        <v>32</v>
      </c>
      <c r="B378">
        <v>377</v>
      </c>
      <c r="C378" s="25">
        <v>0</v>
      </c>
      <c r="D378" s="25">
        <v>450</v>
      </c>
      <c r="E378" s="25">
        <v>0</v>
      </c>
      <c r="F378">
        <v>-1.2905879940644809</v>
      </c>
      <c r="G378">
        <v>-0.84763003320684049</v>
      </c>
      <c r="H378">
        <v>-0.44295796085764039</v>
      </c>
      <c r="I378" t="s">
        <v>539</v>
      </c>
      <c r="J378" t="s">
        <v>32</v>
      </c>
      <c r="K378" t="s">
        <v>95</v>
      </c>
      <c r="L378" t="s">
        <v>263</v>
      </c>
      <c r="M378" s="26">
        <v>25.8</v>
      </c>
      <c r="N378" s="27">
        <v>7</v>
      </c>
      <c r="O378">
        <v>7.4047619047619051</v>
      </c>
      <c r="P378">
        <v>3.2857142857142856</v>
      </c>
      <c r="Q378">
        <v>0.7142857142857143</v>
      </c>
      <c r="R378">
        <v>1.1428571428571428</v>
      </c>
      <c r="S378">
        <v>0.14285714285714285</v>
      </c>
      <c r="T378">
        <v>0.14285714285714285</v>
      </c>
      <c r="U378">
        <v>0</v>
      </c>
      <c r="V378">
        <v>0.45</v>
      </c>
      <c r="W378">
        <v>2.8571428571428572</v>
      </c>
      <c r="X378">
        <v>0</v>
      </c>
      <c r="Y378">
        <v>0</v>
      </c>
      <c r="Z378">
        <v>0.42857142857142855</v>
      </c>
      <c r="AA378">
        <v>-2.0361348028073496</v>
      </c>
      <c r="AB378">
        <v>-0.82190173872646566</v>
      </c>
      <c r="AC378">
        <v>-1.7426101033397547</v>
      </c>
      <c r="AD378">
        <v>-1.4223578396704537</v>
      </c>
      <c r="AE378">
        <v>-1.8730313398219791</v>
      </c>
      <c r="AF378">
        <v>-1.1124277564910137</v>
      </c>
      <c r="AG378">
        <v>-0.10353998696826369</v>
      </c>
      <c r="AH378">
        <v>-2.5652377594350319E-2</v>
      </c>
      <c r="AI378">
        <v>1.5089856465580647</v>
      </c>
    </row>
    <row r="379" spans="1:35" x14ac:dyDescent="0.2">
      <c r="A379">
        <v>32</v>
      </c>
      <c r="B379">
        <v>378</v>
      </c>
      <c r="C379" s="25">
        <v>0</v>
      </c>
      <c r="D379" s="25">
        <v>396</v>
      </c>
      <c r="E379" s="25">
        <v>0</v>
      </c>
      <c r="F379">
        <v>-1.2906425382687687</v>
      </c>
      <c r="G379">
        <v>-0.89399238226647393</v>
      </c>
      <c r="H379">
        <v>-0.39665015600229481</v>
      </c>
      <c r="I379" t="s">
        <v>926</v>
      </c>
      <c r="J379" t="s">
        <v>32</v>
      </c>
      <c r="K379" t="s">
        <v>82</v>
      </c>
      <c r="L379" t="s">
        <v>263</v>
      </c>
      <c r="M379" s="26">
        <v>24.4</v>
      </c>
      <c r="N379" s="27">
        <v>2</v>
      </c>
      <c r="O379">
        <v>10.958333333333334</v>
      </c>
      <c r="P379">
        <v>1</v>
      </c>
      <c r="Q379">
        <v>0</v>
      </c>
      <c r="R379">
        <v>0</v>
      </c>
      <c r="S379">
        <v>0</v>
      </c>
      <c r="T379">
        <v>0.5</v>
      </c>
      <c r="U379">
        <v>0.5</v>
      </c>
      <c r="V379">
        <v>0.2</v>
      </c>
      <c r="W379">
        <v>2.5</v>
      </c>
      <c r="X379">
        <v>0</v>
      </c>
      <c r="Y379">
        <v>0</v>
      </c>
      <c r="Z379">
        <v>0</v>
      </c>
      <c r="AA379">
        <v>-2.4171465500995768</v>
      </c>
      <c r="AB379">
        <v>-1.5177172569739765</v>
      </c>
      <c r="AC379">
        <v>-2.1531161142551589</v>
      </c>
      <c r="AD379">
        <v>-1.4876265584771855</v>
      </c>
      <c r="AE379">
        <v>-1.0952121166519238</v>
      </c>
      <c r="AF379">
        <v>-0.33802679382921191</v>
      </c>
      <c r="AG379">
        <v>-0.94229266007459545</v>
      </c>
      <c r="AH379">
        <v>-2.5652377594350319E-2</v>
      </c>
      <c r="AI379">
        <v>1.9308589875577131</v>
      </c>
    </row>
    <row r="380" spans="1:35" x14ac:dyDescent="0.2">
      <c r="A380">
        <v>32</v>
      </c>
      <c r="B380">
        <v>379</v>
      </c>
      <c r="C380" s="25">
        <v>0</v>
      </c>
      <c r="D380" s="25">
        <v>481</v>
      </c>
      <c r="E380" s="25">
        <v>0</v>
      </c>
      <c r="F380">
        <v>-1.2970287086590984</v>
      </c>
      <c r="G380">
        <v>-0.80703322475745798</v>
      </c>
      <c r="H380">
        <v>-0.48999548390164038</v>
      </c>
      <c r="I380" t="s">
        <v>548</v>
      </c>
      <c r="J380" t="s">
        <v>32</v>
      </c>
      <c r="K380" t="s">
        <v>82</v>
      </c>
      <c r="L380" t="s">
        <v>45</v>
      </c>
      <c r="M380" s="26">
        <v>21.9</v>
      </c>
      <c r="N380" s="27">
        <v>9</v>
      </c>
      <c r="O380">
        <v>9.3666666666666671</v>
      </c>
      <c r="P380">
        <v>4.1111111111111107</v>
      </c>
      <c r="Q380">
        <v>0</v>
      </c>
      <c r="R380">
        <v>3.2222222222222223</v>
      </c>
      <c r="S380">
        <v>0.1111111111111111</v>
      </c>
      <c r="T380">
        <v>0.22222222222222221</v>
      </c>
      <c r="U380">
        <v>0.22222222222222221</v>
      </c>
      <c r="V380">
        <v>0.55555555555555558</v>
      </c>
      <c r="W380">
        <v>3</v>
      </c>
      <c r="X380">
        <v>0.58333333333333337</v>
      </c>
      <c r="Y380">
        <v>1.3333333333333333</v>
      </c>
      <c r="Z380">
        <v>0.44444444444444442</v>
      </c>
      <c r="AA380">
        <v>-1.898547227396268</v>
      </c>
      <c r="AB380">
        <v>-1.5177172569739765</v>
      </c>
      <c r="AC380">
        <v>-0.99571722236867255</v>
      </c>
      <c r="AD380">
        <v>-1.4368619994052829</v>
      </c>
      <c r="AE380">
        <v>-1.7001826235619668</v>
      </c>
      <c r="AF380">
        <v>-0.76824955086354629</v>
      </c>
      <c r="AG380">
        <v>0.32254122979404459</v>
      </c>
      <c r="AH380">
        <v>-0.76192508004397641</v>
      </c>
      <c r="AI380">
        <v>1.4933607080025222</v>
      </c>
    </row>
    <row r="381" spans="1:35" x14ac:dyDescent="0.2">
      <c r="A381">
        <v>32</v>
      </c>
      <c r="B381">
        <v>380</v>
      </c>
      <c r="C381" s="25">
        <v>0</v>
      </c>
      <c r="D381" s="25">
        <v>651</v>
      </c>
      <c r="E381" s="25">
        <v>0</v>
      </c>
      <c r="F381">
        <v>-1.2986447444916041</v>
      </c>
      <c r="G381">
        <v>-0.84813070814171176</v>
      </c>
      <c r="H381">
        <v>-0.45051403634989229</v>
      </c>
      <c r="I381" t="s">
        <v>1473</v>
      </c>
      <c r="J381" t="s">
        <v>32</v>
      </c>
      <c r="K381" t="s">
        <v>63</v>
      </c>
      <c r="L381" t="s">
        <v>45</v>
      </c>
      <c r="M381" s="26">
        <v>22.9</v>
      </c>
      <c r="N381" s="27">
        <v>2</v>
      </c>
      <c r="O381">
        <v>3.9</v>
      </c>
      <c r="P381">
        <v>1</v>
      </c>
      <c r="Q381">
        <v>0</v>
      </c>
      <c r="R381">
        <v>2</v>
      </c>
      <c r="S381">
        <v>0</v>
      </c>
      <c r="T381">
        <v>0.5</v>
      </c>
      <c r="U381">
        <v>0</v>
      </c>
      <c r="V381">
        <v>0.5</v>
      </c>
      <c r="W381">
        <v>1</v>
      </c>
      <c r="X381">
        <v>0</v>
      </c>
      <c r="Y381">
        <v>0</v>
      </c>
      <c r="Z381">
        <v>0.5</v>
      </c>
      <c r="AA381">
        <v>-2.4171465500995768</v>
      </c>
      <c r="AB381">
        <v>-1.5177172569739765</v>
      </c>
      <c r="AC381">
        <v>-1.4347305951532019</v>
      </c>
      <c r="AD381">
        <v>-1.4876265584771855</v>
      </c>
      <c r="AE381">
        <v>-1.0952121166519238</v>
      </c>
      <c r="AF381">
        <v>-1.1124277564910137</v>
      </c>
      <c r="AG381">
        <v>1.866341510770031E-2</v>
      </c>
      <c r="AH381">
        <v>-2.5652377594350319E-2</v>
      </c>
      <c r="AI381">
        <v>1.4386734230581233</v>
      </c>
    </row>
    <row r="382" spans="1:35" x14ac:dyDescent="0.2">
      <c r="A382">
        <v>32</v>
      </c>
      <c r="B382">
        <v>381</v>
      </c>
      <c r="C382" s="25">
        <v>0</v>
      </c>
      <c r="D382" s="25">
        <v>755</v>
      </c>
      <c r="E382" s="25">
        <v>0</v>
      </c>
      <c r="F382">
        <v>-1.3106206166023722</v>
      </c>
      <c r="G382">
        <v>-0.87117244098869251</v>
      </c>
      <c r="H382">
        <v>-0.43944817561367966</v>
      </c>
      <c r="I382" t="s">
        <v>550</v>
      </c>
      <c r="J382" t="s">
        <v>32</v>
      </c>
      <c r="K382" t="s">
        <v>37</v>
      </c>
      <c r="L382" t="s">
        <v>263</v>
      </c>
      <c r="M382" s="26">
        <v>20.8</v>
      </c>
      <c r="N382" s="27">
        <v>9</v>
      </c>
      <c r="O382">
        <v>7.1981481481481477</v>
      </c>
      <c r="P382">
        <v>2.4444444444444446</v>
      </c>
      <c r="Q382">
        <v>0.66666666666666663</v>
      </c>
      <c r="R382">
        <v>1.2222222222222223</v>
      </c>
      <c r="S382">
        <v>0.33333333333333331</v>
      </c>
      <c r="T382">
        <v>0.1111111111111111</v>
      </c>
      <c r="U382">
        <v>0</v>
      </c>
      <c r="V382">
        <v>0.36363636363636365</v>
      </c>
      <c r="W382">
        <v>2.4444444444444446</v>
      </c>
      <c r="X382">
        <v>0</v>
      </c>
      <c r="Y382">
        <v>0</v>
      </c>
      <c r="Z382">
        <v>0.22222222222222221</v>
      </c>
      <c r="AA382">
        <v>-2.1763682931301833</v>
      </c>
      <c r="AB382">
        <v>-0.86828943994296637</v>
      </c>
      <c r="AC382">
        <v>-1.7141027414706296</v>
      </c>
      <c r="AD382">
        <v>-1.335332881261478</v>
      </c>
      <c r="AE382">
        <v>-1.9421708263259838</v>
      </c>
      <c r="AF382">
        <v>-1.1124277564910137</v>
      </c>
      <c r="AG382">
        <v>-0.378317500461746</v>
      </c>
      <c r="AH382">
        <v>-2.5652377594350319E-2</v>
      </c>
      <c r="AI382">
        <v>1.7121098477801178</v>
      </c>
    </row>
    <row r="383" spans="1:35" x14ac:dyDescent="0.2">
      <c r="A383">
        <v>32</v>
      </c>
      <c r="B383">
        <v>382</v>
      </c>
      <c r="C383" s="25">
        <v>0</v>
      </c>
      <c r="D383" s="25">
        <v>570</v>
      </c>
      <c r="E383" s="25">
        <v>0</v>
      </c>
      <c r="F383">
        <v>-1.3191113858859929</v>
      </c>
      <c r="G383">
        <v>-0.90259913163658878</v>
      </c>
      <c r="H383">
        <v>-0.41651225424940408</v>
      </c>
      <c r="I383" t="s">
        <v>552</v>
      </c>
      <c r="J383" t="s">
        <v>32</v>
      </c>
      <c r="K383" t="s">
        <v>50</v>
      </c>
      <c r="L383" t="s">
        <v>45</v>
      </c>
      <c r="M383" s="26">
        <v>26.1</v>
      </c>
      <c r="N383" s="27">
        <v>5</v>
      </c>
      <c r="O383">
        <v>5.8833333333333329</v>
      </c>
      <c r="P383">
        <v>1.4</v>
      </c>
      <c r="Q383">
        <v>0</v>
      </c>
      <c r="R383">
        <v>1.6</v>
      </c>
      <c r="S383">
        <v>0.6</v>
      </c>
      <c r="T383">
        <v>0.2</v>
      </c>
      <c r="U383">
        <v>0.4</v>
      </c>
      <c r="V383">
        <v>0.375</v>
      </c>
      <c r="W383">
        <v>1.6</v>
      </c>
      <c r="X383">
        <v>0.5</v>
      </c>
      <c r="Y383">
        <v>0.4</v>
      </c>
      <c r="Z383">
        <v>0.6</v>
      </c>
      <c r="AA383">
        <v>-2.3504694943234368</v>
      </c>
      <c r="AB383">
        <v>-1.5177172569739765</v>
      </c>
      <c r="AC383">
        <v>-1.5784076989735931</v>
      </c>
      <c r="AD383">
        <v>-1.213497939488912</v>
      </c>
      <c r="AE383">
        <v>-1.7485802641147703</v>
      </c>
      <c r="AF383">
        <v>-0.49290698636157226</v>
      </c>
      <c r="AG383">
        <v>-0.22984879368555483</v>
      </c>
      <c r="AH383">
        <v>-0.33220006096569027</v>
      </c>
      <c r="AI383">
        <v>1.3402363101582055</v>
      </c>
    </row>
    <row r="384" spans="1:35" x14ac:dyDescent="0.2">
      <c r="A384">
        <v>32</v>
      </c>
      <c r="B384">
        <v>383</v>
      </c>
      <c r="C384" s="25">
        <v>149.4</v>
      </c>
      <c r="D384" s="25">
        <v>175</v>
      </c>
      <c r="E384" s="25">
        <v>2</v>
      </c>
      <c r="F384">
        <v>-1.3215137829412382</v>
      </c>
      <c r="G384">
        <v>-0.97320126658661166</v>
      </c>
      <c r="H384">
        <v>-0.34831251635462657</v>
      </c>
      <c r="I384" t="s">
        <v>549</v>
      </c>
      <c r="J384" t="s">
        <v>32</v>
      </c>
      <c r="K384" t="s">
        <v>48</v>
      </c>
      <c r="L384" t="s">
        <v>264</v>
      </c>
      <c r="M384" s="26">
        <v>21.8</v>
      </c>
      <c r="N384" s="27">
        <v>9</v>
      </c>
      <c r="O384">
        <v>10.888888888888888</v>
      </c>
      <c r="P384">
        <v>2.3333333333333335</v>
      </c>
      <c r="Q384">
        <v>0.33333333333333331</v>
      </c>
      <c r="R384">
        <v>2.4444444444444446</v>
      </c>
      <c r="S384">
        <v>0.1111111111111111</v>
      </c>
      <c r="T384">
        <v>0.44444444444444442</v>
      </c>
      <c r="U384">
        <v>0</v>
      </c>
      <c r="V384">
        <v>0.4</v>
      </c>
      <c r="W384">
        <v>2.2222222222222223</v>
      </c>
      <c r="X384">
        <v>0.33333333333333331</v>
      </c>
      <c r="Y384">
        <v>0.66666666666666663</v>
      </c>
      <c r="Z384">
        <v>1.2222222222222223</v>
      </c>
      <c r="AA384">
        <v>-2.1948896975124441</v>
      </c>
      <c r="AB384">
        <v>-1.1930033484584714</v>
      </c>
      <c r="AC384">
        <v>-1.2750893686861002</v>
      </c>
      <c r="AD384">
        <v>-1.4368619994052829</v>
      </c>
      <c r="AE384">
        <v>-1.2162062180339324</v>
      </c>
      <c r="AF384">
        <v>-1.1124277564910137</v>
      </c>
      <c r="AG384">
        <v>-0.23595363747177608</v>
      </c>
      <c r="AH384">
        <v>-0.82211809200142361</v>
      </c>
      <c r="AI384">
        <v>0.72773871878093788</v>
      </c>
    </row>
    <row r="385" spans="1:35" x14ac:dyDescent="0.2">
      <c r="A385">
        <v>32</v>
      </c>
      <c r="B385">
        <v>384</v>
      </c>
      <c r="C385" s="25">
        <v>138.6</v>
      </c>
      <c r="D385" s="25">
        <v>703</v>
      </c>
      <c r="E385" s="25">
        <v>5</v>
      </c>
      <c r="F385">
        <v>-1.3219252117224305</v>
      </c>
      <c r="G385">
        <v>-0.8979997342138617</v>
      </c>
      <c r="H385">
        <v>-0.42392547750856879</v>
      </c>
      <c r="I385" t="s">
        <v>553</v>
      </c>
      <c r="J385" t="s">
        <v>32</v>
      </c>
      <c r="K385" t="s">
        <v>87</v>
      </c>
      <c r="L385" t="s">
        <v>264</v>
      </c>
      <c r="M385" s="26">
        <v>21.4</v>
      </c>
      <c r="N385" s="27">
        <v>8</v>
      </c>
      <c r="O385">
        <v>9.0187500000000007</v>
      </c>
      <c r="P385">
        <v>3.875</v>
      </c>
      <c r="Q385">
        <v>0.25</v>
      </c>
      <c r="R385">
        <v>2.25</v>
      </c>
      <c r="S385">
        <v>0.375</v>
      </c>
      <c r="T385">
        <v>0</v>
      </c>
      <c r="U385">
        <v>0.25</v>
      </c>
      <c r="V385">
        <v>0.44444444444444442</v>
      </c>
      <c r="W385">
        <v>3.375</v>
      </c>
      <c r="X385">
        <v>0.625</v>
      </c>
      <c r="Y385">
        <v>1</v>
      </c>
      <c r="Z385">
        <v>0.625</v>
      </c>
      <c r="AA385">
        <v>-1.9379052117085727</v>
      </c>
      <c r="AB385">
        <v>-1.2741818255873476</v>
      </c>
      <c r="AC385">
        <v>-1.3449324052654572</v>
      </c>
      <c r="AD385">
        <v>-1.3162961716095147</v>
      </c>
      <c r="AE385">
        <v>-2.1841590290900013</v>
      </c>
      <c r="AF385">
        <v>-0.72522727516011276</v>
      </c>
      <c r="AG385">
        <v>-0.1441481578009684</v>
      </c>
      <c r="AH385">
        <v>-0.47077456363600501</v>
      </c>
      <c r="AI385">
        <v>1.3156270319332259</v>
      </c>
    </row>
    <row r="386" spans="1:35" x14ac:dyDescent="0.2">
      <c r="A386">
        <v>33</v>
      </c>
      <c r="B386">
        <v>385</v>
      </c>
      <c r="C386" s="25">
        <v>0</v>
      </c>
      <c r="D386" s="25">
        <v>632</v>
      </c>
      <c r="E386" s="25">
        <v>0</v>
      </c>
      <c r="F386">
        <v>-1.3267302645822039</v>
      </c>
      <c r="G386">
        <v>-1.0418649973910534</v>
      </c>
      <c r="H386">
        <v>-0.28486526719115046</v>
      </c>
      <c r="I386" t="s">
        <v>551</v>
      </c>
      <c r="J386" t="s">
        <v>232</v>
      </c>
      <c r="K386" t="s">
        <v>97</v>
      </c>
      <c r="L386" t="s">
        <v>264</v>
      </c>
      <c r="M386" s="26">
        <v>24.1</v>
      </c>
      <c r="N386" s="27">
        <v>3</v>
      </c>
      <c r="O386">
        <v>8.3388888888888886</v>
      </c>
      <c r="P386">
        <v>1.6666666666666667</v>
      </c>
      <c r="Q386">
        <v>0</v>
      </c>
      <c r="R386">
        <v>1.3333333333333333</v>
      </c>
      <c r="S386">
        <v>1</v>
      </c>
      <c r="T386">
        <v>0.33333333333333331</v>
      </c>
      <c r="U386">
        <v>0.66666666666666663</v>
      </c>
      <c r="V386">
        <v>0.22222222222222221</v>
      </c>
      <c r="W386">
        <v>3</v>
      </c>
      <c r="X386">
        <v>0.33333333333333331</v>
      </c>
      <c r="Y386">
        <v>1</v>
      </c>
      <c r="Z386">
        <v>1</v>
      </c>
      <c r="AA386">
        <v>-2.3060181238060107</v>
      </c>
      <c r="AB386">
        <v>-1.5177172569739765</v>
      </c>
      <c r="AC386">
        <v>-1.6741924348538542</v>
      </c>
      <c r="AD386">
        <v>-1.0307455268300634</v>
      </c>
      <c r="AE386">
        <v>-1.4581944207979498</v>
      </c>
      <c r="AF386">
        <v>-7.9893139608611385E-2</v>
      </c>
      <c r="AG386">
        <v>-1.0361609830025886</v>
      </c>
      <c r="AH386">
        <v>-1.2203509492049605</v>
      </c>
      <c r="AI386">
        <v>0.94648785855853346</v>
      </c>
    </row>
    <row r="387" spans="1:35" x14ac:dyDescent="0.2">
      <c r="A387">
        <v>33</v>
      </c>
      <c r="B387">
        <v>386</v>
      </c>
      <c r="C387" s="25">
        <v>125.5</v>
      </c>
      <c r="D387" s="25">
        <v>640</v>
      </c>
      <c r="E387" s="25">
        <v>2</v>
      </c>
      <c r="F387">
        <v>-1.3314556351438969</v>
      </c>
      <c r="G387">
        <v>-0.91543300039007625</v>
      </c>
      <c r="H387">
        <v>-0.41602263475382062</v>
      </c>
      <c r="I387" t="s">
        <v>554</v>
      </c>
      <c r="J387" t="s">
        <v>232</v>
      </c>
      <c r="K387" t="s">
        <v>50</v>
      </c>
      <c r="L387" t="s">
        <v>45</v>
      </c>
      <c r="M387" s="26">
        <v>23.9</v>
      </c>
      <c r="N387" s="27">
        <v>1</v>
      </c>
      <c r="O387">
        <v>3.6333333333333333</v>
      </c>
      <c r="P387">
        <v>4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0.5</v>
      </c>
      <c r="W387">
        <v>4</v>
      </c>
      <c r="X387">
        <v>0</v>
      </c>
      <c r="Y387">
        <v>0</v>
      </c>
      <c r="Z387">
        <v>1</v>
      </c>
      <c r="AA387">
        <v>-1.917068631778529</v>
      </c>
      <c r="AB387">
        <v>-1.5177172569739765</v>
      </c>
      <c r="AC387">
        <v>-1.0755378356022234</v>
      </c>
      <c r="AD387">
        <v>-1.4876265584771855</v>
      </c>
      <c r="AE387">
        <v>-2.1841590290900013</v>
      </c>
      <c r="AF387">
        <v>-1.1124277564910137</v>
      </c>
      <c r="AG387">
        <v>0.13480458393805833</v>
      </c>
      <c r="AH387">
        <v>-2.5652377594350319E-2</v>
      </c>
      <c r="AI387">
        <v>0.94648785855853346</v>
      </c>
    </row>
    <row r="388" spans="1:35" x14ac:dyDescent="0.2">
      <c r="A388">
        <v>33</v>
      </c>
      <c r="B388">
        <v>387</v>
      </c>
      <c r="C388" s="25">
        <v>0</v>
      </c>
      <c r="D388" s="25">
        <v>655</v>
      </c>
      <c r="E388" s="25">
        <v>0</v>
      </c>
      <c r="F388">
        <v>-1.3362966857002578</v>
      </c>
      <c r="G388">
        <v>-0.84267451161909257</v>
      </c>
      <c r="H388">
        <v>-0.49362217408116527</v>
      </c>
      <c r="I388" t="s">
        <v>558</v>
      </c>
      <c r="J388" t="s">
        <v>232</v>
      </c>
      <c r="K388" t="s">
        <v>52</v>
      </c>
      <c r="L388" t="s">
        <v>264</v>
      </c>
      <c r="M388" s="26">
        <v>21.8</v>
      </c>
      <c r="N388" s="27">
        <v>4</v>
      </c>
      <c r="O388">
        <v>4.0750000000000002</v>
      </c>
      <c r="P388">
        <v>1.75</v>
      </c>
      <c r="Q388">
        <v>0.25</v>
      </c>
      <c r="R388">
        <v>0.75</v>
      </c>
      <c r="S388">
        <v>0</v>
      </c>
      <c r="T388">
        <v>0</v>
      </c>
      <c r="U388">
        <v>0.25</v>
      </c>
      <c r="V388">
        <v>0.33333333333333331</v>
      </c>
      <c r="W388">
        <v>0.75</v>
      </c>
      <c r="X388">
        <v>1</v>
      </c>
      <c r="Y388">
        <v>1</v>
      </c>
      <c r="Z388">
        <v>0</v>
      </c>
      <c r="AA388">
        <v>-2.2921270705193146</v>
      </c>
      <c r="AB388">
        <v>-1.2741818255873476</v>
      </c>
      <c r="AC388">
        <v>-1.8837215445919249</v>
      </c>
      <c r="AD388">
        <v>-1.4876265584771855</v>
      </c>
      <c r="AE388">
        <v>-2.1841590290900013</v>
      </c>
      <c r="AF388">
        <v>-0.72522727516011276</v>
      </c>
      <c r="AG388">
        <v>-0.16085279222774201</v>
      </c>
      <c r="AH388">
        <v>0.49296650352408045</v>
      </c>
      <c r="AI388">
        <v>1.9308589875577131</v>
      </c>
    </row>
    <row r="389" spans="1:35" x14ac:dyDescent="0.2">
      <c r="A389">
        <v>33</v>
      </c>
      <c r="B389">
        <v>388</v>
      </c>
      <c r="C389" s="25">
        <v>0</v>
      </c>
      <c r="D389" s="25">
        <v>0</v>
      </c>
      <c r="E389" s="25">
        <v>0</v>
      </c>
      <c r="F389">
        <v>-1.3402958227952053</v>
      </c>
      <c r="G389">
        <v>-0.98317772784194668</v>
      </c>
      <c r="H389">
        <v>-0.35711809495325864</v>
      </c>
      <c r="I389" t="s">
        <v>557</v>
      </c>
      <c r="J389" t="s">
        <v>32</v>
      </c>
      <c r="K389" t="s">
        <v>52</v>
      </c>
      <c r="L389" t="s">
        <v>263</v>
      </c>
      <c r="M389" s="26">
        <v>25.4</v>
      </c>
      <c r="N389" s="27">
        <v>10</v>
      </c>
      <c r="O389">
        <v>11.968333333333334</v>
      </c>
      <c r="P389">
        <v>3.3</v>
      </c>
      <c r="Q389">
        <v>0</v>
      </c>
      <c r="R389">
        <v>1.9</v>
      </c>
      <c r="S389">
        <v>1</v>
      </c>
      <c r="T389">
        <v>0.3</v>
      </c>
      <c r="U389">
        <v>0</v>
      </c>
      <c r="V389">
        <v>0.35483870967741937</v>
      </c>
      <c r="W389">
        <v>3.1</v>
      </c>
      <c r="X389">
        <v>0.6470588235294118</v>
      </c>
      <c r="Y389">
        <v>1.7</v>
      </c>
      <c r="Z389">
        <v>0.9</v>
      </c>
      <c r="AA389">
        <v>-2.0337534793867738</v>
      </c>
      <c r="AB389">
        <v>-1.5177172569739765</v>
      </c>
      <c r="AC389">
        <v>-1.4706498711082998</v>
      </c>
      <c r="AD389">
        <v>-1.0307455268300634</v>
      </c>
      <c r="AE389">
        <v>-1.5307908816271547</v>
      </c>
      <c r="AF389">
        <v>-1.1124277564910137</v>
      </c>
      <c r="AG389">
        <v>-0.51145376246953389</v>
      </c>
      <c r="AH389">
        <v>-0.68598598714915449</v>
      </c>
      <c r="AI389">
        <v>1.0449249714584512</v>
      </c>
    </row>
    <row r="390" spans="1:35" x14ac:dyDescent="0.2">
      <c r="A390">
        <v>33</v>
      </c>
      <c r="B390">
        <v>389</v>
      </c>
      <c r="C390" s="25">
        <v>0</v>
      </c>
      <c r="D390" s="25">
        <v>334</v>
      </c>
      <c r="E390" s="25">
        <v>0</v>
      </c>
      <c r="F390">
        <v>-1.3517224720798733</v>
      </c>
      <c r="G390">
        <v>-0.83944767389544528</v>
      </c>
      <c r="H390">
        <v>-0.512274798184428</v>
      </c>
      <c r="I390" t="s">
        <v>559</v>
      </c>
      <c r="J390" t="s">
        <v>32</v>
      </c>
      <c r="K390" t="s">
        <v>42</v>
      </c>
      <c r="L390" t="s">
        <v>264</v>
      </c>
      <c r="M390" s="26">
        <v>34.4</v>
      </c>
      <c r="N390" s="27">
        <v>9</v>
      </c>
      <c r="O390">
        <v>7.1944444444444446</v>
      </c>
      <c r="P390">
        <v>1.3333333333333333</v>
      </c>
      <c r="Q390">
        <v>0.44444444444444442</v>
      </c>
      <c r="R390">
        <v>0.77777777777777779</v>
      </c>
      <c r="S390">
        <v>0.55555555555555558</v>
      </c>
      <c r="T390">
        <v>0.1111111111111111</v>
      </c>
      <c r="U390">
        <v>0.1111111111111111</v>
      </c>
      <c r="V390">
        <v>0.5714285714285714</v>
      </c>
      <c r="W390">
        <v>0.77777777777777779</v>
      </c>
      <c r="X390">
        <v>0</v>
      </c>
      <c r="Y390">
        <v>0</v>
      </c>
      <c r="Z390">
        <v>0.1111111111111111</v>
      </c>
      <c r="AA390">
        <v>-2.3615823369527935</v>
      </c>
      <c r="AB390">
        <v>-1.0847653789533032</v>
      </c>
      <c r="AC390">
        <v>-1.8737439679377312</v>
      </c>
      <c r="AD390">
        <v>-1.233803763117673</v>
      </c>
      <c r="AE390">
        <v>-1.9421708263259838</v>
      </c>
      <c r="AF390">
        <v>-0.94033865367728009</v>
      </c>
      <c r="AG390">
        <v>8.5543821831190428E-2</v>
      </c>
      <c r="AH390">
        <v>-2.5652377594350319E-2</v>
      </c>
      <c r="AI390">
        <v>1.8214844176689153</v>
      </c>
    </row>
    <row r="391" spans="1:35" x14ac:dyDescent="0.2">
      <c r="A391">
        <v>33</v>
      </c>
      <c r="B391">
        <v>390</v>
      </c>
      <c r="C391" s="25">
        <v>0</v>
      </c>
      <c r="D391" s="25">
        <v>363</v>
      </c>
      <c r="E391" s="25">
        <v>0</v>
      </c>
      <c r="F391">
        <v>-1.3572581007864435</v>
      </c>
      <c r="G391">
        <v>-0.95016946721363327</v>
      </c>
      <c r="H391">
        <v>-0.40708863357281022</v>
      </c>
      <c r="I391" t="s">
        <v>571</v>
      </c>
      <c r="J391" t="s">
        <v>32</v>
      </c>
      <c r="K391" t="s">
        <v>72</v>
      </c>
      <c r="L391" t="s">
        <v>264</v>
      </c>
      <c r="M391" s="26">
        <v>23.8</v>
      </c>
      <c r="N391" s="27">
        <v>6</v>
      </c>
      <c r="O391">
        <v>6.5583333333333336</v>
      </c>
      <c r="P391">
        <v>2</v>
      </c>
      <c r="Q391">
        <v>0.33333333333333331</v>
      </c>
      <c r="R391">
        <v>1.1666666666666667</v>
      </c>
      <c r="S391">
        <v>0.5</v>
      </c>
      <c r="T391">
        <v>0</v>
      </c>
      <c r="U391">
        <v>0.16666666666666666</v>
      </c>
      <c r="V391">
        <v>0.33333333333333331</v>
      </c>
      <c r="W391">
        <v>2.5</v>
      </c>
      <c r="X391">
        <v>0</v>
      </c>
      <c r="Y391">
        <v>0</v>
      </c>
      <c r="Z391">
        <v>0.5</v>
      </c>
      <c r="AA391">
        <v>-2.2504539106592274</v>
      </c>
      <c r="AB391">
        <v>-1.1930033484584714</v>
      </c>
      <c r="AC391">
        <v>-1.7340578947790171</v>
      </c>
      <c r="AD391">
        <v>-1.2591860426536243</v>
      </c>
      <c r="AE391">
        <v>-2.1841590290900013</v>
      </c>
      <c r="AF391">
        <v>-0.85429410227041314</v>
      </c>
      <c r="AG391">
        <v>-0.48939192247571772</v>
      </c>
      <c r="AH391">
        <v>-2.5652377594350319E-2</v>
      </c>
      <c r="AI391">
        <v>1.4386734230581233</v>
      </c>
    </row>
    <row r="392" spans="1:35" x14ac:dyDescent="0.2">
      <c r="A392">
        <v>33</v>
      </c>
      <c r="B392">
        <v>391</v>
      </c>
      <c r="C392" s="25">
        <v>0</v>
      </c>
      <c r="D392" s="25">
        <v>468</v>
      </c>
      <c r="E392" s="25">
        <v>0</v>
      </c>
      <c r="F392">
        <v>-1.3587649527556758</v>
      </c>
      <c r="G392">
        <v>-0.98516912081676977</v>
      </c>
      <c r="H392">
        <v>-0.373595831938906</v>
      </c>
      <c r="I392" t="s">
        <v>562</v>
      </c>
      <c r="J392" t="s">
        <v>232</v>
      </c>
      <c r="K392" t="s">
        <v>35</v>
      </c>
      <c r="L392" t="s">
        <v>264</v>
      </c>
      <c r="M392" s="26">
        <v>24.5</v>
      </c>
      <c r="N392" s="27">
        <v>2</v>
      </c>
      <c r="O392">
        <v>2.1666666666666665</v>
      </c>
      <c r="P392">
        <v>1.5</v>
      </c>
      <c r="Q392">
        <v>0.5</v>
      </c>
      <c r="R392">
        <v>1</v>
      </c>
      <c r="S392">
        <v>1</v>
      </c>
      <c r="T392">
        <v>0</v>
      </c>
      <c r="U392">
        <v>0</v>
      </c>
      <c r="V392">
        <v>0.33333333333333331</v>
      </c>
      <c r="W392">
        <v>1.5</v>
      </c>
      <c r="X392">
        <v>0</v>
      </c>
      <c r="Y392">
        <v>0</v>
      </c>
      <c r="Z392">
        <v>1</v>
      </c>
      <c r="AA392">
        <v>-2.3338002303794019</v>
      </c>
      <c r="AB392">
        <v>-1.0306463942007189</v>
      </c>
      <c r="AC392">
        <v>-1.7939233547041804</v>
      </c>
      <c r="AD392">
        <v>-1.0307455268300634</v>
      </c>
      <c r="AE392">
        <v>-2.1841590290900013</v>
      </c>
      <c r="AF392">
        <v>-1.1124277564910137</v>
      </c>
      <c r="AG392">
        <v>-0.30165527661973168</v>
      </c>
      <c r="AH392">
        <v>-2.5652377594350319E-2</v>
      </c>
      <c r="AI392">
        <v>0.94648785855853346</v>
      </c>
    </row>
    <row r="393" spans="1:35" x14ac:dyDescent="0.2">
      <c r="A393">
        <v>33</v>
      </c>
      <c r="B393">
        <v>392</v>
      </c>
      <c r="C393" s="25">
        <v>0</v>
      </c>
      <c r="D393" s="25">
        <v>458</v>
      </c>
      <c r="E393" s="25">
        <v>0</v>
      </c>
      <c r="F393">
        <v>-1.3669700275895678</v>
      </c>
      <c r="G393">
        <v>-0.78589664821021665</v>
      </c>
      <c r="H393">
        <v>-0.58107337937935111</v>
      </c>
      <c r="I393" t="s">
        <v>564</v>
      </c>
      <c r="J393" t="s">
        <v>32</v>
      </c>
      <c r="K393" t="s">
        <v>79</v>
      </c>
      <c r="L393" t="s">
        <v>264</v>
      </c>
      <c r="M393" s="26">
        <v>26.5</v>
      </c>
      <c r="N393" s="27">
        <v>2</v>
      </c>
      <c r="O393">
        <v>4.3583333333333334</v>
      </c>
      <c r="P393">
        <v>3</v>
      </c>
      <c r="Q393">
        <v>0</v>
      </c>
      <c r="R393">
        <v>1.5</v>
      </c>
      <c r="S393">
        <v>1</v>
      </c>
      <c r="T393">
        <v>0</v>
      </c>
      <c r="U393">
        <v>0</v>
      </c>
      <c r="V393">
        <v>1</v>
      </c>
      <c r="W393">
        <v>1.5</v>
      </c>
      <c r="X393">
        <v>0</v>
      </c>
      <c r="Y393">
        <v>0</v>
      </c>
      <c r="Z393">
        <v>0.5</v>
      </c>
      <c r="AA393">
        <v>-2.0837612712188784</v>
      </c>
      <c r="AB393">
        <v>-1.5177172569739765</v>
      </c>
      <c r="AC393">
        <v>-1.614326974928691</v>
      </c>
      <c r="AD393">
        <v>-1.0307455268300634</v>
      </c>
      <c r="AE393">
        <v>-2.1841590290900013</v>
      </c>
      <c r="AF393">
        <v>-1.1124277564910137</v>
      </c>
      <c r="AG393">
        <v>1.0570469361769015</v>
      </c>
      <c r="AH393">
        <v>-2.5652377594350319E-2</v>
      </c>
      <c r="AI393">
        <v>1.4386734230581233</v>
      </c>
    </row>
    <row r="394" spans="1:35" x14ac:dyDescent="0.2">
      <c r="A394">
        <v>33</v>
      </c>
      <c r="B394">
        <v>393</v>
      </c>
      <c r="C394" s="25">
        <v>0</v>
      </c>
      <c r="D394" s="25">
        <v>470</v>
      </c>
      <c r="E394" s="25">
        <v>0</v>
      </c>
      <c r="F394">
        <v>-1.3778051755176723</v>
      </c>
      <c r="G394">
        <v>-0.93919433713104494</v>
      </c>
      <c r="H394">
        <v>-0.4386108383866274</v>
      </c>
      <c r="I394" t="s">
        <v>565</v>
      </c>
      <c r="J394" t="s">
        <v>32</v>
      </c>
      <c r="K394" t="s">
        <v>121</v>
      </c>
      <c r="L394" t="s">
        <v>264</v>
      </c>
      <c r="M394" s="26">
        <v>22.6</v>
      </c>
      <c r="N394" s="27">
        <v>4</v>
      </c>
      <c r="O394">
        <v>2.7958333333333334</v>
      </c>
      <c r="P394">
        <v>0.75</v>
      </c>
      <c r="Q394">
        <v>0</v>
      </c>
      <c r="R394">
        <v>1</v>
      </c>
      <c r="S394">
        <v>0</v>
      </c>
      <c r="T394">
        <v>0.25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0.75</v>
      </c>
      <c r="AA394">
        <v>-2.458819709959664</v>
      </c>
      <c r="AB394">
        <v>-1.5177172569739765</v>
      </c>
      <c r="AC394">
        <v>-1.7939233547041804</v>
      </c>
      <c r="AD394">
        <v>-1.4876265584771855</v>
      </c>
      <c r="AE394">
        <v>-1.6396855728709625</v>
      </c>
      <c r="AF394">
        <v>-0.33802679382921191</v>
      </c>
      <c r="AG394">
        <v>-6.9344636402602494E-4</v>
      </c>
      <c r="AH394">
        <v>-0.40883698180852523</v>
      </c>
      <c r="AI394">
        <v>1.1925806408083284</v>
      </c>
    </row>
    <row r="395" spans="1:35" x14ac:dyDescent="0.2">
      <c r="A395">
        <v>33</v>
      </c>
      <c r="B395">
        <v>394</v>
      </c>
      <c r="C395" s="25">
        <v>0</v>
      </c>
      <c r="D395" s="25">
        <v>503</v>
      </c>
      <c r="E395" s="25">
        <v>0</v>
      </c>
      <c r="F395">
        <v>-1.3836317878884965</v>
      </c>
      <c r="G395">
        <v>-0.86288145985771914</v>
      </c>
      <c r="H395">
        <v>-0.52075032803077737</v>
      </c>
      <c r="I395" t="s">
        <v>569</v>
      </c>
      <c r="J395" t="s">
        <v>32</v>
      </c>
      <c r="K395" t="s">
        <v>76</v>
      </c>
      <c r="L395" t="s">
        <v>264</v>
      </c>
      <c r="M395" s="26">
        <v>23.6</v>
      </c>
      <c r="N395" s="27">
        <v>5</v>
      </c>
      <c r="O395">
        <v>6.3166666666666673</v>
      </c>
      <c r="P395">
        <v>2.6</v>
      </c>
      <c r="Q395">
        <v>0</v>
      </c>
      <c r="R395">
        <v>2.4</v>
      </c>
      <c r="S395">
        <v>0.4</v>
      </c>
      <c r="T395">
        <v>0</v>
      </c>
      <c r="U395">
        <v>0</v>
      </c>
      <c r="V395">
        <v>0.55555555555555558</v>
      </c>
      <c r="W395">
        <v>1.8</v>
      </c>
      <c r="X395">
        <v>0.75</v>
      </c>
      <c r="Y395">
        <v>0.8</v>
      </c>
      <c r="Z395">
        <v>0.2</v>
      </c>
      <c r="AA395">
        <v>-2.150438326995018</v>
      </c>
      <c r="AB395">
        <v>-1.5177172569739765</v>
      </c>
      <c r="AC395">
        <v>-1.2910534913328104</v>
      </c>
      <c r="AD395">
        <v>-1.3048741458183366</v>
      </c>
      <c r="AE395">
        <v>-2.1841590290900013</v>
      </c>
      <c r="AF395">
        <v>-1.1124277564910137</v>
      </c>
      <c r="AG395">
        <v>0.18550461474212582</v>
      </c>
      <c r="AH395">
        <v>-0.12475250851831815</v>
      </c>
      <c r="AI395">
        <v>1.7339847617578772</v>
      </c>
    </row>
    <row r="396" spans="1:35" x14ac:dyDescent="0.2">
      <c r="A396">
        <v>33</v>
      </c>
      <c r="B396">
        <v>395</v>
      </c>
      <c r="C396" s="25">
        <v>0</v>
      </c>
      <c r="D396" s="25">
        <v>261</v>
      </c>
      <c r="E396" s="25">
        <v>0</v>
      </c>
      <c r="F396">
        <v>-1.3854130876784598</v>
      </c>
      <c r="G396">
        <v>-0.99027842219637519</v>
      </c>
      <c r="H396">
        <v>-0.39513466548208465</v>
      </c>
      <c r="I396" t="s">
        <v>567</v>
      </c>
      <c r="J396" t="s">
        <v>1718</v>
      </c>
      <c r="K396" t="s">
        <v>63</v>
      </c>
      <c r="L396" t="s">
        <v>264</v>
      </c>
      <c r="M396" s="26">
        <v>23.5</v>
      </c>
      <c r="N396" s="27">
        <v>5</v>
      </c>
      <c r="O396">
        <v>3.753333333333333</v>
      </c>
      <c r="P396">
        <v>1.4</v>
      </c>
      <c r="Q396">
        <v>0.2</v>
      </c>
      <c r="R396">
        <v>1.4</v>
      </c>
      <c r="S396">
        <v>0</v>
      </c>
      <c r="T396">
        <v>0.2</v>
      </c>
      <c r="U396">
        <v>0</v>
      </c>
      <c r="V396">
        <v>0.33333333333333331</v>
      </c>
      <c r="W396">
        <v>1.8</v>
      </c>
      <c r="X396">
        <v>0</v>
      </c>
      <c r="Y396">
        <v>0</v>
      </c>
      <c r="Z396">
        <v>0.8</v>
      </c>
      <c r="AA396">
        <v>-2.3504694943234368</v>
      </c>
      <c r="AB396">
        <v>-1.3228889118646736</v>
      </c>
      <c r="AC396">
        <v>-1.6502462508837892</v>
      </c>
      <c r="AD396">
        <v>-1.4876265584771855</v>
      </c>
      <c r="AE396">
        <v>-1.7485802641147703</v>
      </c>
      <c r="AF396">
        <v>-1.1124277564910137</v>
      </c>
      <c r="AG396">
        <v>-0.35797627037652757</v>
      </c>
      <c r="AH396">
        <v>-2.5652377594350319E-2</v>
      </c>
      <c r="AI396">
        <v>1.1433620843583694</v>
      </c>
    </row>
    <row r="397" spans="1:35" x14ac:dyDescent="0.2">
      <c r="A397">
        <v>33</v>
      </c>
      <c r="B397">
        <v>396</v>
      </c>
      <c r="C397" s="25">
        <v>0</v>
      </c>
      <c r="D397" s="25">
        <v>275</v>
      </c>
      <c r="E397" s="25">
        <v>1</v>
      </c>
      <c r="F397">
        <v>-1.3948162311756367</v>
      </c>
      <c r="G397">
        <v>-0.84634292201335293</v>
      </c>
      <c r="H397">
        <v>-0.54847330916228376</v>
      </c>
      <c r="I397" t="s">
        <v>566</v>
      </c>
      <c r="J397" t="s">
        <v>32</v>
      </c>
      <c r="K397" t="s">
        <v>48</v>
      </c>
      <c r="L397" t="s">
        <v>45</v>
      </c>
      <c r="M397" s="26">
        <v>20.6</v>
      </c>
      <c r="N397" s="27">
        <v>6</v>
      </c>
      <c r="O397">
        <v>14.091666666666667</v>
      </c>
      <c r="P397">
        <v>3.8333333333333335</v>
      </c>
      <c r="Q397">
        <v>0</v>
      </c>
      <c r="R397">
        <v>2.6666666666666665</v>
      </c>
      <c r="S397">
        <v>1.1666666666666667</v>
      </c>
      <c r="T397">
        <v>0.16666666666666666</v>
      </c>
      <c r="U397">
        <v>0.16666666666666666</v>
      </c>
      <c r="V397">
        <v>0.52631578947368418</v>
      </c>
      <c r="W397">
        <v>3.1666666666666665</v>
      </c>
      <c r="X397">
        <v>0.375</v>
      </c>
      <c r="Y397">
        <v>1.3333333333333333</v>
      </c>
      <c r="Z397">
        <v>0</v>
      </c>
      <c r="AA397">
        <v>-1.9448507383519205</v>
      </c>
      <c r="AB397">
        <v>-1.5177172569739765</v>
      </c>
      <c r="AC397">
        <v>-1.1952687554525496</v>
      </c>
      <c r="AD397">
        <v>-0.95459868822220972</v>
      </c>
      <c r="AE397">
        <v>-1.8211767249439754</v>
      </c>
      <c r="AF397">
        <v>-0.85429410227041314</v>
      </c>
      <c r="AG397">
        <v>0.21576833255156755</v>
      </c>
      <c r="AH397">
        <v>-1.4758073520144102</v>
      </c>
      <c r="AI397">
        <v>1.9308589875577131</v>
      </c>
    </row>
    <row r="398" spans="1:35" x14ac:dyDescent="0.2">
      <c r="A398">
        <v>34</v>
      </c>
      <c r="B398">
        <v>397</v>
      </c>
      <c r="C398" s="25">
        <v>0</v>
      </c>
      <c r="D398" s="25">
        <v>383</v>
      </c>
      <c r="E398" s="25">
        <v>0</v>
      </c>
      <c r="F398">
        <v>-1.3950424514977384</v>
      </c>
      <c r="G398">
        <v>-0.9229644119727376</v>
      </c>
      <c r="H398">
        <v>-0.47207803952500083</v>
      </c>
      <c r="I398" t="s">
        <v>563</v>
      </c>
      <c r="J398" t="s">
        <v>32</v>
      </c>
      <c r="K398" t="s">
        <v>82</v>
      </c>
      <c r="L398" t="s">
        <v>264</v>
      </c>
      <c r="M398" s="26">
        <v>26.4</v>
      </c>
      <c r="N398" s="27">
        <v>10</v>
      </c>
      <c r="O398">
        <v>8.6983333333333341</v>
      </c>
      <c r="P398">
        <v>2.8</v>
      </c>
      <c r="Q398">
        <v>0.4</v>
      </c>
      <c r="R398">
        <v>1</v>
      </c>
      <c r="S398">
        <v>0.4</v>
      </c>
      <c r="T398">
        <v>0</v>
      </c>
      <c r="U398">
        <v>0</v>
      </c>
      <c r="V398">
        <v>0.45</v>
      </c>
      <c r="W398">
        <v>2</v>
      </c>
      <c r="X398">
        <v>0.75</v>
      </c>
      <c r="Y398">
        <v>0.8</v>
      </c>
      <c r="Z398">
        <v>0.4</v>
      </c>
      <c r="AA398">
        <v>-2.1170997991069482</v>
      </c>
      <c r="AB398">
        <v>-1.1280605667553703</v>
      </c>
      <c r="AC398">
        <v>-1.7939233547041804</v>
      </c>
      <c r="AD398">
        <v>-1.3048741458183366</v>
      </c>
      <c r="AE398">
        <v>-2.1841590290900013</v>
      </c>
      <c r="AF398">
        <v>-1.1124277564910137</v>
      </c>
      <c r="AG398">
        <v>-7.8493083228510299E-2</v>
      </c>
      <c r="AH398">
        <v>-0.12475250851831815</v>
      </c>
      <c r="AI398">
        <v>1.5371105359580413</v>
      </c>
    </row>
    <row r="399" spans="1:35" x14ac:dyDescent="0.2">
      <c r="A399">
        <v>34</v>
      </c>
      <c r="B399">
        <v>398</v>
      </c>
      <c r="C399" s="25">
        <v>0</v>
      </c>
      <c r="D399" s="25">
        <v>650</v>
      </c>
      <c r="E399" s="25">
        <v>0</v>
      </c>
      <c r="F399">
        <v>-1.3997461705985426</v>
      </c>
      <c r="G399">
        <v>-0.96728771455862683</v>
      </c>
      <c r="H399">
        <v>-0.43245845603991573</v>
      </c>
      <c r="I399" t="s">
        <v>570</v>
      </c>
      <c r="J399" t="s">
        <v>32</v>
      </c>
      <c r="K399" t="s">
        <v>65</v>
      </c>
      <c r="L399" t="s">
        <v>263</v>
      </c>
      <c r="M399" s="26">
        <v>22.1</v>
      </c>
      <c r="N399" s="27">
        <v>3</v>
      </c>
      <c r="O399">
        <v>3.8666666666666671</v>
      </c>
      <c r="P399">
        <v>1.6666666666666667</v>
      </c>
      <c r="Q399">
        <v>0.33333333333333331</v>
      </c>
      <c r="R399">
        <v>1</v>
      </c>
      <c r="S399">
        <v>0.66666666666666663</v>
      </c>
      <c r="T399">
        <v>0</v>
      </c>
      <c r="U399">
        <v>0</v>
      </c>
      <c r="V399">
        <v>0.4</v>
      </c>
      <c r="W399">
        <v>1.6666666666666667</v>
      </c>
      <c r="X399">
        <v>0</v>
      </c>
      <c r="Y399">
        <v>0</v>
      </c>
      <c r="Z399">
        <v>0.66666666666666663</v>
      </c>
      <c r="AA399">
        <v>-2.3060181238060107</v>
      </c>
      <c r="AB399">
        <v>-1.1930033484584714</v>
      </c>
      <c r="AC399">
        <v>-1.7939233547041804</v>
      </c>
      <c r="AD399">
        <v>-1.1830392040457707</v>
      </c>
      <c r="AE399">
        <v>-2.1841590290900013</v>
      </c>
      <c r="AF399">
        <v>-1.1124277564910137</v>
      </c>
      <c r="AG399">
        <v>-0.1819778050627702</v>
      </c>
      <c r="AH399">
        <v>-2.5652377594350319E-2</v>
      </c>
      <c r="AI399">
        <v>1.2746115682249266</v>
      </c>
    </row>
    <row r="400" spans="1:35" x14ac:dyDescent="0.2">
      <c r="A400">
        <v>34</v>
      </c>
      <c r="B400">
        <v>399</v>
      </c>
      <c r="C400" s="25">
        <v>0</v>
      </c>
      <c r="D400" s="25">
        <v>298</v>
      </c>
      <c r="E400" s="25">
        <v>0</v>
      </c>
      <c r="F400">
        <v>-1.4112789208161192</v>
      </c>
      <c r="G400">
        <v>-0.86957431570691035</v>
      </c>
      <c r="H400">
        <v>-0.54170460510920881</v>
      </c>
      <c r="I400" t="s">
        <v>600</v>
      </c>
      <c r="J400" t="s">
        <v>32</v>
      </c>
      <c r="K400" t="s">
        <v>70</v>
      </c>
      <c r="L400" t="s">
        <v>264</v>
      </c>
      <c r="M400" s="26">
        <v>23.2</v>
      </c>
      <c r="N400" s="27">
        <v>8</v>
      </c>
      <c r="O400">
        <v>4.3979166666666671</v>
      </c>
      <c r="P400">
        <v>2.125</v>
      </c>
      <c r="Q400">
        <v>0</v>
      </c>
      <c r="R400">
        <v>1.25</v>
      </c>
      <c r="S400">
        <v>0.125</v>
      </c>
      <c r="T400">
        <v>0</v>
      </c>
      <c r="U400">
        <v>0.25</v>
      </c>
      <c r="V400">
        <v>0.7</v>
      </c>
      <c r="W400">
        <v>1.25</v>
      </c>
      <c r="X400">
        <v>0.75</v>
      </c>
      <c r="Y400">
        <v>0.5</v>
      </c>
      <c r="Z400">
        <v>0.25</v>
      </c>
      <c r="AA400">
        <v>-2.2296173307291838</v>
      </c>
      <c r="AB400">
        <v>-1.5177172569739765</v>
      </c>
      <c r="AC400">
        <v>-1.7041251648164357</v>
      </c>
      <c r="AD400">
        <v>-1.4305164295212953</v>
      </c>
      <c r="AE400">
        <v>-2.1841590290900013</v>
      </c>
      <c r="AF400">
        <v>-0.72522727516011276</v>
      </c>
      <c r="AG400">
        <v>0.36801739904272168</v>
      </c>
      <c r="AH400">
        <v>-8.7589959421830066E-2</v>
      </c>
      <c r="AI400">
        <v>1.6847662053079182</v>
      </c>
    </row>
    <row r="401" spans="1:35" x14ac:dyDescent="0.2">
      <c r="A401">
        <v>34</v>
      </c>
      <c r="B401">
        <v>400</v>
      </c>
      <c r="C401" s="25">
        <v>0</v>
      </c>
      <c r="D401" s="25">
        <v>680</v>
      </c>
      <c r="E401" s="25">
        <v>0</v>
      </c>
      <c r="F401">
        <v>-1.4137100627708947</v>
      </c>
      <c r="G401">
        <v>-0.85084546155168539</v>
      </c>
      <c r="H401">
        <v>-0.56286460121920934</v>
      </c>
      <c r="I401" t="s">
        <v>568</v>
      </c>
      <c r="J401" t="s">
        <v>32</v>
      </c>
      <c r="K401" t="s">
        <v>67</v>
      </c>
      <c r="L401" t="s">
        <v>45</v>
      </c>
      <c r="M401" s="26">
        <v>22.2</v>
      </c>
      <c r="N401" s="27">
        <v>6</v>
      </c>
      <c r="O401">
        <v>2.8499999999999996</v>
      </c>
      <c r="P401">
        <v>2</v>
      </c>
      <c r="Q401">
        <v>0</v>
      </c>
      <c r="R401">
        <v>0.83333333333333337</v>
      </c>
      <c r="S401">
        <v>0</v>
      </c>
      <c r="T401">
        <v>0.16666666666666666</v>
      </c>
      <c r="U401">
        <v>0</v>
      </c>
      <c r="V401">
        <v>0.83333333333333337</v>
      </c>
      <c r="W401">
        <v>1</v>
      </c>
      <c r="X401">
        <v>1</v>
      </c>
      <c r="Y401">
        <v>0.33333333333333331</v>
      </c>
      <c r="Z401">
        <v>0.16666666666666666</v>
      </c>
      <c r="AA401">
        <v>-2.2504539106592274</v>
      </c>
      <c r="AB401">
        <v>-1.5177172569739765</v>
      </c>
      <c r="AC401">
        <v>-1.8537888146293435</v>
      </c>
      <c r="AD401">
        <v>-1.4876265584771855</v>
      </c>
      <c r="AE401">
        <v>-1.8211767249439754</v>
      </c>
      <c r="AF401">
        <v>-1.1124277564910137</v>
      </c>
      <c r="AG401">
        <v>0.47156415270657803</v>
      </c>
      <c r="AH401">
        <v>0.14722058277845995</v>
      </c>
      <c r="AI401">
        <v>1.7667971327245164</v>
      </c>
    </row>
    <row r="402" spans="1:35" x14ac:dyDescent="0.2">
      <c r="A402">
        <v>34</v>
      </c>
      <c r="B402">
        <v>401</v>
      </c>
      <c r="C402" s="25">
        <v>0</v>
      </c>
      <c r="D402" s="25">
        <v>373</v>
      </c>
      <c r="E402" s="25">
        <v>0</v>
      </c>
      <c r="F402">
        <v>-1.4226359019575745</v>
      </c>
      <c r="G402">
        <v>-0.96171333977185469</v>
      </c>
      <c r="H402">
        <v>-0.46092256218571981</v>
      </c>
      <c r="I402" t="s">
        <v>582</v>
      </c>
      <c r="J402" t="s">
        <v>32</v>
      </c>
      <c r="K402" t="s">
        <v>70</v>
      </c>
      <c r="L402" t="s">
        <v>263</v>
      </c>
      <c r="M402" s="26">
        <v>22.1</v>
      </c>
      <c r="N402" s="27">
        <v>8</v>
      </c>
      <c r="O402">
        <v>5.75</v>
      </c>
      <c r="P402">
        <v>1.875</v>
      </c>
      <c r="Q402">
        <v>0.125</v>
      </c>
      <c r="R402">
        <v>0.5</v>
      </c>
      <c r="S402">
        <v>1.875</v>
      </c>
      <c r="T402">
        <v>0.125</v>
      </c>
      <c r="U402">
        <v>0</v>
      </c>
      <c r="V402">
        <v>0.30769230769230771</v>
      </c>
      <c r="W402">
        <v>1.625</v>
      </c>
      <c r="X402">
        <v>0.6</v>
      </c>
      <c r="Y402">
        <v>1.25</v>
      </c>
      <c r="Z402">
        <v>0.25</v>
      </c>
      <c r="AA402">
        <v>-2.271290490589271</v>
      </c>
      <c r="AB402">
        <v>-1.3959495412806622</v>
      </c>
      <c r="AC402">
        <v>-1.9735197344796696</v>
      </c>
      <c r="AD402">
        <v>-0.63097462413883143</v>
      </c>
      <c r="AE402">
        <v>-1.9119223009804818</v>
      </c>
      <c r="AF402">
        <v>-1.1124277564910137</v>
      </c>
      <c r="AG402">
        <v>-0.3817349495515896</v>
      </c>
      <c r="AH402">
        <v>-0.66236686574309256</v>
      </c>
      <c r="AI402">
        <v>1.6847662053079182</v>
      </c>
    </row>
    <row r="403" spans="1:35" x14ac:dyDescent="0.2">
      <c r="A403">
        <v>34</v>
      </c>
      <c r="B403">
        <v>402</v>
      </c>
      <c r="C403" s="25">
        <v>0</v>
      </c>
      <c r="D403" s="25">
        <v>239</v>
      </c>
      <c r="E403" s="25">
        <v>0</v>
      </c>
      <c r="F403">
        <v>-1.4240336715624073</v>
      </c>
      <c r="G403">
        <v>-0.99774104149485943</v>
      </c>
      <c r="H403">
        <v>-0.42629263006754792</v>
      </c>
      <c r="I403" t="s">
        <v>573</v>
      </c>
      <c r="J403" t="s">
        <v>32</v>
      </c>
      <c r="K403" t="s">
        <v>89</v>
      </c>
      <c r="L403" t="s">
        <v>263</v>
      </c>
      <c r="M403" s="26">
        <v>26</v>
      </c>
      <c r="N403" s="27">
        <v>2</v>
      </c>
      <c r="O403">
        <v>3.0416666666666665</v>
      </c>
      <c r="P403">
        <v>1.5</v>
      </c>
      <c r="Q403">
        <v>0.5</v>
      </c>
      <c r="R403">
        <v>1</v>
      </c>
      <c r="S403">
        <v>0</v>
      </c>
      <c r="T403">
        <v>0</v>
      </c>
      <c r="U403">
        <v>0</v>
      </c>
      <c r="V403">
        <v>0.2</v>
      </c>
      <c r="W403">
        <v>2.5</v>
      </c>
      <c r="X403">
        <v>0</v>
      </c>
      <c r="Y403">
        <v>0</v>
      </c>
      <c r="Z403">
        <v>0</v>
      </c>
      <c r="AA403">
        <v>-2.3338002303794019</v>
      </c>
      <c r="AB403">
        <v>-1.0306463942007189</v>
      </c>
      <c r="AC403">
        <v>-1.7939233547041804</v>
      </c>
      <c r="AD403">
        <v>-1.4876265584771855</v>
      </c>
      <c r="AE403">
        <v>-2.1841590290900013</v>
      </c>
      <c r="AF403">
        <v>-1.1124277564910137</v>
      </c>
      <c r="AG403">
        <v>-0.94229266007459545</v>
      </c>
      <c r="AH403">
        <v>-2.5652377594350319E-2</v>
      </c>
      <c r="AI403">
        <v>1.9308589875577131</v>
      </c>
    </row>
    <row r="404" spans="1:35" x14ac:dyDescent="0.2">
      <c r="A404">
        <v>34</v>
      </c>
      <c r="B404">
        <v>403</v>
      </c>
      <c r="C404" s="25">
        <v>0</v>
      </c>
      <c r="D404" s="25">
        <v>595</v>
      </c>
      <c r="E404" s="25">
        <v>0</v>
      </c>
      <c r="F404">
        <v>-1.4250844814262191</v>
      </c>
      <c r="G404">
        <v>-0.93167793133211163</v>
      </c>
      <c r="H404">
        <v>-0.4934065500941075</v>
      </c>
      <c r="I404" t="s">
        <v>1488</v>
      </c>
      <c r="J404" t="s">
        <v>32</v>
      </c>
      <c r="K404" t="s">
        <v>67</v>
      </c>
      <c r="L404" t="s">
        <v>264</v>
      </c>
      <c r="M404" s="26">
        <v>23</v>
      </c>
      <c r="N404" s="27">
        <v>2</v>
      </c>
      <c r="O404">
        <v>6.2</v>
      </c>
      <c r="P404">
        <v>0</v>
      </c>
      <c r="Q404">
        <v>0</v>
      </c>
      <c r="R404">
        <v>0</v>
      </c>
      <c r="S404">
        <v>0</v>
      </c>
      <c r="T404">
        <v>0.5</v>
      </c>
      <c r="U404">
        <v>0</v>
      </c>
      <c r="V404">
        <v>0</v>
      </c>
      <c r="W404">
        <v>0.5</v>
      </c>
      <c r="X404">
        <v>0</v>
      </c>
      <c r="Y404">
        <v>0</v>
      </c>
      <c r="Z404">
        <v>0</v>
      </c>
      <c r="AA404">
        <v>-2.5838391895399258</v>
      </c>
      <c r="AB404">
        <v>-1.5177172569739765</v>
      </c>
      <c r="AC404">
        <v>-2.1531161142551589</v>
      </c>
      <c r="AD404">
        <v>-1.4876265584771855</v>
      </c>
      <c r="AE404">
        <v>-1.0952121166519238</v>
      </c>
      <c r="AF404">
        <v>-1.1124277564910137</v>
      </c>
      <c r="AG404">
        <v>-0.34036899956318434</v>
      </c>
      <c r="AH404">
        <v>-2.5652377594350319E-2</v>
      </c>
      <c r="AI404">
        <v>1.9308589875577131</v>
      </c>
    </row>
    <row r="405" spans="1:35" x14ac:dyDescent="0.2">
      <c r="A405">
        <v>34</v>
      </c>
      <c r="B405">
        <v>404</v>
      </c>
      <c r="C405" s="25">
        <v>0</v>
      </c>
      <c r="D405" s="25">
        <v>456</v>
      </c>
      <c r="E405" s="25">
        <v>0</v>
      </c>
      <c r="F405">
        <v>-1.4267085719669537</v>
      </c>
      <c r="G405">
        <v>-1.149088579995069</v>
      </c>
      <c r="H405">
        <v>-0.27761999197188469</v>
      </c>
      <c r="I405" t="s">
        <v>574</v>
      </c>
      <c r="J405" t="s">
        <v>232</v>
      </c>
      <c r="K405" t="s">
        <v>115</v>
      </c>
      <c r="L405" t="s">
        <v>264</v>
      </c>
      <c r="M405" s="26">
        <v>22.8</v>
      </c>
      <c r="N405" s="27">
        <v>1</v>
      </c>
      <c r="O405">
        <v>1.9666666666666668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1</v>
      </c>
      <c r="AA405">
        <v>-2.5838391895399258</v>
      </c>
      <c r="AB405">
        <v>-1.5177172569739765</v>
      </c>
      <c r="AC405">
        <v>-1.0755378356022234</v>
      </c>
      <c r="AD405">
        <v>-1.4876265584771855</v>
      </c>
      <c r="AE405">
        <v>-2.1841590290900013</v>
      </c>
      <c r="AF405">
        <v>-1.1124277564910137</v>
      </c>
      <c r="AG405">
        <v>-1.3013250747454801</v>
      </c>
      <c r="AH405">
        <v>-2.5652377594350319E-2</v>
      </c>
      <c r="AI405">
        <v>0.94648785855853346</v>
      </c>
    </row>
    <row r="406" spans="1:35" x14ac:dyDescent="0.2">
      <c r="A406">
        <v>34</v>
      </c>
      <c r="B406">
        <v>405</v>
      </c>
      <c r="C406" s="25">
        <v>0</v>
      </c>
      <c r="D406" s="25">
        <v>577</v>
      </c>
      <c r="E406" s="25">
        <v>0</v>
      </c>
      <c r="F406">
        <v>-1.4296994557760241</v>
      </c>
      <c r="G406">
        <v>-1.0331077369959649</v>
      </c>
      <c r="H406">
        <v>-0.39659171878005917</v>
      </c>
      <c r="I406" t="s">
        <v>572</v>
      </c>
      <c r="J406" t="s">
        <v>32</v>
      </c>
      <c r="K406" t="s">
        <v>121</v>
      </c>
      <c r="L406" t="s">
        <v>264</v>
      </c>
      <c r="M406" s="26">
        <v>22.7</v>
      </c>
      <c r="N406" s="27">
        <v>6</v>
      </c>
      <c r="O406">
        <v>6.43611111111111</v>
      </c>
      <c r="P406">
        <v>1.8333333333333333</v>
      </c>
      <c r="Q406">
        <v>0.16666666666666666</v>
      </c>
      <c r="R406">
        <v>1.1666666666666667</v>
      </c>
      <c r="S406">
        <v>0.5</v>
      </c>
      <c r="T406">
        <v>0.16666666666666666</v>
      </c>
      <c r="U406">
        <v>0.16666666666666666</v>
      </c>
      <c r="V406">
        <v>0.23076923076923078</v>
      </c>
      <c r="W406">
        <v>2.1666666666666665</v>
      </c>
      <c r="X406">
        <v>0.5714285714285714</v>
      </c>
      <c r="Y406">
        <v>1.1666666666666667</v>
      </c>
      <c r="Z406">
        <v>0.5</v>
      </c>
      <c r="AA406">
        <v>-2.278236017232619</v>
      </c>
      <c r="AB406">
        <v>-1.355360302716224</v>
      </c>
      <c r="AC406">
        <v>-1.7340578947790171</v>
      </c>
      <c r="AD406">
        <v>-1.2591860426536243</v>
      </c>
      <c r="AE406">
        <v>-1.8211767249439754</v>
      </c>
      <c r="AF406">
        <v>-0.85429410227041314</v>
      </c>
      <c r="AG406">
        <v>-0.72874686558964086</v>
      </c>
      <c r="AH406">
        <v>-0.70558510583629519</v>
      </c>
      <c r="AI406">
        <v>1.4386734230581233</v>
      </c>
    </row>
    <row r="407" spans="1:35" x14ac:dyDescent="0.2">
      <c r="A407">
        <v>34</v>
      </c>
      <c r="B407">
        <v>406</v>
      </c>
      <c r="C407" s="25">
        <v>0</v>
      </c>
      <c r="D407" s="25">
        <v>489</v>
      </c>
      <c r="E407" s="25">
        <v>0</v>
      </c>
      <c r="F407">
        <v>-1.434082137872748</v>
      </c>
      <c r="G407">
        <v>-0.74351518074485967</v>
      </c>
      <c r="H407">
        <v>-0.69056695712788829</v>
      </c>
      <c r="I407" t="s">
        <v>576</v>
      </c>
      <c r="J407" t="s">
        <v>232</v>
      </c>
      <c r="K407" t="s">
        <v>155</v>
      </c>
      <c r="L407" t="s">
        <v>263</v>
      </c>
      <c r="M407" s="26">
        <v>25.1</v>
      </c>
      <c r="N407" s="27">
        <v>1</v>
      </c>
      <c r="O407">
        <v>2.85</v>
      </c>
      <c r="P407">
        <v>4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2</v>
      </c>
      <c r="X407">
        <v>0</v>
      </c>
      <c r="Y407">
        <v>0</v>
      </c>
      <c r="Z407">
        <v>0</v>
      </c>
      <c r="AA407">
        <v>-1.917068631778529</v>
      </c>
      <c r="AB407">
        <v>-1.5177172569739765</v>
      </c>
      <c r="AC407">
        <v>-1.7939233547041804</v>
      </c>
      <c r="AD407">
        <v>-1.4876265584771855</v>
      </c>
      <c r="AE407">
        <v>-2.1841590290900013</v>
      </c>
      <c r="AF407">
        <v>-1.1124277564910137</v>
      </c>
      <c r="AG407">
        <v>1.4160793508477862</v>
      </c>
      <c r="AH407">
        <v>-2.5652377594350319E-2</v>
      </c>
      <c r="AI407">
        <v>1.9308589875577131</v>
      </c>
    </row>
    <row r="408" spans="1:35" x14ac:dyDescent="0.2">
      <c r="A408">
        <v>34</v>
      </c>
      <c r="B408">
        <v>407</v>
      </c>
      <c r="C408" s="25">
        <v>0</v>
      </c>
      <c r="D408" s="25">
        <v>619</v>
      </c>
      <c r="E408" s="25">
        <v>0</v>
      </c>
      <c r="F408">
        <v>-1.4362527347798844</v>
      </c>
      <c r="G408">
        <v>-0.98120195118163567</v>
      </c>
      <c r="H408">
        <v>-0.45505078359824869</v>
      </c>
      <c r="I408" t="s">
        <v>578</v>
      </c>
      <c r="J408" t="s">
        <v>232</v>
      </c>
      <c r="K408" t="s">
        <v>108</v>
      </c>
      <c r="L408" t="s">
        <v>264</v>
      </c>
      <c r="M408" s="26">
        <v>20.9</v>
      </c>
      <c r="N408" s="27">
        <v>4</v>
      </c>
      <c r="O408">
        <v>3.5625</v>
      </c>
      <c r="P408">
        <v>1.5</v>
      </c>
      <c r="Q408">
        <v>0</v>
      </c>
      <c r="R408">
        <v>0</v>
      </c>
      <c r="S408">
        <v>0.25</v>
      </c>
      <c r="T408">
        <v>0</v>
      </c>
      <c r="U408">
        <v>0.25</v>
      </c>
      <c r="V408">
        <v>0.2857142857142857</v>
      </c>
      <c r="W408">
        <v>1.75</v>
      </c>
      <c r="X408">
        <v>1</v>
      </c>
      <c r="Y408">
        <v>0.5</v>
      </c>
      <c r="Z408">
        <v>0.25</v>
      </c>
      <c r="AA408">
        <v>-2.3338002303794019</v>
      </c>
      <c r="AB408">
        <v>-1.5177172569739765</v>
      </c>
      <c r="AC408">
        <v>-2.1531161142551589</v>
      </c>
      <c r="AD408">
        <v>-1.3734063005654049</v>
      </c>
      <c r="AE408">
        <v>-2.1841590290900013</v>
      </c>
      <c r="AF408">
        <v>-0.72522727516011276</v>
      </c>
      <c r="AG408">
        <v>-0.46181462248344768</v>
      </c>
      <c r="AH408">
        <v>0.23365706296486508</v>
      </c>
      <c r="AI408">
        <v>1.6847662053079182</v>
      </c>
    </row>
    <row r="409" spans="1:35" x14ac:dyDescent="0.2">
      <c r="A409">
        <v>34</v>
      </c>
      <c r="B409">
        <v>408</v>
      </c>
      <c r="C409" s="25">
        <v>0</v>
      </c>
      <c r="D409" s="25">
        <v>513</v>
      </c>
      <c r="E409" s="25">
        <v>0</v>
      </c>
      <c r="F409">
        <v>-1.440253121683309</v>
      </c>
      <c r="G409">
        <v>-1.1770196968461886</v>
      </c>
      <c r="H409">
        <v>-0.26323342483712042</v>
      </c>
      <c r="I409" t="s">
        <v>579</v>
      </c>
      <c r="J409" t="s">
        <v>32</v>
      </c>
      <c r="K409" t="s">
        <v>74</v>
      </c>
      <c r="L409" t="s">
        <v>263</v>
      </c>
      <c r="M409" s="26">
        <v>26.2</v>
      </c>
      <c r="N409" s="27">
        <v>2</v>
      </c>
      <c r="O409">
        <v>11.358333333333333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0.5</v>
      </c>
      <c r="W409">
        <v>1</v>
      </c>
      <c r="X409">
        <v>0</v>
      </c>
      <c r="Y409">
        <v>0</v>
      </c>
      <c r="Z409">
        <v>2.5</v>
      </c>
      <c r="AA409">
        <v>-2.4171465500995768</v>
      </c>
      <c r="AB409">
        <v>-1.5177172569739765</v>
      </c>
      <c r="AC409">
        <v>-1.7939233547041804</v>
      </c>
      <c r="AD409">
        <v>-1.0307455268300634</v>
      </c>
      <c r="AE409">
        <v>-2.1841590290900013</v>
      </c>
      <c r="AF409">
        <v>-1.1124277564910137</v>
      </c>
      <c r="AG409">
        <v>1.866341510770031E-2</v>
      </c>
      <c r="AH409">
        <v>-2.5652377594350319E-2</v>
      </c>
      <c r="AI409">
        <v>-0.53006883494023616</v>
      </c>
    </row>
    <row r="410" spans="1:35" x14ac:dyDescent="0.2">
      <c r="A410">
        <v>35</v>
      </c>
      <c r="B410">
        <v>409</v>
      </c>
      <c r="C410" s="25">
        <v>0</v>
      </c>
      <c r="D410" s="25">
        <v>679</v>
      </c>
      <c r="E410" s="25">
        <v>0</v>
      </c>
      <c r="F410">
        <v>-1.4404183907097146</v>
      </c>
      <c r="G410">
        <v>-0.89558671235413101</v>
      </c>
      <c r="H410">
        <v>-0.54483167835558355</v>
      </c>
      <c r="I410" t="s">
        <v>577</v>
      </c>
      <c r="J410" t="s">
        <v>32</v>
      </c>
      <c r="K410" t="s">
        <v>50</v>
      </c>
      <c r="L410" t="s">
        <v>264</v>
      </c>
      <c r="M410" s="26">
        <v>26.3</v>
      </c>
      <c r="N410" s="27">
        <v>9</v>
      </c>
      <c r="O410">
        <v>6.8037037037037029</v>
      </c>
      <c r="P410">
        <v>3.2222222222222223</v>
      </c>
      <c r="Q410">
        <v>0.1111111111111111</v>
      </c>
      <c r="R410">
        <v>0.88888888888888884</v>
      </c>
      <c r="S410">
        <v>0.22222222222222221</v>
      </c>
      <c r="T410">
        <v>0.22222222222222221</v>
      </c>
      <c r="U410">
        <v>0</v>
      </c>
      <c r="V410">
        <v>0.5</v>
      </c>
      <c r="W410">
        <v>2.8888888888888888</v>
      </c>
      <c r="X410">
        <v>0.4</v>
      </c>
      <c r="Y410">
        <v>0.55555555555555558</v>
      </c>
      <c r="Z410">
        <v>0</v>
      </c>
      <c r="AA410">
        <v>-2.046718462454356</v>
      </c>
      <c r="AB410">
        <v>-1.409479287468808</v>
      </c>
      <c r="AC410">
        <v>-1.8338336613209558</v>
      </c>
      <c r="AD410">
        <v>-1.3860974403333806</v>
      </c>
      <c r="AE410">
        <v>-1.7001826235619668</v>
      </c>
      <c r="AF410">
        <v>-1.1124277564910137</v>
      </c>
      <c r="AG410">
        <v>9.1789336223110904E-2</v>
      </c>
      <c r="AH410">
        <v>-0.59418950333752041</v>
      </c>
      <c r="AI410">
        <v>1.9308589875577131</v>
      </c>
    </row>
    <row r="411" spans="1:35" x14ac:dyDescent="0.2">
      <c r="A411">
        <v>35</v>
      </c>
      <c r="B411">
        <v>410</v>
      </c>
      <c r="C411" s="25">
        <v>0</v>
      </c>
      <c r="D411" s="25">
        <v>683</v>
      </c>
      <c r="E411" s="25">
        <v>0</v>
      </c>
      <c r="F411">
        <v>-1.4472308554044619</v>
      </c>
      <c r="G411">
        <v>-1.0348796147911417</v>
      </c>
      <c r="H411">
        <v>-0.41235124061332029</v>
      </c>
      <c r="I411" t="s">
        <v>581</v>
      </c>
      <c r="J411" t="s">
        <v>32</v>
      </c>
      <c r="K411" t="s">
        <v>74</v>
      </c>
      <c r="L411" t="s">
        <v>264</v>
      </c>
      <c r="M411" s="26">
        <v>24</v>
      </c>
      <c r="N411" s="27">
        <v>2</v>
      </c>
      <c r="O411">
        <v>9.8666666666666671</v>
      </c>
      <c r="P411">
        <v>1</v>
      </c>
      <c r="Q411">
        <v>0</v>
      </c>
      <c r="R411">
        <v>1.5</v>
      </c>
      <c r="S411">
        <v>0.5</v>
      </c>
      <c r="T411">
        <v>0</v>
      </c>
      <c r="U411">
        <v>0</v>
      </c>
      <c r="V411">
        <v>0.25</v>
      </c>
      <c r="W411">
        <v>2</v>
      </c>
      <c r="X411">
        <v>0</v>
      </c>
      <c r="Y411">
        <v>0</v>
      </c>
      <c r="Z411">
        <v>0.5</v>
      </c>
      <c r="AA411">
        <v>-2.4171465500995768</v>
      </c>
      <c r="AB411">
        <v>-1.5177172569739765</v>
      </c>
      <c r="AC411">
        <v>-1.614326974928691</v>
      </c>
      <c r="AD411">
        <v>-1.2591860426536243</v>
      </c>
      <c r="AE411">
        <v>-2.1841590290900013</v>
      </c>
      <c r="AF411">
        <v>-1.1124277564910137</v>
      </c>
      <c r="AG411">
        <v>-0.62197396834716356</v>
      </c>
      <c r="AH411">
        <v>-2.5652377594350319E-2</v>
      </c>
      <c r="AI411">
        <v>1.4386734230581233</v>
      </c>
    </row>
    <row r="412" spans="1:35" x14ac:dyDescent="0.2">
      <c r="A412">
        <v>35</v>
      </c>
      <c r="B412">
        <v>411</v>
      </c>
      <c r="C412" s="25">
        <v>134.80000000000001</v>
      </c>
      <c r="D412" s="25">
        <v>681</v>
      </c>
      <c r="E412" s="25">
        <v>0</v>
      </c>
      <c r="F412">
        <v>-1.4490742468809104</v>
      </c>
      <c r="G412">
        <v>-0.90614262250638966</v>
      </c>
      <c r="H412">
        <v>-0.54293162437452069</v>
      </c>
      <c r="I412" t="s">
        <v>583</v>
      </c>
      <c r="J412" t="s">
        <v>32</v>
      </c>
      <c r="K412" t="s">
        <v>72</v>
      </c>
      <c r="L412" t="s">
        <v>264</v>
      </c>
      <c r="M412" s="26">
        <v>27.3</v>
      </c>
      <c r="N412" s="27">
        <v>2</v>
      </c>
      <c r="O412">
        <v>5.1416666666666666</v>
      </c>
      <c r="P412">
        <v>2</v>
      </c>
      <c r="Q412">
        <v>0</v>
      </c>
      <c r="R412">
        <v>1</v>
      </c>
      <c r="S412">
        <v>0.5</v>
      </c>
      <c r="T412">
        <v>0</v>
      </c>
      <c r="U412">
        <v>0</v>
      </c>
      <c r="V412">
        <v>0.5</v>
      </c>
      <c r="W412">
        <v>2</v>
      </c>
      <c r="X412">
        <v>0</v>
      </c>
      <c r="Y412">
        <v>0</v>
      </c>
      <c r="Z412">
        <v>0</v>
      </c>
      <c r="AA412">
        <v>-2.2504539106592274</v>
      </c>
      <c r="AB412">
        <v>-1.5177172569739765</v>
      </c>
      <c r="AC412">
        <v>-1.7939233547041804</v>
      </c>
      <c r="AD412">
        <v>-1.2591860426536243</v>
      </c>
      <c r="AE412">
        <v>-2.1841590290900013</v>
      </c>
      <c r="AF412">
        <v>-1.1124277564910137</v>
      </c>
      <c r="AG412">
        <v>5.7377138051152979E-2</v>
      </c>
      <c r="AH412">
        <v>-2.5652377594350319E-2</v>
      </c>
      <c r="AI412">
        <v>1.9308589875577131</v>
      </c>
    </row>
    <row r="413" spans="1:35" x14ac:dyDescent="0.2">
      <c r="A413">
        <v>35</v>
      </c>
      <c r="B413">
        <v>412</v>
      </c>
      <c r="C413" s="25">
        <v>0</v>
      </c>
      <c r="D413" s="25">
        <v>466</v>
      </c>
      <c r="E413" s="25">
        <v>0</v>
      </c>
      <c r="F413">
        <v>-1.4646354759987938</v>
      </c>
      <c r="G413">
        <v>-0.94528254441274107</v>
      </c>
      <c r="H413">
        <v>-0.51935293158605278</v>
      </c>
      <c r="I413" t="s">
        <v>593</v>
      </c>
      <c r="J413" t="s">
        <v>32</v>
      </c>
      <c r="K413" t="s">
        <v>63</v>
      </c>
      <c r="L413" t="s">
        <v>264</v>
      </c>
      <c r="M413" s="26">
        <v>26.7</v>
      </c>
      <c r="N413" s="27">
        <v>5</v>
      </c>
      <c r="O413">
        <v>4.9300000000000006</v>
      </c>
      <c r="P413">
        <v>1</v>
      </c>
      <c r="Q413">
        <v>0.2</v>
      </c>
      <c r="R413">
        <v>1</v>
      </c>
      <c r="S413">
        <v>0.2</v>
      </c>
      <c r="T413">
        <v>0</v>
      </c>
      <c r="U413">
        <v>0</v>
      </c>
      <c r="V413">
        <v>0.5</v>
      </c>
      <c r="W413">
        <v>0.8</v>
      </c>
      <c r="X413">
        <v>0</v>
      </c>
      <c r="Y413">
        <v>0</v>
      </c>
      <c r="Z413">
        <v>0.2</v>
      </c>
      <c r="AA413">
        <v>-2.4171465500995768</v>
      </c>
      <c r="AB413">
        <v>-1.3228889118646736</v>
      </c>
      <c r="AC413">
        <v>-1.7939233547041804</v>
      </c>
      <c r="AD413">
        <v>-1.3962503521477609</v>
      </c>
      <c r="AE413">
        <v>-2.1841590290900013</v>
      </c>
      <c r="AF413">
        <v>-1.1124277564910137</v>
      </c>
      <c r="AG413">
        <v>1.0920670519009777E-2</v>
      </c>
      <c r="AH413">
        <v>-2.5652377594350319E-2</v>
      </c>
      <c r="AI413">
        <v>1.7339847617578772</v>
      </c>
    </row>
    <row r="414" spans="1:35" x14ac:dyDescent="0.2">
      <c r="A414">
        <v>35</v>
      </c>
      <c r="B414">
        <v>413</v>
      </c>
      <c r="C414" s="25">
        <v>0</v>
      </c>
      <c r="D414" s="25">
        <v>366</v>
      </c>
      <c r="E414" s="25">
        <v>0</v>
      </c>
      <c r="F414">
        <v>-1.4715867339142463</v>
      </c>
      <c r="G414">
        <v>-0.95311501150375</v>
      </c>
      <c r="H414">
        <v>-0.51847172241049633</v>
      </c>
      <c r="I414" t="s">
        <v>585</v>
      </c>
      <c r="J414" t="s">
        <v>232</v>
      </c>
      <c r="K414" t="s">
        <v>33</v>
      </c>
      <c r="L414" t="s">
        <v>264</v>
      </c>
      <c r="M414" s="26">
        <v>25</v>
      </c>
      <c r="N414" s="27">
        <v>3</v>
      </c>
      <c r="O414">
        <v>2.6999999999999997</v>
      </c>
      <c r="P414">
        <v>1</v>
      </c>
      <c r="Q414">
        <v>0.33333333333333331</v>
      </c>
      <c r="R414">
        <v>0.33333333333333331</v>
      </c>
      <c r="S414">
        <v>0.33333333333333331</v>
      </c>
      <c r="T414">
        <v>0</v>
      </c>
      <c r="U414">
        <v>0</v>
      </c>
      <c r="V414">
        <v>0.33333333333333331</v>
      </c>
      <c r="W414">
        <v>1</v>
      </c>
      <c r="X414">
        <v>0</v>
      </c>
      <c r="Y414">
        <v>0</v>
      </c>
      <c r="Z414">
        <v>0</v>
      </c>
      <c r="AA414">
        <v>-2.4171465500995768</v>
      </c>
      <c r="AB414">
        <v>-1.1930033484584714</v>
      </c>
      <c r="AC414">
        <v>-2.0333851944048327</v>
      </c>
      <c r="AD414">
        <v>-1.335332881261478</v>
      </c>
      <c r="AE414">
        <v>-2.1841590290900013</v>
      </c>
      <c r="AF414">
        <v>-1.1124277564910137</v>
      </c>
      <c r="AG414">
        <v>-0.20778695369173855</v>
      </c>
      <c r="AH414">
        <v>-2.5652377594350319E-2</v>
      </c>
      <c r="AI414">
        <v>1.9308589875577131</v>
      </c>
    </row>
    <row r="415" spans="1:35" x14ac:dyDescent="0.2">
      <c r="A415">
        <v>35</v>
      </c>
      <c r="B415">
        <v>414</v>
      </c>
      <c r="C415" s="25">
        <v>0</v>
      </c>
      <c r="D415" s="25">
        <v>688</v>
      </c>
      <c r="E415" s="25">
        <v>0</v>
      </c>
      <c r="F415">
        <v>-1.4739159468337881</v>
      </c>
      <c r="G415">
        <v>-0.97865393205061091</v>
      </c>
      <c r="H415">
        <v>-0.49526201478317722</v>
      </c>
      <c r="I415" t="s">
        <v>601</v>
      </c>
      <c r="J415" t="s">
        <v>32</v>
      </c>
      <c r="K415" t="s">
        <v>76</v>
      </c>
      <c r="L415" t="s">
        <v>263</v>
      </c>
      <c r="M415" s="26">
        <v>21.1</v>
      </c>
      <c r="N415" s="27">
        <v>3</v>
      </c>
      <c r="O415">
        <v>3.2277777777777779</v>
      </c>
      <c r="P415">
        <v>0.66666666666666663</v>
      </c>
      <c r="Q415">
        <v>0</v>
      </c>
      <c r="R415">
        <v>0.33333333333333331</v>
      </c>
      <c r="S415">
        <v>0</v>
      </c>
      <c r="T415">
        <v>0</v>
      </c>
      <c r="U415">
        <v>0.33333333333333331</v>
      </c>
      <c r="V415">
        <v>0.25</v>
      </c>
      <c r="W415">
        <v>1.3333333333333333</v>
      </c>
      <c r="X415">
        <v>0</v>
      </c>
      <c r="Y415">
        <v>0</v>
      </c>
      <c r="Z415">
        <v>0</v>
      </c>
      <c r="AA415">
        <v>-2.4727107632463596</v>
      </c>
      <c r="AB415">
        <v>-1.5177172569739765</v>
      </c>
      <c r="AC415">
        <v>-2.0333851944048327</v>
      </c>
      <c r="AD415">
        <v>-1.4876265584771855</v>
      </c>
      <c r="AE415">
        <v>-2.1841590290900013</v>
      </c>
      <c r="AF415">
        <v>-0.5961604480498125</v>
      </c>
      <c r="AG415">
        <v>-0.42133274817669314</v>
      </c>
      <c r="AH415">
        <v>-2.5652377594350319E-2</v>
      </c>
      <c r="AI415">
        <v>1.9308589875577131</v>
      </c>
    </row>
    <row r="416" spans="1:35" x14ac:dyDescent="0.2">
      <c r="A416">
        <v>35</v>
      </c>
      <c r="B416">
        <v>415</v>
      </c>
      <c r="C416" s="25">
        <v>0</v>
      </c>
      <c r="D416" s="25">
        <v>664</v>
      </c>
      <c r="E416" s="25">
        <v>0</v>
      </c>
      <c r="F416">
        <v>-1.475346922926833</v>
      </c>
      <c r="G416">
        <v>-0.96646941661664998</v>
      </c>
      <c r="H416">
        <v>-0.50887750631018303</v>
      </c>
      <c r="I416" t="s">
        <v>1719</v>
      </c>
      <c r="J416" t="s">
        <v>32</v>
      </c>
      <c r="K416" t="s">
        <v>63</v>
      </c>
      <c r="L416" t="s">
        <v>264</v>
      </c>
      <c r="M416" s="26">
        <v>21.4</v>
      </c>
      <c r="N416" s="27">
        <v>2</v>
      </c>
      <c r="O416">
        <v>3.375</v>
      </c>
      <c r="P416">
        <v>1.5</v>
      </c>
      <c r="Q416">
        <v>0.5</v>
      </c>
      <c r="R416">
        <v>0</v>
      </c>
      <c r="S416">
        <v>0</v>
      </c>
      <c r="T416">
        <v>0</v>
      </c>
      <c r="U416">
        <v>0</v>
      </c>
      <c r="V416">
        <v>0.33333333333333331</v>
      </c>
      <c r="W416">
        <v>1.5</v>
      </c>
      <c r="X416">
        <v>0</v>
      </c>
      <c r="Y416">
        <v>0</v>
      </c>
      <c r="Z416">
        <v>0</v>
      </c>
      <c r="AA416">
        <v>-2.3338002303794019</v>
      </c>
      <c r="AB416">
        <v>-1.0306463942007189</v>
      </c>
      <c r="AC416">
        <v>-2.1531161142551589</v>
      </c>
      <c r="AD416">
        <v>-1.4876265584771855</v>
      </c>
      <c r="AE416">
        <v>-2.1841590290900013</v>
      </c>
      <c r="AF416">
        <v>-1.1124277564910137</v>
      </c>
      <c r="AG416">
        <v>-0.30165527661973168</v>
      </c>
      <c r="AH416">
        <v>-2.5652377594350319E-2</v>
      </c>
      <c r="AI416">
        <v>1.9308589875577131</v>
      </c>
    </row>
    <row r="417" spans="1:35" x14ac:dyDescent="0.2">
      <c r="A417">
        <v>35</v>
      </c>
      <c r="B417">
        <v>416</v>
      </c>
      <c r="C417" s="25">
        <v>0</v>
      </c>
      <c r="D417" s="25">
        <v>499</v>
      </c>
      <c r="E417" s="25">
        <v>0</v>
      </c>
      <c r="F417">
        <v>-1.4780218233313789</v>
      </c>
      <c r="G417">
        <v>-1.1889988866118442</v>
      </c>
      <c r="H417">
        <v>-0.28902293671953472</v>
      </c>
      <c r="I417" t="s">
        <v>587</v>
      </c>
      <c r="J417" t="s">
        <v>32</v>
      </c>
      <c r="K417" t="s">
        <v>95</v>
      </c>
      <c r="L417" t="s">
        <v>45</v>
      </c>
      <c r="M417" s="26">
        <v>22.4</v>
      </c>
      <c r="N417" s="27">
        <v>1</v>
      </c>
      <c r="O417">
        <v>6.35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1</v>
      </c>
      <c r="AA417">
        <v>-2.5838391895399258</v>
      </c>
      <c r="AB417">
        <v>-1.5177172569739765</v>
      </c>
      <c r="AC417">
        <v>-1.4347305951532019</v>
      </c>
      <c r="AD417">
        <v>-1.4876265584771855</v>
      </c>
      <c r="AE417">
        <v>-2.1841590290900013</v>
      </c>
      <c r="AF417">
        <v>-1.1124277564910137</v>
      </c>
      <c r="AG417">
        <v>-1.3013250747454801</v>
      </c>
      <c r="AH417">
        <v>-2.5652377594350319E-2</v>
      </c>
      <c r="AI417">
        <v>0.94648785855853346</v>
      </c>
    </row>
    <row r="418" spans="1:35" x14ac:dyDescent="0.2">
      <c r="A418">
        <v>35</v>
      </c>
      <c r="B418">
        <v>417</v>
      </c>
      <c r="C418" s="25">
        <v>0</v>
      </c>
      <c r="D418" s="25">
        <v>508</v>
      </c>
      <c r="E418" s="25">
        <v>0</v>
      </c>
      <c r="F418">
        <v>-1.4795382674005986</v>
      </c>
      <c r="G418">
        <v>-0.89854741971237162</v>
      </c>
      <c r="H418">
        <v>-0.58099084768822695</v>
      </c>
      <c r="I418" t="s">
        <v>575</v>
      </c>
      <c r="J418" t="s">
        <v>32</v>
      </c>
      <c r="K418" t="s">
        <v>54</v>
      </c>
      <c r="L418" t="s">
        <v>264</v>
      </c>
      <c r="M418" s="26">
        <v>39.4</v>
      </c>
      <c r="N418" s="27">
        <v>2</v>
      </c>
      <c r="O418">
        <v>5.4</v>
      </c>
      <c r="P418">
        <v>2.5</v>
      </c>
      <c r="Q418">
        <v>0</v>
      </c>
      <c r="R418">
        <v>1.5</v>
      </c>
      <c r="S418">
        <v>0</v>
      </c>
      <c r="T418">
        <v>0</v>
      </c>
      <c r="U418">
        <v>0</v>
      </c>
      <c r="V418">
        <v>1</v>
      </c>
      <c r="W418">
        <v>0.5</v>
      </c>
      <c r="X418">
        <v>0.75</v>
      </c>
      <c r="Y418">
        <v>2</v>
      </c>
      <c r="Z418">
        <v>0</v>
      </c>
      <c r="AA418">
        <v>-2.1671075909390529</v>
      </c>
      <c r="AB418">
        <v>-1.5177172569739765</v>
      </c>
      <c r="AC418">
        <v>-1.614326974928691</v>
      </c>
      <c r="AD418">
        <v>-1.4876265584771855</v>
      </c>
      <c r="AE418">
        <v>-2.1841590290900013</v>
      </c>
      <c r="AF418">
        <v>-1.1124277564910137</v>
      </c>
      <c r="AG418">
        <v>0.33898210683513225</v>
      </c>
      <c r="AH418">
        <v>-0.27340270490426932</v>
      </c>
      <c r="AI418">
        <v>1.9308589875577131</v>
      </c>
    </row>
    <row r="419" spans="1:35" x14ac:dyDescent="0.2">
      <c r="A419">
        <v>35</v>
      </c>
      <c r="B419">
        <v>418</v>
      </c>
      <c r="C419" s="25">
        <v>0</v>
      </c>
      <c r="D419" s="25">
        <v>665</v>
      </c>
      <c r="E419" s="25">
        <v>0</v>
      </c>
      <c r="F419">
        <v>-1.4817086062842761</v>
      </c>
      <c r="G419">
        <v>-0.93152490204234084</v>
      </c>
      <c r="H419">
        <v>-0.5501837042419353</v>
      </c>
      <c r="I419" t="s">
        <v>588</v>
      </c>
      <c r="J419" t="s">
        <v>232</v>
      </c>
      <c r="K419" t="s">
        <v>97</v>
      </c>
      <c r="L419" t="s">
        <v>264</v>
      </c>
      <c r="M419" s="26">
        <v>21.8</v>
      </c>
      <c r="N419" s="27">
        <v>1</v>
      </c>
      <c r="O419">
        <v>2.7333333333333334</v>
      </c>
      <c r="P419">
        <v>2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0.5</v>
      </c>
      <c r="W419">
        <v>2</v>
      </c>
      <c r="X419">
        <v>0</v>
      </c>
      <c r="Y419">
        <v>0</v>
      </c>
      <c r="Z419">
        <v>0</v>
      </c>
      <c r="AA419">
        <v>-2.2504539106592274</v>
      </c>
      <c r="AB419">
        <v>-1.5177172569739765</v>
      </c>
      <c r="AC419">
        <v>-1.7939233547041804</v>
      </c>
      <c r="AD419">
        <v>-1.4876265584771855</v>
      </c>
      <c r="AE419">
        <v>-2.1841590290900013</v>
      </c>
      <c r="AF419">
        <v>-1.1124277564910137</v>
      </c>
      <c r="AG419">
        <v>5.7377138051152979E-2</v>
      </c>
      <c r="AH419">
        <v>-2.5652377594350319E-2</v>
      </c>
      <c r="AI419">
        <v>1.9308589875577131</v>
      </c>
    </row>
    <row r="420" spans="1:35" x14ac:dyDescent="0.2">
      <c r="A420">
        <v>35</v>
      </c>
      <c r="B420">
        <v>420</v>
      </c>
      <c r="C420" s="25">
        <v>0</v>
      </c>
      <c r="D420" s="25">
        <v>516</v>
      </c>
      <c r="E420" s="25">
        <v>0</v>
      </c>
      <c r="F420">
        <v>-1.4886911510357215</v>
      </c>
      <c r="G420">
        <v>-1.0393348269685403</v>
      </c>
      <c r="H420">
        <v>-0.44935632406718118</v>
      </c>
      <c r="I420" t="s">
        <v>591</v>
      </c>
      <c r="J420" t="s">
        <v>232</v>
      </c>
      <c r="K420" t="s">
        <v>54</v>
      </c>
      <c r="L420" t="s">
        <v>263</v>
      </c>
      <c r="M420" s="26">
        <v>24</v>
      </c>
      <c r="N420" s="27">
        <v>3</v>
      </c>
      <c r="O420">
        <v>4.427777777777778</v>
      </c>
      <c r="P420">
        <v>1</v>
      </c>
      <c r="Q420">
        <v>0.33333333333333331</v>
      </c>
      <c r="R420">
        <v>0</v>
      </c>
      <c r="S420">
        <v>0.33333333333333331</v>
      </c>
      <c r="T420">
        <v>0</v>
      </c>
      <c r="U420">
        <v>0</v>
      </c>
      <c r="V420">
        <v>0.33333333333333331</v>
      </c>
      <c r="W420">
        <v>1</v>
      </c>
      <c r="X420">
        <v>0</v>
      </c>
      <c r="Y420">
        <v>0</v>
      </c>
      <c r="Z420">
        <v>0.66666666666666663</v>
      </c>
      <c r="AA420">
        <v>-2.4171465500995768</v>
      </c>
      <c r="AB420">
        <v>-1.1930033484584714</v>
      </c>
      <c r="AC420">
        <v>-2.1531161142551589</v>
      </c>
      <c r="AD420">
        <v>-1.335332881261478</v>
      </c>
      <c r="AE420">
        <v>-2.1841590290900013</v>
      </c>
      <c r="AF420">
        <v>-1.1124277564910137</v>
      </c>
      <c r="AG420">
        <v>-0.20778695369173855</v>
      </c>
      <c r="AH420">
        <v>-2.5652377594350319E-2</v>
      </c>
      <c r="AI420">
        <v>1.2746115682249266</v>
      </c>
    </row>
    <row r="421" spans="1:35" x14ac:dyDescent="0.2">
      <c r="A421">
        <v>35</v>
      </c>
      <c r="B421">
        <v>419</v>
      </c>
      <c r="C421" s="25">
        <v>0</v>
      </c>
      <c r="D421" s="25">
        <v>487</v>
      </c>
      <c r="E421" s="25">
        <v>0</v>
      </c>
      <c r="F421">
        <v>-1.4886911510357215</v>
      </c>
      <c r="G421">
        <v>-0.95542201600895105</v>
      </c>
      <c r="H421">
        <v>-0.53326913502677042</v>
      </c>
      <c r="I421" t="s">
        <v>590</v>
      </c>
      <c r="J421" t="s">
        <v>32</v>
      </c>
      <c r="K421" t="s">
        <v>35</v>
      </c>
      <c r="L421" t="s">
        <v>263</v>
      </c>
      <c r="M421" s="26">
        <v>29.9</v>
      </c>
      <c r="N421" s="27">
        <v>3</v>
      </c>
      <c r="O421">
        <v>3.15</v>
      </c>
      <c r="P421">
        <v>1</v>
      </c>
      <c r="Q421">
        <v>0.33333333333333331</v>
      </c>
      <c r="R421">
        <v>0</v>
      </c>
      <c r="S421">
        <v>0.33333333333333331</v>
      </c>
      <c r="T421">
        <v>0</v>
      </c>
      <c r="U421">
        <v>0</v>
      </c>
      <c r="V421">
        <v>1</v>
      </c>
      <c r="W421">
        <v>0.33333333333333331</v>
      </c>
      <c r="X421">
        <v>0</v>
      </c>
      <c r="Y421">
        <v>0</v>
      </c>
      <c r="Z421">
        <v>0.33333333333333331</v>
      </c>
      <c r="AA421">
        <v>-2.4171465500995768</v>
      </c>
      <c r="AB421">
        <v>-1.1930033484584714</v>
      </c>
      <c r="AC421">
        <v>-2.1531161142551589</v>
      </c>
      <c r="AD421">
        <v>-1.335332881261478</v>
      </c>
      <c r="AE421">
        <v>-2.1841590290900013</v>
      </c>
      <c r="AF421">
        <v>-1.1124277564910137</v>
      </c>
      <c r="AG421">
        <v>0.21930463527817071</v>
      </c>
      <c r="AH421">
        <v>-2.5652377594350319E-2</v>
      </c>
      <c r="AI421">
        <v>1.60273527789132</v>
      </c>
    </row>
    <row r="422" spans="1:35" x14ac:dyDescent="0.2">
      <c r="A422">
        <v>36</v>
      </c>
      <c r="B422">
        <v>421</v>
      </c>
      <c r="C422" s="25">
        <v>0</v>
      </c>
      <c r="D422" s="25">
        <v>701</v>
      </c>
      <c r="E422" s="25">
        <v>0</v>
      </c>
      <c r="F422">
        <v>-1.4897229815712856</v>
      </c>
      <c r="G422">
        <v>-1.0722305710257214</v>
      </c>
      <c r="H422">
        <v>-0.41749241054556419</v>
      </c>
      <c r="I422" t="s">
        <v>592</v>
      </c>
      <c r="J422" t="s">
        <v>232</v>
      </c>
      <c r="K422" t="s">
        <v>65</v>
      </c>
      <c r="L422" t="s">
        <v>263</v>
      </c>
      <c r="M422" s="26">
        <v>23.1</v>
      </c>
      <c r="N422" s="27">
        <v>2</v>
      </c>
      <c r="O422">
        <v>6.8416666666666668</v>
      </c>
      <c r="P422">
        <v>0</v>
      </c>
      <c r="Q422">
        <v>0</v>
      </c>
      <c r="R422">
        <v>0.5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0.5</v>
      </c>
      <c r="AA422">
        <v>-2.5838391895399258</v>
      </c>
      <c r="AB422">
        <v>-1.5177172569739765</v>
      </c>
      <c r="AC422">
        <v>-1.9735197344796696</v>
      </c>
      <c r="AD422">
        <v>-1.0307455268300634</v>
      </c>
      <c r="AE422">
        <v>-2.1841590290900013</v>
      </c>
      <c r="AF422">
        <v>-1.1124277564910137</v>
      </c>
      <c r="AG422">
        <v>-0.66068769129061622</v>
      </c>
      <c r="AH422">
        <v>-2.5652377594350319E-2</v>
      </c>
      <c r="AI422">
        <v>1.4386734230581233</v>
      </c>
    </row>
    <row r="423" spans="1:35" x14ac:dyDescent="0.2">
      <c r="A423">
        <v>36</v>
      </c>
      <c r="B423">
        <v>422</v>
      </c>
      <c r="C423" s="25">
        <v>0</v>
      </c>
      <c r="D423" s="25">
        <v>550</v>
      </c>
      <c r="E423" s="25">
        <v>0</v>
      </c>
      <c r="F423">
        <v>-1.4979502914734937</v>
      </c>
      <c r="G423">
        <v>-0.96195280672992289</v>
      </c>
      <c r="H423">
        <v>-0.53599748474357078</v>
      </c>
      <c r="I423" t="s">
        <v>603</v>
      </c>
      <c r="J423" t="s">
        <v>32</v>
      </c>
      <c r="K423" t="s">
        <v>121</v>
      </c>
      <c r="L423" t="s">
        <v>263</v>
      </c>
      <c r="M423" s="26">
        <v>22.8</v>
      </c>
      <c r="N423" s="27">
        <v>4</v>
      </c>
      <c r="O423">
        <v>3.8250000000000002</v>
      </c>
      <c r="P423">
        <v>2.25</v>
      </c>
      <c r="Q423">
        <v>0</v>
      </c>
      <c r="R423">
        <v>0.5</v>
      </c>
      <c r="S423">
        <v>0.25</v>
      </c>
      <c r="T423">
        <v>0.25</v>
      </c>
      <c r="U423">
        <v>0.5</v>
      </c>
      <c r="V423">
        <v>0.44444444444444442</v>
      </c>
      <c r="W423">
        <v>2.25</v>
      </c>
      <c r="X423">
        <v>0.25</v>
      </c>
      <c r="Y423">
        <v>1</v>
      </c>
      <c r="Z423">
        <v>0</v>
      </c>
      <c r="AA423">
        <v>-2.2087807507991402</v>
      </c>
      <c r="AB423">
        <v>-1.5177172569739765</v>
      </c>
      <c r="AC423">
        <v>-1.9735197344796696</v>
      </c>
      <c r="AD423">
        <v>-1.3734063005654049</v>
      </c>
      <c r="AE423">
        <v>-1.6396855728709625</v>
      </c>
      <c r="AF423">
        <v>-0.33802679382921191</v>
      </c>
      <c r="AG423">
        <v>-0.10278220781256306</v>
      </c>
      <c r="AH423">
        <v>-1.4345156307960905</v>
      </c>
      <c r="AI423">
        <v>1.9308589875577131</v>
      </c>
    </row>
    <row r="424" spans="1:35" x14ac:dyDescent="0.2">
      <c r="A424">
        <v>36</v>
      </c>
      <c r="B424">
        <v>423</v>
      </c>
      <c r="C424" s="25">
        <v>0</v>
      </c>
      <c r="D424" s="25">
        <v>758</v>
      </c>
      <c r="E424" s="25">
        <v>0</v>
      </c>
      <c r="F424">
        <v>-1.4985441067688874</v>
      </c>
      <c r="G424">
        <v>-1.0556936022110106</v>
      </c>
      <c r="H424">
        <v>-0.44285050455787678</v>
      </c>
      <c r="I424" t="s">
        <v>589</v>
      </c>
      <c r="J424" t="s">
        <v>32</v>
      </c>
      <c r="K424" t="s">
        <v>79</v>
      </c>
      <c r="L424" t="s">
        <v>264</v>
      </c>
      <c r="M424" s="26">
        <v>23.2</v>
      </c>
      <c r="N424" s="27">
        <v>2</v>
      </c>
      <c r="O424">
        <v>3.833333333333333</v>
      </c>
      <c r="P424">
        <v>1</v>
      </c>
      <c r="Q424">
        <v>0</v>
      </c>
      <c r="R424">
        <v>0.5</v>
      </c>
      <c r="S424">
        <v>0.5</v>
      </c>
      <c r="T424">
        <v>0</v>
      </c>
      <c r="U424">
        <v>0</v>
      </c>
      <c r="V424">
        <v>0.2</v>
      </c>
      <c r="W424">
        <v>2.5</v>
      </c>
      <c r="X424">
        <v>0</v>
      </c>
      <c r="Y424">
        <v>0</v>
      </c>
      <c r="Z424">
        <v>0</v>
      </c>
      <c r="AA424">
        <v>-2.4171465500995768</v>
      </c>
      <c r="AB424">
        <v>-1.5177172569739765</v>
      </c>
      <c r="AC424">
        <v>-1.9735197344796696</v>
      </c>
      <c r="AD424">
        <v>-1.2591860426536243</v>
      </c>
      <c r="AE424">
        <v>-2.1841590290900013</v>
      </c>
      <c r="AF424">
        <v>-1.1124277564910137</v>
      </c>
      <c r="AG424">
        <v>-0.94229266007459545</v>
      </c>
      <c r="AH424">
        <v>-2.5652377594350319E-2</v>
      </c>
      <c r="AI424">
        <v>1.9308589875577131</v>
      </c>
    </row>
    <row r="425" spans="1:35" x14ac:dyDescent="0.2">
      <c r="A425">
        <v>36</v>
      </c>
      <c r="B425">
        <v>424</v>
      </c>
      <c r="C425" s="25">
        <v>0</v>
      </c>
      <c r="D425" s="25">
        <v>740</v>
      </c>
      <c r="E425" s="25">
        <v>0</v>
      </c>
      <c r="F425">
        <v>-1.5036784490135917</v>
      </c>
      <c r="G425">
        <v>-0.99280657278895701</v>
      </c>
      <c r="H425">
        <v>-0.5108718762246347</v>
      </c>
      <c r="I425" t="s">
        <v>595</v>
      </c>
      <c r="J425" t="s">
        <v>32</v>
      </c>
      <c r="K425" t="s">
        <v>37</v>
      </c>
      <c r="L425" t="s">
        <v>45</v>
      </c>
      <c r="M425" s="26">
        <v>20.100000000000001</v>
      </c>
      <c r="N425" s="27">
        <v>2</v>
      </c>
      <c r="O425">
        <v>2.4416666666666669</v>
      </c>
      <c r="P425">
        <v>0</v>
      </c>
      <c r="Q425">
        <v>0</v>
      </c>
      <c r="R425">
        <v>1.5</v>
      </c>
      <c r="S425">
        <v>0</v>
      </c>
      <c r="T425">
        <v>0</v>
      </c>
      <c r="U425">
        <v>0</v>
      </c>
      <c r="V425">
        <v>0</v>
      </c>
      <c r="W425">
        <v>0.5</v>
      </c>
      <c r="X425">
        <v>0</v>
      </c>
      <c r="Y425">
        <v>0</v>
      </c>
      <c r="Z425">
        <v>0</v>
      </c>
      <c r="AA425">
        <v>-2.5838391895399258</v>
      </c>
      <c r="AB425">
        <v>-1.5177172569739765</v>
      </c>
      <c r="AC425">
        <v>-1.614326974928691</v>
      </c>
      <c r="AD425">
        <v>-1.4876265584771855</v>
      </c>
      <c r="AE425">
        <v>-2.1841590290900013</v>
      </c>
      <c r="AF425">
        <v>-1.1124277564910137</v>
      </c>
      <c r="AG425">
        <v>-0.34036899956318434</v>
      </c>
      <c r="AH425">
        <v>-2.5652377594350319E-2</v>
      </c>
      <c r="AI425">
        <v>1.9308589875577131</v>
      </c>
    </row>
    <row r="426" spans="1:35" x14ac:dyDescent="0.2">
      <c r="A426">
        <v>36</v>
      </c>
      <c r="B426">
        <v>425</v>
      </c>
      <c r="C426" s="25">
        <v>0</v>
      </c>
      <c r="D426" s="25">
        <v>264</v>
      </c>
      <c r="E426" s="25">
        <v>1</v>
      </c>
      <c r="F426">
        <v>-1.5161583820475879</v>
      </c>
      <c r="G426">
        <v>-1.0659203506183779</v>
      </c>
      <c r="H426">
        <v>-0.45023803142921004</v>
      </c>
      <c r="I426" t="s">
        <v>596</v>
      </c>
      <c r="J426" t="s">
        <v>32</v>
      </c>
      <c r="K426" t="s">
        <v>115</v>
      </c>
      <c r="L426" t="s">
        <v>263</v>
      </c>
      <c r="M426" s="26">
        <v>20.9</v>
      </c>
      <c r="N426" s="27">
        <v>8</v>
      </c>
      <c r="O426">
        <v>4.9479166666666661</v>
      </c>
      <c r="P426">
        <v>1.125</v>
      </c>
      <c r="Q426">
        <v>0</v>
      </c>
      <c r="R426">
        <v>1.125</v>
      </c>
      <c r="S426">
        <v>0.25</v>
      </c>
      <c r="T426">
        <v>0</v>
      </c>
      <c r="U426">
        <v>0.125</v>
      </c>
      <c r="V426">
        <v>0.26666666666666666</v>
      </c>
      <c r="W426">
        <v>1.875</v>
      </c>
      <c r="X426">
        <v>0.33333333333333331</v>
      </c>
      <c r="Y426">
        <v>0.375</v>
      </c>
      <c r="Z426">
        <v>0.375</v>
      </c>
      <c r="AA426">
        <v>-2.3963099701695332</v>
      </c>
      <c r="AB426">
        <v>-1.5177172569739765</v>
      </c>
      <c r="AC426">
        <v>-1.7490242597603081</v>
      </c>
      <c r="AD426">
        <v>-1.3734063005654049</v>
      </c>
      <c r="AE426">
        <v>-2.1841590290900013</v>
      </c>
      <c r="AF426">
        <v>-0.91882751582556321</v>
      </c>
      <c r="AG426">
        <v>-0.54189429541530554</v>
      </c>
      <c r="AH426">
        <v>-0.47366434194832913</v>
      </c>
      <c r="AI426">
        <v>1.5617198141830209</v>
      </c>
    </row>
    <row r="427" spans="1:35" x14ac:dyDescent="0.2">
      <c r="A427">
        <v>36</v>
      </c>
      <c r="B427">
        <v>426</v>
      </c>
      <c r="C427" s="25">
        <v>0</v>
      </c>
      <c r="D427" s="25">
        <v>480</v>
      </c>
      <c r="E427" s="25">
        <v>0</v>
      </c>
      <c r="F427">
        <v>-1.524683252215036</v>
      </c>
      <c r="G427">
        <v>-1.010010866161076</v>
      </c>
      <c r="H427">
        <v>-0.51467238605395993</v>
      </c>
      <c r="I427" t="s">
        <v>597</v>
      </c>
      <c r="J427" t="s">
        <v>32</v>
      </c>
      <c r="K427" t="s">
        <v>87</v>
      </c>
      <c r="L427" t="s">
        <v>264</v>
      </c>
      <c r="M427" s="26">
        <v>20.6</v>
      </c>
      <c r="N427" s="27">
        <v>3</v>
      </c>
      <c r="O427">
        <v>3.0722222222222224</v>
      </c>
      <c r="P427">
        <v>0</v>
      </c>
      <c r="Q427">
        <v>0</v>
      </c>
      <c r="R427">
        <v>0.66666666666666663</v>
      </c>
      <c r="S427">
        <v>0.33333333333333331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0.33333333333333331</v>
      </c>
      <c r="AA427">
        <v>-2.5838391895399258</v>
      </c>
      <c r="AB427">
        <v>-1.5177172569739765</v>
      </c>
      <c r="AC427">
        <v>-1.9136542745545064</v>
      </c>
      <c r="AD427">
        <v>-1.335332881261478</v>
      </c>
      <c r="AE427">
        <v>-2.1841590290900013</v>
      </c>
      <c r="AF427">
        <v>-1.1124277564910137</v>
      </c>
      <c r="AG427">
        <v>-2.005030783575236E-2</v>
      </c>
      <c r="AH427">
        <v>-2.5652377594350319E-2</v>
      </c>
      <c r="AI427">
        <v>1.60273527789132</v>
      </c>
    </row>
    <row r="428" spans="1:35" x14ac:dyDescent="0.2">
      <c r="A428">
        <v>36</v>
      </c>
      <c r="B428">
        <v>427</v>
      </c>
      <c r="C428" s="25">
        <v>0</v>
      </c>
      <c r="D428" s="25">
        <v>660</v>
      </c>
      <c r="E428" s="25">
        <v>0</v>
      </c>
      <c r="F428">
        <v>-1.525846207835228</v>
      </c>
      <c r="G428">
        <v>-1.0825309308017081</v>
      </c>
      <c r="H428">
        <v>-0.44331527703351981</v>
      </c>
      <c r="I428" t="s">
        <v>598</v>
      </c>
      <c r="J428" t="s">
        <v>32</v>
      </c>
      <c r="K428" t="s">
        <v>82</v>
      </c>
      <c r="L428" t="s">
        <v>264</v>
      </c>
      <c r="M428" s="26">
        <v>27.7</v>
      </c>
      <c r="N428" s="27">
        <v>4</v>
      </c>
      <c r="O428">
        <v>3.8208333333333333</v>
      </c>
      <c r="P428">
        <v>0</v>
      </c>
      <c r="Q428">
        <v>0</v>
      </c>
      <c r="R428">
        <v>0.75</v>
      </c>
      <c r="S428">
        <v>0.25</v>
      </c>
      <c r="T428">
        <v>0</v>
      </c>
      <c r="U428">
        <v>0</v>
      </c>
      <c r="V428">
        <v>0</v>
      </c>
      <c r="W428">
        <v>0.75</v>
      </c>
      <c r="X428">
        <v>0</v>
      </c>
      <c r="Y428">
        <v>0</v>
      </c>
      <c r="Z428">
        <v>0.5</v>
      </c>
      <c r="AA428">
        <v>-2.5838391895399258</v>
      </c>
      <c r="AB428">
        <v>-1.5177172569739765</v>
      </c>
      <c r="AC428">
        <v>-1.8837215445919249</v>
      </c>
      <c r="AD428">
        <v>-1.3734063005654049</v>
      </c>
      <c r="AE428">
        <v>-2.1841590290900013</v>
      </c>
      <c r="AF428">
        <v>-1.1124277564910137</v>
      </c>
      <c r="AG428">
        <v>-0.50052834542690028</v>
      </c>
      <c r="AH428">
        <v>-2.5652377594350319E-2</v>
      </c>
      <c r="AI428">
        <v>1.4386734230581233</v>
      </c>
    </row>
    <row r="429" spans="1:35" x14ac:dyDescent="0.2">
      <c r="A429">
        <v>36</v>
      </c>
      <c r="B429">
        <v>428</v>
      </c>
      <c r="C429" s="25">
        <v>0</v>
      </c>
      <c r="D429" s="25">
        <v>700</v>
      </c>
      <c r="E429" s="25">
        <v>0</v>
      </c>
      <c r="F429">
        <v>-1.5293350746958045</v>
      </c>
      <c r="G429">
        <v>-0.9771707603498524</v>
      </c>
      <c r="H429">
        <v>-0.55216431434595215</v>
      </c>
      <c r="I429" t="s">
        <v>599</v>
      </c>
      <c r="J429" t="s">
        <v>32</v>
      </c>
      <c r="K429" t="s">
        <v>37</v>
      </c>
      <c r="L429" t="s">
        <v>264</v>
      </c>
      <c r="M429" s="26">
        <v>20.6</v>
      </c>
      <c r="N429" s="27">
        <v>1</v>
      </c>
      <c r="O429">
        <v>0.41666666666666669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-2.5838391895399258</v>
      </c>
      <c r="AB429">
        <v>-1.5177172569739765</v>
      </c>
      <c r="AC429">
        <v>-1.7939233547041804</v>
      </c>
      <c r="AD429">
        <v>-1.4876265584771855</v>
      </c>
      <c r="AE429">
        <v>-2.1841590290900013</v>
      </c>
      <c r="AF429">
        <v>-1.1124277564910137</v>
      </c>
      <c r="AG429">
        <v>-2.005030783575236E-2</v>
      </c>
      <c r="AH429">
        <v>-2.5652377594350319E-2</v>
      </c>
      <c r="AI429">
        <v>1.9308589875577131</v>
      </c>
    </row>
    <row r="430" spans="1:35" x14ac:dyDescent="0.2">
      <c r="A430">
        <v>36</v>
      </c>
      <c r="B430">
        <v>429</v>
      </c>
      <c r="C430" s="25">
        <v>0</v>
      </c>
      <c r="D430" s="25">
        <v>592</v>
      </c>
      <c r="E430" s="25">
        <v>0</v>
      </c>
      <c r="F430">
        <v>-1.5330218576487018</v>
      </c>
      <c r="G430">
        <v>-1.009627847052929</v>
      </c>
      <c r="H430">
        <v>-0.52339401059577284</v>
      </c>
      <c r="I430" t="s">
        <v>602</v>
      </c>
      <c r="J430" t="s">
        <v>32</v>
      </c>
      <c r="K430" t="s">
        <v>95</v>
      </c>
      <c r="L430" t="s">
        <v>263</v>
      </c>
      <c r="M430" s="26">
        <v>24.4</v>
      </c>
      <c r="N430" s="27">
        <v>1</v>
      </c>
      <c r="O430">
        <v>7.083333333333333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-2.2504539106592274</v>
      </c>
      <c r="AB430">
        <v>-1.5177172569739765</v>
      </c>
      <c r="AC430">
        <v>-2.1531161142551589</v>
      </c>
      <c r="AD430">
        <v>-1.4876265584771855</v>
      </c>
      <c r="AE430">
        <v>-2.1841590290900013</v>
      </c>
      <c r="AF430">
        <v>-1.1124277564910137</v>
      </c>
      <c r="AG430">
        <v>0.69801452150601684</v>
      </c>
      <c r="AH430">
        <v>-2.5652377594350319E-2</v>
      </c>
      <c r="AI430">
        <v>0.94648785855853346</v>
      </c>
    </row>
    <row r="431" spans="1:35" x14ac:dyDescent="0.2">
      <c r="A431">
        <v>36</v>
      </c>
      <c r="B431">
        <v>432</v>
      </c>
      <c r="C431" s="25">
        <v>0</v>
      </c>
      <c r="D431" s="25">
        <v>756</v>
      </c>
      <c r="E431" s="25">
        <v>0</v>
      </c>
      <c r="F431">
        <v>-1.5549917003780174</v>
      </c>
      <c r="G431">
        <v>-0.9971259136582401</v>
      </c>
      <c r="H431">
        <v>-0.55786578671977727</v>
      </c>
      <c r="I431" t="s">
        <v>604</v>
      </c>
      <c r="J431" t="s">
        <v>232</v>
      </c>
      <c r="K431" t="s">
        <v>42</v>
      </c>
      <c r="L431" t="s">
        <v>264</v>
      </c>
      <c r="M431" s="26">
        <v>22</v>
      </c>
      <c r="N431" s="27">
        <v>2</v>
      </c>
      <c r="O431">
        <v>1.4000000000000001</v>
      </c>
      <c r="P431">
        <v>0</v>
      </c>
      <c r="Q431">
        <v>0</v>
      </c>
      <c r="R431">
        <v>0.5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-2.5838391895399258</v>
      </c>
      <c r="AB431">
        <v>-1.5177172569739765</v>
      </c>
      <c r="AC431">
        <v>-1.9735197344796696</v>
      </c>
      <c r="AD431">
        <v>-1.4876265584771855</v>
      </c>
      <c r="AE431">
        <v>-2.1841590290900013</v>
      </c>
      <c r="AF431">
        <v>-1.1124277564910137</v>
      </c>
      <c r="AG431">
        <v>-2.005030783575236E-2</v>
      </c>
      <c r="AH431">
        <v>-2.5652377594350319E-2</v>
      </c>
      <c r="AI431">
        <v>1.9308589875577131</v>
      </c>
    </row>
    <row r="432" spans="1:35" x14ac:dyDescent="0.2">
      <c r="A432">
        <v>36</v>
      </c>
      <c r="B432">
        <v>430</v>
      </c>
      <c r="C432" s="25">
        <v>0</v>
      </c>
      <c r="D432" s="25">
        <v>607</v>
      </c>
      <c r="E432" s="25">
        <v>0</v>
      </c>
      <c r="F432">
        <v>-1.5549917003780174</v>
      </c>
      <c r="G432">
        <v>-1.0518131986026389</v>
      </c>
      <c r="H432">
        <v>-0.50317850177537848</v>
      </c>
      <c r="I432" t="s">
        <v>606</v>
      </c>
      <c r="J432" t="s">
        <v>607</v>
      </c>
      <c r="K432" t="s">
        <v>54</v>
      </c>
      <c r="L432" t="s">
        <v>264</v>
      </c>
      <c r="M432" s="26">
        <v>20.6</v>
      </c>
      <c r="N432" s="27">
        <v>2</v>
      </c>
      <c r="O432">
        <v>1.3166666666666669</v>
      </c>
      <c r="P432">
        <v>0</v>
      </c>
      <c r="Q432">
        <v>0</v>
      </c>
      <c r="R432">
        <v>0.5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0.5</v>
      </c>
      <c r="AA432">
        <v>-2.5838391895399258</v>
      </c>
      <c r="AB432">
        <v>-1.5177172569739765</v>
      </c>
      <c r="AC432">
        <v>-1.9735197344796696</v>
      </c>
      <c r="AD432">
        <v>-1.4876265584771855</v>
      </c>
      <c r="AE432">
        <v>-2.1841590290900013</v>
      </c>
      <c r="AF432">
        <v>-1.1124277564910137</v>
      </c>
      <c r="AG432">
        <v>-2.005030783575236E-2</v>
      </c>
      <c r="AH432">
        <v>-2.5652377594350319E-2</v>
      </c>
      <c r="AI432">
        <v>1.4386734230581233</v>
      </c>
    </row>
    <row r="433" spans="1:35" x14ac:dyDescent="0.2">
      <c r="A433">
        <v>36</v>
      </c>
      <c r="B433">
        <v>431</v>
      </c>
      <c r="C433" s="25">
        <v>0</v>
      </c>
      <c r="D433" s="25">
        <v>594</v>
      </c>
      <c r="E433" s="25">
        <v>0</v>
      </c>
      <c r="F433">
        <v>-1.5549917003780174</v>
      </c>
      <c r="G433">
        <v>-1.0327168794057324</v>
      </c>
      <c r="H433">
        <v>-0.52227482097228495</v>
      </c>
      <c r="I433" t="s">
        <v>605</v>
      </c>
      <c r="J433" t="s">
        <v>232</v>
      </c>
      <c r="K433" t="s">
        <v>42</v>
      </c>
      <c r="L433" t="s">
        <v>264</v>
      </c>
      <c r="M433" s="26">
        <v>21.9</v>
      </c>
      <c r="N433" s="27">
        <v>2</v>
      </c>
      <c r="O433">
        <v>2.4249999999999998</v>
      </c>
      <c r="P433">
        <v>0</v>
      </c>
      <c r="Q433">
        <v>0</v>
      </c>
      <c r="R433">
        <v>0.5</v>
      </c>
      <c r="S433">
        <v>0</v>
      </c>
      <c r="T433">
        <v>0</v>
      </c>
      <c r="U433">
        <v>0</v>
      </c>
      <c r="V433">
        <v>0</v>
      </c>
      <c r="W433">
        <v>0.5</v>
      </c>
      <c r="X433">
        <v>0</v>
      </c>
      <c r="Y433">
        <v>0</v>
      </c>
      <c r="Z433">
        <v>0</v>
      </c>
      <c r="AA433">
        <v>-2.5838391895399258</v>
      </c>
      <c r="AB433">
        <v>-1.5177172569739765</v>
      </c>
      <c r="AC433">
        <v>-1.9735197344796696</v>
      </c>
      <c r="AD433">
        <v>-1.4876265584771855</v>
      </c>
      <c r="AE433">
        <v>-2.1841590290900013</v>
      </c>
      <c r="AF433">
        <v>-1.1124277564910137</v>
      </c>
      <c r="AG433">
        <v>-0.34036899956318434</v>
      </c>
      <c r="AH433">
        <v>-2.5652377594350319E-2</v>
      </c>
      <c r="AI433">
        <v>1.9308589875577131</v>
      </c>
    </row>
    <row r="434" spans="1:35" x14ac:dyDescent="0.2">
      <c r="A434">
        <v>37</v>
      </c>
      <c r="B434">
        <v>433</v>
      </c>
      <c r="C434" s="25">
        <v>0</v>
      </c>
      <c r="D434" s="25">
        <v>686</v>
      </c>
      <c r="E434" s="25">
        <v>0</v>
      </c>
      <c r="F434">
        <v>-1.5643311463585472</v>
      </c>
      <c r="G434">
        <v>-1.067324535418344</v>
      </c>
      <c r="H434">
        <v>-0.49700661094020315</v>
      </c>
      <c r="I434" t="s">
        <v>608</v>
      </c>
      <c r="J434" t="s">
        <v>232</v>
      </c>
      <c r="K434" t="s">
        <v>82</v>
      </c>
      <c r="L434" t="s">
        <v>263</v>
      </c>
      <c r="M434" s="26">
        <v>25.2</v>
      </c>
      <c r="N434" s="27">
        <v>4</v>
      </c>
      <c r="O434">
        <v>2.0958333333333332</v>
      </c>
      <c r="P434">
        <v>0</v>
      </c>
      <c r="Q434">
        <v>0</v>
      </c>
      <c r="R434">
        <v>0</v>
      </c>
      <c r="S434">
        <v>0.25</v>
      </c>
      <c r="T434">
        <v>0</v>
      </c>
      <c r="U434">
        <v>0</v>
      </c>
      <c r="V434">
        <v>0</v>
      </c>
      <c r="W434">
        <v>0.5</v>
      </c>
      <c r="X434">
        <v>0</v>
      </c>
      <c r="Y434">
        <v>0</v>
      </c>
      <c r="Z434">
        <v>0.25</v>
      </c>
      <c r="AA434">
        <v>-2.5838391895399258</v>
      </c>
      <c r="AB434">
        <v>-1.5177172569739765</v>
      </c>
      <c r="AC434">
        <v>-2.1531161142551589</v>
      </c>
      <c r="AD434">
        <v>-1.3734063005654049</v>
      </c>
      <c r="AE434">
        <v>-2.1841590290900013</v>
      </c>
      <c r="AF434">
        <v>-1.1124277564910137</v>
      </c>
      <c r="AG434">
        <v>-0.34036899956318434</v>
      </c>
      <c r="AH434">
        <v>-2.5652377594350319E-2</v>
      </c>
      <c r="AI434">
        <v>1.6847662053079182</v>
      </c>
    </row>
    <row r="435" spans="1:35" x14ac:dyDescent="0.2">
      <c r="A435">
        <v>37</v>
      </c>
      <c r="B435">
        <v>434</v>
      </c>
      <c r="C435" s="25">
        <v>0</v>
      </c>
      <c r="D435" s="25">
        <v>694</v>
      </c>
      <c r="E435" s="25">
        <v>0</v>
      </c>
      <c r="F435">
        <v>-1.58064832606023</v>
      </c>
      <c r="G435">
        <v>-1.0882629984616128</v>
      </c>
      <c r="H435">
        <v>-0.4923853275986172</v>
      </c>
      <c r="I435" t="s">
        <v>610</v>
      </c>
      <c r="J435" t="s">
        <v>232</v>
      </c>
      <c r="K435" t="s">
        <v>70</v>
      </c>
      <c r="L435" t="s">
        <v>263</v>
      </c>
      <c r="M435" s="26">
        <v>22.2</v>
      </c>
      <c r="N435" s="27">
        <v>1</v>
      </c>
      <c r="O435">
        <v>1.9833333333333334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-2.5838391895399258</v>
      </c>
      <c r="AB435">
        <v>-1.5177172569739765</v>
      </c>
      <c r="AC435">
        <v>-2.1531161142551589</v>
      </c>
      <c r="AD435">
        <v>-1.4876265584771855</v>
      </c>
      <c r="AE435">
        <v>-2.1841590290900013</v>
      </c>
      <c r="AF435">
        <v>-1.1124277564910137</v>
      </c>
      <c r="AG435">
        <v>-0.66068769129061622</v>
      </c>
      <c r="AH435">
        <v>-2.5652377594350319E-2</v>
      </c>
      <c r="AI435">
        <v>1.9308589875577131</v>
      </c>
    </row>
    <row r="436" spans="1:35" x14ac:dyDescent="0.2">
      <c r="A436">
        <v>37</v>
      </c>
      <c r="B436">
        <v>435</v>
      </c>
      <c r="C436" s="25">
        <v>0</v>
      </c>
      <c r="D436" s="25">
        <v>617</v>
      </c>
      <c r="E436" s="25">
        <v>0</v>
      </c>
      <c r="F436">
        <v>-1.58064832606023</v>
      </c>
      <c r="G436">
        <v>-1.2332285340979028</v>
      </c>
      <c r="H436">
        <v>-0.3474197919623272</v>
      </c>
      <c r="I436" t="s">
        <v>618</v>
      </c>
      <c r="J436" t="s">
        <v>232</v>
      </c>
      <c r="K436" t="s">
        <v>56</v>
      </c>
      <c r="L436" t="s">
        <v>263</v>
      </c>
      <c r="M436" s="26">
        <v>22</v>
      </c>
      <c r="N436" s="27">
        <v>2</v>
      </c>
      <c r="O436">
        <v>2.2333333333333334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1.5</v>
      </c>
      <c r="X436">
        <v>0</v>
      </c>
      <c r="Y436">
        <v>0</v>
      </c>
      <c r="Z436">
        <v>1</v>
      </c>
      <c r="AA436">
        <v>-2.5838391895399258</v>
      </c>
      <c r="AB436">
        <v>-1.5177172569739765</v>
      </c>
      <c r="AC436">
        <v>-2.1531161142551589</v>
      </c>
      <c r="AD436">
        <v>-1.4876265584771855</v>
      </c>
      <c r="AE436">
        <v>-2.1841590290900013</v>
      </c>
      <c r="AF436">
        <v>-1.1124277564910137</v>
      </c>
      <c r="AG436">
        <v>-0.9810063830180481</v>
      </c>
      <c r="AH436">
        <v>-2.5652377594350319E-2</v>
      </c>
      <c r="AI436">
        <v>0.94648785855853346</v>
      </c>
    </row>
    <row r="437" spans="1:35" x14ac:dyDescent="0.2">
      <c r="A437">
        <v>37</v>
      </c>
      <c r="B437">
        <v>436</v>
      </c>
      <c r="C437" s="25">
        <v>0</v>
      </c>
      <c r="D437" s="25">
        <v>379</v>
      </c>
      <c r="E437" s="25">
        <v>0</v>
      </c>
      <c r="F437">
        <v>-1.58064832606023</v>
      </c>
      <c r="G437">
        <v>-1.0170810669666279</v>
      </c>
      <c r="H437">
        <v>-0.56356725909360206</v>
      </c>
      <c r="I437" t="s">
        <v>612</v>
      </c>
      <c r="J437" t="s">
        <v>32</v>
      </c>
      <c r="K437" t="s">
        <v>52</v>
      </c>
      <c r="L437" t="s">
        <v>264</v>
      </c>
      <c r="M437" s="26">
        <v>31.1</v>
      </c>
      <c r="N437" s="27">
        <v>1</v>
      </c>
      <c r="O437">
        <v>2.4833333333333334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-2.5838391895399258</v>
      </c>
      <c r="AB437">
        <v>-1.5177172569739765</v>
      </c>
      <c r="AC437">
        <v>-2.1531161142551589</v>
      </c>
      <c r="AD437">
        <v>-1.4876265584771855</v>
      </c>
      <c r="AE437">
        <v>-2.1841590290900013</v>
      </c>
      <c r="AF437">
        <v>-1.1124277564910137</v>
      </c>
      <c r="AG437">
        <v>-2.005030783575236E-2</v>
      </c>
      <c r="AH437">
        <v>-2.5652377594350319E-2</v>
      </c>
      <c r="AI437">
        <v>1.9308589875577131</v>
      </c>
    </row>
    <row r="438" spans="1:35" x14ac:dyDescent="0.2">
      <c r="A438">
        <v>37</v>
      </c>
      <c r="B438">
        <v>437</v>
      </c>
      <c r="C438" s="25">
        <v>0</v>
      </c>
      <c r="D438" s="25">
        <v>587</v>
      </c>
      <c r="E438" s="25">
        <v>0</v>
      </c>
      <c r="F438">
        <v>-1.58064832606023</v>
      </c>
      <c r="G438">
        <v>-1.0170810669666279</v>
      </c>
      <c r="H438">
        <v>-0.56356725909360206</v>
      </c>
      <c r="I438" t="s">
        <v>616</v>
      </c>
      <c r="J438" t="s">
        <v>232</v>
      </c>
      <c r="K438" t="s">
        <v>82</v>
      </c>
      <c r="L438" t="s">
        <v>263</v>
      </c>
      <c r="M438" s="26">
        <v>22.3</v>
      </c>
      <c r="N438" s="27">
        <v>1</v>
      </c>
      <c r="O438">
        <v>1.5166666666666666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-2.5838391895399258</v>
      </c>
      <c r="AB438">
        <v>-1.5177172569739765</v>
      </c>
      <c r="AC438">
        <v>-2.1531161142551589</v>
      </c>
      <c r="AD438">
        <v>-1.4876265584771855</v>
      </c>
      <c r="AE438">
        <v>-2.1841590290900013</v>
      </c>
      <c r="AF438">
        <v>-1.1124277564910137</v>
      </c>
      <c r="AG438">
        <v>-2.005030783575236E-2</v>
      </c>
      <c r="AH438">
        <v>-2.5652377594350319E-2</v>
      </c>
      <c r="AI438">
        <v>1.9308589875577131</v>
      </c>
    </row>
    <row r="439" spans="1:35" x14ac:dyDescent="0.2">
      <c r="A439">
        <v>37</v>
      </c>
      <c r="B439">
        <v>438</v>
      </c>
      <c r="C439" s="25">
        <v>0</v>
      </c>
      <c r="D439" s="25">
        <v>593</v>
      </c>
      <c r="E439" s="25">
        <v>0</v>
      </c>
      <c r="F439">
        <v>-1.58064832606023</v>
      </c>
      <c r="G439">
        <v>-1.0170810669666279</v>
      </c>
      <c r="H439">
        <v>-0.56356725909360206</v>
      </c>
      <c r="I439" t="s">
        <v>617</v>
      </c>
      <c r="J439" t="s">
        <v>1720</v>
      </c>
      <c r="K439" t="s">
        <v>155</v>
      </c>
      <c r="L439" t="s">
        <v>263</v>
      </c>
      <c r="M439" s="26">
        <v>23.7</v>
      </c>
      <c r="N439" s="27">
        <v>1</v>
      </c>
      <c r="O439">
        <v>6.7833333333333332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-2.5838391895399258</v>
      </c>
      <c r="AB439">
        <v>-1.5177172569739765</v>
      </c>
      <c r="AC439">
        <v>-2.1531161142551589</v>
      </c>
      <c r="AD439">
        <v>-1.4876265584771855</v>
      </c>
      <c r="AE439">
        <v>-2.1841590290900013</v>
      </c>
      <c r="AF439">
        <v>-1.1124277564910137</v>
      </c>
      <c r="AG439">
        <v>-2.005030783575236E-2</v>
      </c>
      <c r="AH439">
        <v>-2.5652377594350319E-2</v>
      </c>
      <c r="AI439">
        <v>1.9308589875577131</v>
      </c>
    </row>
    <row r="440" spans="1:35" x14ac:dyDescent="0.2">
      <c r="A440">
        <v>37</v>
      </c>
      <c r="B440">
        <v>439</v>
      </c>
      <c r="C440" s="25">
        <v>0</v>
      </c>
      <c r="D440" s="25">
        <v>534</v>
      </c>
      <c r="E440" s="25">
        <v>0</v>
      </c>
      <c r="F440">
        <v>-1.58064832606023</v>
      </c>
      <c r="G440">
        <v>-1.0170810669666279</v>
      </c>
      <c r="H440">
        <v>-0.56356725909360206</v>
      </c>
      <c r="I440" t="s">
        <v>611</v>
      </c>
      <c r="J440" t="s">
        <v>232</v>
      </c>
      <c r="K440" t="s">
        <v>87</v>
      </c>
      <c r="L440" t="s">
        <v>264</v>
      </c>
      <c r="M440" s="26">
        <v>22.6</v>
      </c>
      <c r="N440" s="27">
        <v>1</v>
      </c>
      <c r="O440">
        <v>1.9666666666666668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-2.5838391895399258</v>
      </c>
      <c r="AB440">
        <v>-1.5177172569739765</v>
      </c>
      <c r="AC440">
        <v>-2.1531161142551589</v>
      </c>
      <c r="AD440">
        <v>-1.4876265584771855</v>
      </c>
      <c r="AE440">
        <v>-2.1841590290900013</v>
      </c>
      <c r="AF440">
        <v>-1.1124277564910137</v>
      </c>
      <c r="AG440">
        <v>-2.005030783575236E-2</v>
      </c>
      <c r="AH440">
        <v>-2.5652377594350319E-2</v>
      </c>
      <c r="AI440">
        <v>1.9308589875577131</v>
      </c>
    </row>
    <row r="441" spans="1:35" x14ac:dyDescent="0.2">
      <c r="A441">
        <v>37</v>
      </c>
      <c r="B441">
        <v>440</v>
      </c>
      <c r="C441" s="25">
        <v>0</v>
      </c>
      <c r="D441" s="25">
        <v>716</v>
      </c>
      <c r="E441" s="25">
        <v>0</v>
      </c>
      <c r="F441">
        <v>-1.58064832606023</v>
      </c>
      <c r="G441">
        <v>-1.0170810669666279</v>
      </c>
      <c r="H441">
        <v>-0.56356725909360206</v>
      </c>
      <c r="I441" t="s">
        <v>613</v>
      </c>
      <c r="J441" t="s">
        <v>232</v>
      </c>
      <c r="K441" t="s">
        <v>44</v>
      </c>
      <c r="L441" t="s">
        <v>263</v>
      </c>
      <c r="M441" s="26">
        <v>20.399999999999999</v>
      </c>
      <c r="N441" s="27">
        <v>1</v>
      </c>
      <c r="O441">
        <v>1.1166666666666667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-2.5838391895399258</v>
      </c>
      <c r="AB441">
        <v>-1.5177172569739765</v>
      </c>
      <c r="AC441">
        <v>-2.1531161142551589</v>
      </c>
      <c r="AD441">
        <v>-1.4876265584771855</v>
      </c>
      <c r="AE441">
        <v>-2.1841590290900013</v>
      </c>
      <c r="AF441">
        <v>-1.1124277564910137</v>
      </c>
      <c r="AG441">
        <v>-2.005030783575236E-2</v>
      </c>
      <c r="AH441">
        <v>-2.5652377594350319E-2</v>
      </c>
      <c r="AI441">
        <v>1.9308589875577131</v>
      </c>
    </row>
    <row r="442" spans="1:35" x14ac:dyDescent="0.2">
      <c r="A442">
        <v>37</v>
      </c>
      <c r="B442">
        <v>441</v>
      </c>
      <c r="C442" s="25">
        <v>0</v>
      </c>
      <c r="D442" s="25">
        <v>572</v>
      </c>
      <c r="E442" s="25">
        <v>0</v>
      </c>
      <c r="F442">
        <v>-1.58064832606023</v>
      </c>
      <c r="G442">
        <v>-1.0170810669666279</v>
      </c>
      <c r="H442">
        <v>-0.56356725909360206</v>
      </c>
      <c r="I442" t="s">
        <v>614</v>
      </c>
      <c r="J442" t="s">
        <v>232</v>
      </c>
      <c r="K442" t="s">
        <v>50</v>
      </c>
      <c r="L442" t="s">
        <v>263</v>
      </c>
      <c r="M442" s="26">
        <v>20.100000000000001</v>
      </c>
      <c r="N442" s="27">
        <v>1</v>
      </c>
      <c r="O442">
        <v>0.23333333333333334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-2.5838391895399258</v>
      </c>
      <c r="AB442">
        <v>-1.5177172569739765</v>
      </c>
      <c r="AC442">
        <v>-2.1531161142551589</v>
      </c>
      <c r="AD442">
        <v>-1.4876265584771855</v>
      </c>
      <c r="AE442">
        <v>-2.1841590290900013</v>
      </c>
      <c r="AF442">
        <v>-1.1124277564910137</v>
      </c>
      <c r="AG442">
        <v>-2.005030783575236E-2</v>
      </c>
      <c r="AH442">
        <v>-2.5652377594350319E-2</v>
      </c>
      <c r="AI442">
        <v>1.9308589875577131</v>
      </c>
    </row>
    <row r="443" spans="1:35" x14ac:dyDescent="0.2">
      <c r="A443">
        <v>37</v>
      </c>
      <c r="B443">
        <v>442</v>
      </c>
      <c r="C443" s="25">
        <v>0</v>
      </c>
      <c r="D443" s="25">
        <v>558</v>
      </c>
      <c r="E443" s="25">
        <v>0</v>
      </c>
      <c r="F443">
        <v>-1.58064832606023</v>
      </c>
      <c r="G443">
        <v>-1.0170810669666279</v>
      </c>
      <c r="H443">
        <v>-0.56356725909360206</v>
      </c>
      <c r="I443" t="s">
        <v>615</v>
      </c>
      <c r="J443" t="s">
        <v>32</v>
      </c>
      <c r="K443" t="s">
        <v>121</v>
      </c>
      <c r="L443" t="s">
        <v>264</v>
      </c>
      <c r="M443" s="26">
        <v>22.6</v>
      </c>
      <c r="N443" s="27">
        <v>1</v>
      </c>
      <c r="O443">
        <v>1.55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-2.5838391895399258</v>
      </c>
      <c r="AB443">
        <v>-1.5177172569739765</v>
      </c>
      <c r="AC443">
        <v>-2.1531161142551589</v>
      </c>
      <c r="AD443">
        <v>-1.4876265584771855</v>
      </c>
      <c r="AE443">
        <v>-2.1841590290900013</v>
      </c>
      <c r="AF443">
        <v>-1.1124277564910137</v>
      </c>
      <c r="AG443">
        <v>-2.005030783575236E-2</v>
      </c>
      <c r="AH443">
        <v>-2.5652377594350319E-2</v>
      </c>
      <c r="AI443">
        <v>1.9308589875577131</v>
      </c>
    </row>
    <row r="444" spans="1:35" x14ac:dyDescent="0.2">
      <c r="A444">
        <v>37</v>
      </c>
      <c r="B444">
        <v>443</v>
      </c>
      <c r="C444" s="25">
        <v>0</v>
      </c>
      <c r="D444" s="25">
        <v>340</v>
      </c>
      <c r="E444" s="25">
        <v>0</v>
      </c>
      <c r="F444">
        <v>-1.6467529717636762</v>
      </c>
      <c r="G444">
        <v>-1.058172131951054</v>
      </c>
      <c r="H444">
        <v>-0.58858083981262221</v>
      </c>
      <c r="I444" t="s">
        <v>622</v>
      </c>
      <c r="J444" t="s">
        <v>32</v>
      </c>
      <c r="K444" t="s">
        <v>79</v>
      </c>
      <c r="L444" t="s">
        <v>45</v>
      </c>
      <c r="M444" s="26">
        <v>27.1</v>
      </c>
      <c r="N444" s="27">
        <v>5</v>
      </c>
      <c r="O444">
        <v>13.176666666666668</v>
      </c>
      <c r="P444">
        <v>3.2</v>
      </c>
      <c r="Q444">
        <v>0</v>
      </c>
      <c r="R444">
        <v>2.6</v>
      </c>
      <c r="S444">
        <v>0.2</v>
      </c>
      <c r="T444">
        <v>0.2</v>
      </c>
      <c r="U444">
        <v>0</v>
      </c>
      <c r="V444">
        <v>0.5</v>
      </c>
      <c r="W444">
        <v>2.4</v>
      </c>
      <c r="X444">
        <v>0.36363636363636365</v>
      </c>
      <c r="Y444">
        <v>2.2000000000000002</v>
      </c>
      <c r="Z444">
        <v>0</v>
      </c>
      <c r="AA444">
        <v>-2.0504227433308082</v>
      </c>
      <c r="AB444">
        <v>-1.5177172569739765</v>
      </c>
      <c r="AC444">
        <v>-1.2192149394226146</v>
      </c>
      <c r="AD444">
        <v>-1.3962503521477609</v>
      </c>
      <c r="AE444">
        <v>-1.7485802641147703</v>
      </c>
      <c r="AF444">
        <v>-1.1124277564910137</v>
      </c>
      <c r="AG444">
        <v>7.2862627228534038E-2</v>
      </c>
      <c r="AH444">
        <v>-2.4826574898647884</v>
      </c>
      <c r="AI444">
        <v>1.9308589875577131</v>
      </c>
    </row>
    <row r="445" spans="1:35" x14ac:dyDescent="0.2">
      <c r="A445">
        <v>37</v>
      </c>
      <c r="B445">
        <v>444</v>
      </c>
      <c r="C445" s="25">
        <v>0</v>
      </c>
      <c r="D445" s="25">
        <v>461</v>
      </c>
      <c r="E445" s="25">
        <v>0</v>
      </c>
      <c r="F445">
        <v>-1.6782230244471124</v>
      </c>
      <c r="G445">
        <v>-1.092972499045314</v>
      </c>
      <c r="H445">
        <v>-0.58525052540179834</v>
      </c>
      <c r="I445" t="s">
        <v>620</v>
      </c>
      <c r="J445" t="s">
        <v>1721</v>
      </c>
      <c r="K445" t="s">
        <v>56</v>
      </c>
      <c r="L445" t="s">
        <v>263</v>
      </c>
      <c r="M445" s="26">
        <v>23.5</v>
      </c>
      <c r="N445" s="27">
        <v>2</v>
      </c>
      <c r="O445">
        <v>2.8083333333333336</v>
      </c>
      <c r="P445">
        <v>0.5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0.5</v>
      </c>
      <c r="Y445">
        <v>1</v>
      </c>
      <c r="Z445">
        <v>0</v>
      </c>
      <c r="AA445">
        <v>-2.5004928698197513</v>
      </c>
      <c r="AB445">
        <v>-1.5177172569739765</v>
      </c>
      <c r="AC445">
        <v>-2.1531161142551589</v>
      </c>
      <c r="AD445">
        <v>-1.4876265584771855</v>
      </c>
      <c r="AE445">
        <v>-2.1841590290900013</v>
      </c>
      <c r="AF445">
        <v>-1.1124277564910137</v>
      </c>
      <c r="AG445">
        <v>-2.005030783575236E-2</v>
      </c>
      <c r="AH445">
        <v>-0.79202158602270012</v>
      </c>
      <c r="AI445">
        <v>1.9308589875577131</v>
      </c>
    </row>
    <row r="446" spans="1:35" x14ac:dyDescent="0.2">
      <c r="A446">
        <v>38</v>
      </c>
      <c r="B446">
        <v>445</v>
      </c>
      <c r="C446" s="25">
        <v>0</v>
      </c>
      <c r="D446" s="25">
        <v>354</v>
      </c>
      <c r="E446" s="25">
        <v>0</v>
      </c>
      <c r="F446">
        <v>-1.681665456257905</v>
      </c>
      <c r="G446">
        <v>-1.1964214663550718</v>
      </c>
      <c r="H446">
        <v>-0.48524398990283313</v>
      </c>
      <c r="I446" t="s">
        <v>619</v>
      </c>
      <c r="J446" t="s">
        <v>1722</v>
      </c>
      <c r="K446" t="s">
        <v>67</v>
      </c>
      <c r="L446" t="s">
        <v>45</v>
      </c>
      <c r="M446" s="26">
        <v>28.9</v>
      </c>
      <c r="N446" s="27">
        <v>1</v>
      </c>
      <c r="O446">
        <v>8.2833333333333332</v>
      </c>
      <c r="P446">
        <v>3</v>
      </c>
      <c r="Q446">
        <v>0</v>
      </c>
      <c r="R446">
        <v>3</v>
      </c>
      <c r="S446">
        <v>0</v>
      </c>
      <c r="T446">
        <v>2</v>
      </c>
      <c r="U446">
        <v>2</v>
      </c>
      <c r="V446">
        <v>0.5</v>
      </c>
      <c r="W446">
        <v>2</v>
      </c>
      <c r="X446">
        <v>0.16666666666666666</v>
      </c>
      <c r="Y446">
        <v>6</v>
      </c>
      <c r="Z446">
        <v>1</v>
      </c>
      <c r="AA446">
        <v>-2.0837612712188784</v>
      </c>
      <c r="AB446">
        <v>-1.5177172569739765</v>
      </c>
      <c r="AC446">
        <v>-1.0755378356022234</v>
      </c>
      <c r="AD446">
        <v>-1.4876265584771855</v>
      </c>
      <c r="AE446">
        <v>2.1716286206623083</v>
      </c>
      <c r="AF446">
        <v>1.9851760941561936</v>
      </c>
      <c r="AG446">
        <v>5.7377138051152979E-2</v>
      </c>
      <c r="AH446">
        <v>-9.7638199863515727</v>
      </c>
      <c r="AI446">
        <v>0.94648785855853346</v>
      </c>
    </row>
    <row r="447" spans="1:35" x14ac:dyDescent="0.2">
      <c r="A447">
        <v>38</v>
      </c>
      <c r="B447">
        <v>446</v>
      </c>
      <c r="C447" s="25">
        <v>124.8</v>
      </c>
      <c r="D447" s="25">
        <v>358</v>
      </c>
      <c r="E447" s="25">
        <v>0</v>
      </c>
      <c r="F447">
        <v>-1.6943222897883305</v>
      </c>
      <c r="G447">
        <v>-1.1202889442916732</v>
      </c>
      <c r="H447">
        <v>-0.5740333454966573</v>
      </c>
      <c r="I447" t="s">
        <v>621</v>
      </c>
      <c r="J447" t="s">
        <v>232</v>
      </c>
      <c r="K447" t="s">
        <v>58</v>
      </c>
      <c r="L447" t="s">
        <v>264</v>
      </c>
      <c r="M447" s="26">
        <v>23.9</v>
      </c>
      <c r="N447" s="27">
        <v>2</v>
      </c>
      <c r="O447">
        <v>2.4166666666666665</v>
      </c>
      <c r="P447">
        <v>1</v>
      </c>
      <c r="Q447">
        <v>0</v>
      </c>
      <c r="R447">
        <v>0</v>
      </c>
      <c r="S447">
        <v>0</v>
      </c>
      <c r="T447">
        <v>0.5</v>
      </c>
      <c r="U447">
        <v>0</v>
      </c>
      <c r="V447">
        <v>1</v>
      </c>
      <c r="W447">
        <v>0.5</v>
      </c>
      <c r="X447">
        <v>0</v>
      </c>
      <c r="Y447">
        <v>1</v>
      </c>
      <c r="Z447">
        <v>0.5</v>
      </c>
      <c r="AA447">
        <v>-2.4171465500995768</v>
      </c>
      <c r="AB447">
        <v>-1.5177172569739765</v>
      </c>
      <c r="AC447">
        <v>-2.1531161142551589</v>
      </c>
      <c r="AD447">
        <v>-1.4876265584771855</v>
      </c>
      <c r="AE447">
        <v>-1.0952121166519238</v>
      </c>
      <c r="AF447">
        <v>-1.1124277564910137</v>
      </c>
      <c r="AG447">
        <v>0.33898210683513225</v>
      </c>
      <c r="AH447">
        <v>-2.0770096755694807</v>
      </c>
      <c r="AI447">
        <v>1.4386734230581233</v>
      </c>
    </row>
    <row r="448" spans="1:35" x14ac:dyDescent="0.2">
      <c r="A448">
        <v>38</v>
      </c>
      <c r="B448">
        <v>447</v>
      </c>
      <c r="C448" s="25">
        <v>0</v>
      </c>
      <c r="D448" s="25">
        <v>0</v>
      </c>
      <c r="E448" s="25">
        <v>0</v>
      </c>
      <c r="F448">
        <v>-1.7757977228339945</v>
      </c>
      <c r="G448">
        <v>-1.3112277941139698</v>
      </c>
      <c r="H448">
        <v>-0.46456992872002467</v>
      </c>
      <c r="I448" t="s">
        <v>1038</v>
      </c>
      <c r="J448" t="s">
        <v>32</v>
      </c>
      <c r="K448" t="s">
        <v>48</v>
      </c>
      <c r="L448" t="s">
        <v>263</v>
      </c>
      <c r="M448" s="26">
        <v>24.5</v>
      </c>
      <c r="N448" s="27">
        <v>1</v>
      </c>
      <c r="O448">
        <v>4.583333333333333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0.5</v>
      </c>
      <c r="Y448">
        <v>2</v>
      </c>
      <c r="Z448">
        <v>0</v>
      </c>
      <c r="AA448">
        <v>-2.4171465500995768</v>
      </c>
      <c r="AB448">
        <v>-1.5177172569739765</v>
      </c>
      <c r="AC448">
        <v>-2.1531161142551589</v>
      </c>
      <c r="AD448">
        <v>-1.4876265584771855</v>
      </c>
      <c r="AE448">
        <v>-2.1841590290900013</v>
      </c>
      <c r="AF448">
        <v>-1.1124277564910137</v>
      </c>
      <c r="AG448">
        <v>-1.3013250747454801</v>
      </c>
      <c r="AH448">
        <v>-1.55839079445105</v>
      </c>
      <c r="AI448">
        <v>1.9308589875577131</v>
      </c>
    </row>
  </sheetData>
  <autoFilter ref="A1:AI442" xr:uid="{00000000-0009-0000-0000-000006000000}">
    <sortState xmlns:xlrd2="http://schemas.microsoft.com/office/spreadsheetml/2017/richdata2" ref="A2:AI442">
      <sortCondition descending="1" ref="AD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448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6.83203125" bestFit="1" customWidth="1"/>
    <col min="2" max="2" width="5.5" bestFit="1" customWidth="1"/>
    <col min="3" max="3" width="7.1640625" bestFit="1" customWidth="1"/>
    <col min="4" max="4" width="8.6640625" bestFit="1" customWidth="1"/>
    <col min="5" max="5" width="4.5" bestFit="1" customWidth="1"/>
    <col min="6" max="6" width="6.33203125" bestFit="1" customWidth="1"/>
    <col min="7" max="7" width="6.5" bestFit="1" customWidth="1"/>
    <col min="8" max="8" width="6.1640625" bestFit="1" customWidth="1"/>
    <col min="9" max="9" width="21.1640625" bestFit="1" customWidth="1"/>
    <col min="10" max="10" width="6" customWidth="1"/>
    <col min="11" max="11" width="5.6640625" bestFit="1" customWidth="1"/>
    <col min="12" max="12" width="4.33203125" bestFit="1" customWidth="1"/>
    <col min="13" max="13" width="4.5" bestFit="1" customWidth="1"/>
    <col min="14" max="14" width="3" bestFit="1" customWidth="1"/>
    <col min="15" max="16" width="5.5" bestFit="1" customWidth="1"/>
    <col min="17" max="17" width="4.5" bestFit="1" customWidth="1"/>
    <col min="18" max="19" width="5.5" bestFit="1" customWidth="1"/>
    <col min="20" max="22" width="4.5" bestFit="1" customWidth="1"/>
    <col min="23" max="23" width="5.5" bestFit="1" customWidth="1"/>
    <col min="24" max="24" width="4.5" bestFit="1" customWidth="1"/>
    <col min="25" max="25" width="5.5" bestFit="1" customWidth="1"/>
    <col min="26" max="26" width="4.5" bestFit="1" customWidth="1"/>
    <col min="27" max="32" width="5.1640625" bestFit="1" customWidth="1"/>
    <col min="33" max="33" width="5.6640625" bestFit="1" customWidth="1"/>
    <col min="34" max="35" width="5.1640625" bestFit="1" customWidth="1"/>
  </cols>
  <sheetData>
    <row r="1" spans="1:35" x14ac:dyDescent="0.2">
      <c r="A1" s="4" t="s">
        <v>0</v>
      </c>
      <c r="B1" s="4" t="s">
        <v>1</v>
      </c>
      <c r="C1" s="4" t="s">
        <v>259</v>
      </c>
      <c r="D1" s="4" t="s">
        <v>260</v>
      </c>
      <c r="E1" s="4" t="s">
        <v>261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262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</row>
    <row r="2" spans="1:35" x14ac:dyDescent="0.2">
      <c r="A2">
        <v>1</v>
      </c>
      <c r="B2">
        <v>1</v>
      </c>
      <c r="C2" s="25">
        <v>3.4</v>
      </c>
      <c r="D2" s="25">
        <v>4</v>
      </c>
      <c r="E2" s="25">
        <v>100</v>
      </c>
      <c r="F2">
        <v>1.9277424123481492</v>
      </c>
      <c r="G2">
        <v>1.1760148537864472</v>
      </c>
      <c r="H2">
        <v>0.75172755856170204</v>
      </c>
      <c r="I2" t="s">
        <v>31</v>
      </c>
      <c r="J2" t="s">
        <v>32</v>
      </c>
      <c r="K2" t="s">
        <v>33</v>
      </c>
      <c r="L2" t="s">
        <v>263</v>
      </c>
      <c r="M2" s="26">
        <v>30.2</v>
      </c>
      <c r="N2" s="27">
        <v>5</v>
      </c>
      <c r="O2">
        <v>38.760000000000005</v>
      </c>
      <c r="P2">
        <v>40.6</v>
      </c>
      <c r="Q2">
        <v>6</v>
      </c>
      <c r="R2">
        <v>6.4</v>
      </c>
      <c r="S2">
        <v>6</v>
      </c>
      <c r="T2">
        <v>2.2000000000000002</v>
      </c>
      <c r="U2">
        <v>0.2</v>
      </c>
      <c r="V2">
        <v>0.46875</v>
      </c>
      <c r="W2">
        <v>25.6</v>
      </c>
      <c r="X2">
        <v>0.85483870967741937</v>
      </c>
      <c r="Y2">
        <v>12.4</v>
      </c>
      <c r="Z2">
        <v>4.8</v>
      </c>
      <c r="AA2">
        <v>4.1838819717382512</v>
      </c>
      <c r="AB2">
        <v>4.3271330963051149</v>
      </c>
      <c r="AC2">
        <v>0.14571754687110369</v>
      </c>
      <c r="AD2">
        <v>1.2536596314055477</v>
      </c>
      <c r="AE2">
        <v>2.6072073856375395</v>
      </c>
      <c r="AF2">
        <v>-0.80266737142629285</v>
      </c>
      <c r="AG2">
        <v>-0.11594077072067047</v>
      </c>
      <c r="AH2">
        <v>1.7792646259057785</v>
      </c>
      <c r="AI2">
        <v>-2.7941224316383497</v>
      </c>
    </row>
    <row r="3" spans="1:35" x14ac:dyDescent="0.2">
      <c r="A3">
        <v>1</v>
      </c>
      <c r="B3">
        <v>2</v>
      </c>
      <c r="C3" s="25">
        <v>18.399999999999999</v>
      </c>
      <c r="D3" s="25">
        <v>20</v>
      </c>
      <c r="E3" s="25">
        <v>100</v>
      </c>
      <c r="F3">
        <v>1.4373410039478074</v>
      </c>
      <c r="G3">
        <v>0.94438549299061314</v>
      </c>
      <c r="H3">
        <v>0.49295551095719425</v>
      </c>
      <c r="I3" t="s">
        <v>38</v>
      </c>
      <c r="J3" t="s">
        <v>32</v>
      </c>
      <c r="K3" t="s">
        <v>39</v>
      </c>
      <c r="L3" t="s">
        <v>263</v>
      </c>
      <c r="M3" s="26">
        <v>20.7</v>
      </c>
      <c r="N3" s="27">
        <v>5</v>
      </c>
      <c r="O3">
        <v>33.13666666666667</v>
      </c>
      <c r="P3">
        <v>34</v>
      </c>
      <c r="Q3">
        <v>3.6</v>
      </c>
      <c r="R3">
        <v>10.4</v>
      </c>
      <c r="S3">
        <v>10</v>
      </c>
      <c r="T3">
        <v>1.6</v>
      </c>
      <c r="U3">
        <v>0.2</v>
      </c>
      <c r="V3">
        <v>0.49514563106796117</v>
      </c>
      <c r="W3">
        <v>20.6</v>
      </c>
      <c r="X3">
        <v>0.79365079365079361</v>
      </c>
      <c r="Y3">
        <v>12.6</v>
      </c>
      <c r="Z3">
        <v>4.2</v>
      </c>
      <c r="AA3">
        <v>3.0837105514319463</v>
      </c>
      <c r="AB3">
        <v>1.9891929549934781</v>
      </c>
      <c r="AC3">
        <v>1.5824885850750177</v>
      </c>
      <c r="AD3">
        <v>3.0811837579940367</v>
      </c>
      <c r="AE3">
        <v>1.3004710907118466</v>
      </c>
      <c r="AF3">
        <v>-0.80266737142629285</v>
      </c>
      <c r="AG3">
        <v>0.64158216351970787</v>
      </c>
      <c r="AH3">
        <v>-0.17299254114537921</v>
      </c>
      <c r="AI3">
        <v>-2.2034997542388419</v>
      </c>
    </row>
    <row r="4" spans="1:35" x14ac:dyDescent="0.2">
      <c r="A4">
        <v>1</v>
      </c>
      <c r="B4">
        <v>3</v>
      </c>
      <c r="C4" s="25">
        <v>4.2</v>
      </c>
      <c r="D4" s="25">
        <v>2</v>
      </c>
      <c r="E4" s="25">
        <v>100</v>
      </c>
      <c r="F4">
        <v>1.1829797093834216</v>
      </c>
      <c r="G4">
        <v>0.94421387602330775</v>
      </c>
      <c r="H4">
        <v>0.23876583336011381</v>
      </c>
      <c r="I4" t="s">
        <v>43</v>
      </c>
      <c r="J4" t="s">
        <v>32</v>
      </c>
      <c r="K4" t="s">
        <v>44</v>
      </c>
      <c r="L4" t="s">
        <v>45</v>
      </c>
      <c r="M4" s="26">
        <v>24</v>
      </c>
      <c r="N4" s="27">
        <v>5</v>
      </c>
      <c r="O4">
        <v>32.403333333333329</v>
      </c>
      <c r="P4">
        <v>26.8</v>
      </c>
      <c r="Q4">
        <v>4.2</v>
      </c>
      <c r="R4">
        <v>12.2</v>
      </c>
      <c r="S4">
        <v>2.6</v>
      </c>
      <c r="T4">
        <v>1.2</v>
      </c>
      <c r="U4">
        <v>1.2</v>
      </c>
      <c r="V4">
        <v>0.55555555555555558</v>
      </c>
      <c r="W4">
        <v>16.2</v>
      </c>
      <c r="X4">
        <v>0.85185185185185186</v>
      </c>
      <c r="Y4">
        <v>5.4</v>
      </c>
      <c r="Z4">
        <v>3.6</v>
      </c>
      <c r="AA4">
        <v>1.8835235474614325</v>
      </c>
      <c r="AB4">
        <v>2.573677990321388</v>
      </c>
      <c r="AC4">
        <v>2.2290355522667786</v>
      </c>
      <c r="AD4">
        <v>-0.29973587619466774</v>
      </c>
      <c r="AE4">
        <v>0.42931356076138444</v>
      </c>
      <c r="AF4">
        <v>0.74613455389731054</v>
      </c>
      <c r="AG4">
        <v>1.8299439953651511</v>
      </c>
      <c r="AH4">
        <v>0.7189086371703256</v>
      </c>
      <c r="AI4">
        <v>-1.6128770768393339</v>
      </c>
    </row>
    <row r="5" spans="1:35" x14ac:dyDescent="0.2">
      <c r="A5">
        <v>1</v>
      </c>
      <c r="B5">
        <v>4</v>
      </c>
      <c r="C5" s="25">
        <v>15.3</v>
      </c>
      <c r="D5" s="25">
        <v>12</v>
      </c>
      <c r="E5" s="25">
        <v>100</v>
      </c>
      <c r="F5">
        <v>1.0840503429824553</v>
      </c>
      <c r="G5">
        <v>0.63247190622310256</v>
      </c>
      <c r="H5">
        <v>0.45157843675935272</v>
      </c>
      <c r="I5" t="s">
        <v>53</v>
      </c>
      <c r="J5" t="s">
        <v>32</v>
      </c>
      <c r="K5" t="s">
        <v>54</v>
      </c>
      <c r="L5" t="s">
        <v>264</v>
      </c>
      <c r="M5" s="26">
        <v>30.2</v>
      </c>
      <c r="N5" s="27">
        <v>5</v>
      </c>
      <c r="O5">
        <v>37.199999999999996</v>
      </c>
      <c r="P5">
        <v>18.600000000000001</v>
      </c>
      <c r="Q5">
        <v>0.6</v>
      </c>
      <c r="R5">
        <v>4.8</v>
      </c>
      <c r="S5">
        <v>8</v>
      </c>
      <c r="T5">
        <v>2.4</v>
      </c>
      <c r="U5">
        <v>1.2</v>
      </c>
      <c r="V5">
        <v>0.40298507462686567</v>
      </c>
      <c r="W5">
        <v>13.4</v>
      </c>
      <c r="X5">
        <v>0.92307692307692313</v>
      </c>
      <c r="Y5">
        <v>7.8</v>
      </c>
      <c r="Z5">
        <v>2.6</v>
      </c>
      <c r="AA5">
        <v>0.51664390405056926</v>
      </c>
      <c r="AB5">
        <v>-0.93323222164606745</v>
      </c>
      <c r="AC5">
        <v>-0.42899086841046208</v>
      </c>
      <c r="AD5">
        <v>2.1674216946997924</v>
      </c>
      <c r="AE5">
        <v>3.0427861506127702</v>
      </c>
      <c r="AF5">
        <v>0.74613455389731054</v>
      </c>
      <c r="AG5">
        <v>-1.2675992970291097</v>
      </c>
      <c r="AH5">
        <v>2.4775891876732743</v>
      </c>
      <c r="AI5">
        <v>-0.62850594784015423</v>
      </c>
    </row>
    <row r="6" spans="1:35" x14ac:dyDescent="0.2">
      <c r="A6">
        <v>1</v>
      </c>
      <c r="B6">
        <v>5</v>
      </c>
      <c r="C6" s="25">
        <v>10.5</v>
      </c>
      <c r="D6" s="25">
        <v>13</v>
      </c>
      <c r="E6" s="25">
        <v>100</v>
      </c>
      <c r="F6">
        <v>1.050292673203908</v>
      </c>
      <c r="G6">
        <v>9.7029591131944218E-2</v>
      </c>
      <c r="H6">
        <v>0.95326308207196375</v>
      </c>
      <c r="I6" t="s">
        <v>40</v>
      </c>
      <c r="J6" t="s">
        <v>32</v>
      </c>
      <c r="K6" t="s">
        <v>35</v>
      </c>
      <c r="L6" t="s">
        <v>264</v>
      </c>
      <c r="M6" s="26">
        <v>28.4</v>
      </c>
      <c r="N6" s="27">
        <v>5</v>
      </c>
      <c r="O6">
        <v>36.130000000000003</v>
      </c>
      <c r="P6">
        <v>22.4</v>
      </c>
      <c r="Q6">
        <v>1.6</v>
      </c>
      <c r="R6">
        <v>9.6</v>
      </c>
      <c r="S6">
        <v>5.2</v>
      </c>
      <c r="T6">
        <v>2.2000000000000002</v>
      </c>
      <c r="U6">
        <v>1.2</v>
      </c>
      <c r="V6">
        <v>0.35576923076923078</v>
      </c>
      <c r="W6">
        <v>20.8</v>
      </c>
      <c r="X6">
        <v>0.83333333333333337</v>
      </c>
      <c r="Y6">
        <v>7.2</v>
      </c>
      <c r="Z6">
        <v>5.2</v>
      </c>
      <c r="AA6">
        <v>1.1500759339238957</v>
      </c>
      <c r="AB6">
        <v>4.0909503900447931E-2</v>
      </c>
      <c r="AC6">
        <v>1.2951343774342348</v>
      </c>
      <c r="AD6">
        <v>0.88815480608785002</v>
      </c>
      <c r="AE6">
        <v>2.6072073856375395</v>
      </c>
      <c r="AF6">
        <v>0.74613455389731054</v>
      </c>
      <c r="AG6">
        <v>-3.2909115090018357</v>
      </c>
      <c r="AH6">
        <v>0.62443215154607667</v>
      </c>
      <c r="AI6">
        <v>-3.1878708832380216</v>
      </c>
    </row>
    <row r="7" spans="1:35" x14ac:dyDescent="0.2">
      <c r="A7">
        <v>1</v>
      </c>
      <c r="B7">
        <v>6</v>
      </c>
      <c r="C7" s="25">
        <v>114.2</v>
      </c>
      <c r="D7" s="25">
        <v>107</v>
      </c>
      <c r="E7" s="25">
        <v>80</v>
      </c>
      <c r="F7">
        <v>1.0484581446312262</v>
      </c>
      <c r="G7">
        <v>0.85637522377342279</v>
      </c>
      <c r="H7">
        <v>0.19208292085780343</v>
      </c>
      <c r="I7" t="s">
        <v>140</v>
      </c>
      <c r="J7" t="s">
        <v>1679</v>
      </c>
      <c r="K7" t="s">
        <v>121</v>
      </c>
      <c r="L7" t="s">
        <v>263</v>
      </c>
      <c r="M7" s="26">
        <v>27.3</v>
      </c>
      <c r="N7" s="27">
        <v>5</v>
      </c>
      <c r="O7">
        <v>32.83</v>
      </c>
      <c r="P7">
        <v>21.2</v>
      </c>
      <c r="Q7">
        <v>4</v>
      </c>
      <c r="R7">
        <v>3.4</v>
      </c>
      <c r="S7">
        <v>7.4</v>
      </c>
      <c r="T7">
        <v>2.4</v>
      </c>
      <c r="U7">
        <v>0.2</v>
      </c>
      <c r="V7">
        <v>0.53623188405797106</v>
      </c>
      <c r="W7">
        <v>13.8</v>
      </c>
      <c r="X7">
        <v>0.92307692307692313</v>
      </c>
      <c r="Y7">
        <v>2.6</v>
      </c>
      <c r="Z7">
        <v>2.8</v>
      </c>
      <c r="AA7">
        <v>0.95004476659547676</v>
      </c>
      <c r="AB7">
        <v>2.3788496452120844</v>
      </c>
      <c r="AC7">
        <v>-0.93186073178183193</v>
      </c>
      <c r="AD7">
        <v>1.8932930757115192</v>
      </c>
      <c r="AE7">
        <v>3.0427861506127702</v>
      </c>
      <c r="AF7">
        <v>-0.80266737142629285</v>
      </c>
      <c r="AG7">
        <v>1.193550175182212</v>
      </c>
      <c r="AH7">
        <v>0.80876147749485716</v>
      </c>
      <c r="AI7">
        <v>-0.82538017363998994</v>
      </c>
    </row>
    <row r="8" spans="1:35" x14ac:dyDescent="0.2">
      <c r="A8">
        <v>1</v>
      </c>
      <c r="B8">
        <v>7</v>
      </c>
      <c r="C8" s="25">
        <v>1.6</v>
      </c>
      <c r="D8" s="25">
        <v>1</v>
      </c>
      <c r="E8" s="25">
        <v>100</v>
      </c>
      <c r="F8">
        <v>1.0141013457535284</v>
      </c>
      <c r="G8">
        <v>0.68061540028626366</v>
      </c>
      <c r="H8">
        <v>0.33348594546726473</v>
      </c>
      <c r="I8" t="s">
        <v>41</v>
      </c>
      <c r="J8" t="s">
        <v>32</v>
      </c>
      <c r="K8" t="s">
        <v>42</v>
      </c>
      <c r="L8" t="s">
        <v>264</v>
      </c>
      <c r="M8" s="26">
        <v>26.7</v>
      </c>
      <c r="N8" s="27">
        <v>5</v>
      </c>
      <c r="O8">
        <v>35.243333333333332</v>
      </c>
      <c r="P8">
        <v>23.2</v>
      </c>
      <c r="Q8">
        <v>1.2</v>
      </c>
      <c r="R8">
        <v>6.6</v>
      </c>
      <c r="S8">
        <v>3.6</v>
      </c>
      <c r="T8">
        <v>1.8</v>
      </c>
      <c r="U8">
        <v>3.2</v>
      </c>
      <c r="V8">
        <v>0.48275862068965519</v>
      </c>
      <c r="W8">
        <v>17.399999999999999</v>
      </c>
      <c r="X8">
        <v>0.8125</v>
      </c>
      <c r="Y8">
        <v>6.4</v>
      </c>
      <c r="Z8">
        <v>3.2</v>
      </c>
      <c r="AA8">
        <v>1.2834300454761751</v>
      </c>
      <c r="AB8">
        <v>-0.34874718631815826</v>
      </c>
      <c r="AC8">
        <v>0.21755609878129914</v>
      </c>
      <c r="AD8">
        <v>0.15714515545245444</v>
      </c>
      <c r="AE8">
        <v>1.7360498556870776</v>
      </c>
      <c r="AF8">
        <v>3.843738404544518</v>
      </c>
      <c r="AG8">
        <v>0.24595780754133598</v>
      </c>
      <c r="AH8">
        <v>0.20953704665133338</v>
      </c>
      <c r="AI8">
        <v>-1.219128625239662</v>
      </c>
    </row>
    <row r="9" spans="1:35" x14ac:dyDescent="0.2">
      <c r="A9">
        <v>1</v>
      </c>
      <c r="B9">
        <v>8</v>
      </c>
      <c r="C9" s="25">
        <v>38.6</v>
      </c>
      <c r="D9" s="25">
        <v>39</v>
      </c>
      <c r="E9" s="25">
        <v>98</v>
      </c>
      <c r="F9">
        <v>0.93257773940956878</v>
      </c>
      <c r="G9">
        <v>0.53231747957511344</v>
      </c>
      <c r="H9">
        <v>0.40026025983445535</v>
      </c>
      <c r="I9" t="s">
        <v>91</v>
      </c>
      <c r="J9" t="s">
        <v>1676</v>
      </c>
      <c r="K9" t="s">
        <v>60</v>
      </c>
      <c r="L9" t="s">
        <v>263</v>
      </c>
      <c r="M9" s="26">
        <v>23.7</v>
      </c>
      <c r="N9" s="27">
        <v>5</v>
      </c>
      <c r="O9">
        <v>32.540000000000006</v>
      </c>
      <c r="P9">
        <v>29.6</v>
      </c>
      <c r="Q9">
        <v>3.4</v>
      </c>
      <c r="R9">
        <v>3.6</v>
      </c>
      <c r="S9">
        <v>7</v>
      </c>
      <c r="T9">
        <v>1.6</v>
      </c>
      <c r="U9">
        <v>0.8</v>
      </c>
      <c r="V9">
        <v>0.50961538461538458</v>
      </c>
      <c r="W9">
        <v>20.8</v>
      </c>
      <c r="X9">
        <v>0.80645161290322576</v>
      </c>
      <c r="Y9">
        <v>6.2</v>
      </c>
      <c r="Z9">
        <v>4.8</v>
      </c>
      <c r="AA9">
        <v>2.3502629378944104</v>
      </c>
      <c r="AB9">
        <v>1.7943646098841752</v>
      </c>
      <c r="AC9">
        <v>-0.86002217987163621</v>
      </c>
      <c r="AD9">
        <v>1.7105406630526698</v>
      </c>
      <c r="AE9">
        <v>1.3004710907118466</v>
      </c>
      <c r="AF9">
        <v>0.12661378376786922</v>
      </c>
      <c r="AG9">
        <v>1.056935571947389</v>
      </c>
      <c r="AH9">
        <v>0.10581327042764639</v>
      </c>
      <c r="AI9">
        <v>-2.7941224316383497</v>
      </c>
    </row>
    <row r="10" spans="1:35" x14ac:dyDescent="0.2">
      <c r="A10">
        <v>1</v>
      </c>
      <c r="B10">
        <v>9</v>
      </c>
      <c r="C10" s="25">
        <v>16</v>
      </c>
      <c r="D10" s="25">
        <v>17</v>
      </c>
      <c r="E10" s="25">
        <v>100</v>
      </c>
      <c r="F10">
        <v>0.89922600073335424</v>
      </c>
      <c r="G10">
        <v>0.51129584164720288</v>
      </c>
      <c r="H10">
        <v>0.38793015908615136</v>
      </c>
      <c r="I10" t="s">
        <v>34</v>
      </c>
      <c r="J10" t="s">
        <v>32</v>
      </c>
      <c r="K10" t="s">
        <v>35</v>
      </c>
      <c r="L10" t="s">
        <v>264</v>
      </c>
      <c r="M10" s="26">
        <v>29.6</v>
      </c>
      <c r="N10" s="27">
        <v>4</v>
      </c>
      <c r="O10">
        <v>27.716666666666669</v>
      </c>
      <c r="P10">
        <v>28.25</v>
      </c>
      <c r="Q10">
        <v>4</v>
      </c>
      <c r="R10">
        <v>6.25</v>
      </c>
      <c r="S10">
        <v>4.75</v>
      </c>
      <c r="T10">
        <v>0.5</v>
      </c>
      <c r="U10">
        <v>0.5</v>
      </c>
      <c r="V10">
        <v>0.53030303030303028</v>
      </c>
      <c r="W10">
        <v>16.5</v>
      </c>
      <c r="X10">
        <v>0.93103448275862066</v>
      </c>
      <c r="Y10">
        <v>7.25</v>
      </c>
      <c r="Z10">
        <v>5</v>
      </c>
      <c r="AA10">
        <v>2.1252278746499385</v>
      </c>
      <c r="AB10">
        <v>2.3788496452120844</v>
      </c>
      <c r="AC10">
        <v>9.1838632938456802E-2</v>
      </c>
      <c r="AD10">
        <v>0.68255834184664488</v>
      </c>
      <c r="AE10">
        <v>-1.0952121166519238</v>
      </c>
      <c r="AF10">
        <v>-0.33802679382921191</v>
      </c>
      <c r="AG10">
        <v>1.2980772271295324</v>
      </c>
      <c r="AH10">
        <v>2.4493464209674918</v>
      </c>
      <c r="AI10">
        <v>-2.9909966574381857</v>
      </c>
    </row>
    <row r="11" spans="1:35" x14ac:dyDescent="0.2">
      <c r="A11">
        <v>1</v>
      </c>
      <c r="B11">
        <v>10</v>
      </c>
      <c r="C11" s="25">
        <v>8.6</v>
      </c>
      <c r="D11" s="25">
        <v>8</v>
      </c>
      <c r="E11" s="25">
        <v>100</v>
      </c>
      <c r="F11">
        <v>0.85388415163313469</v>
      </c>
      <c r="G11">
        <v>0.18995563617105768</v>
      </c>
      <c r="H11">
        <v>0.66392851546207698</v>
      </c>
      <c r="I11" t="s">
        <v>36</v>
      </c>
      <c r="J11" t="s">
        <v>1670</v>
      </c>
      <c r="K11" t="s">
        <v>37</v>
      </c>
      <c r="L11" t="s">
        <v>263</v>
      </c>
      <c r="M11" s="26">
        <v>29.4</v>
      </c>
      <c r="N11" s="27">
        <v>5</v>
      </c>
      <c r="O11">
        <v>38.723333333333336</v>
      </c>
      <c r="P11">
        <v>20.2</v>
      </c>
      <c r="Q11">
        <v>1.8</v>
      </c>
      <c r="R11">
        <v>4.8</v>
      </c>
      <c r="S11">
        <v>7.6</v>
      </c>
      <c r="T11">
        <v>0.8</v>
      </c>
      <c r="U11">
        <v>0.8</v>
      </c>
      <c r="V11">
        <v>0.32876712328767121</v>
      </c>
      <c r="W11">
        <v>14.6</v>
      </c>
      <c r="X11">
        <v>0.95652173913043481</v>
      </c>
      <c r="Y11">
        <v>9.1999999999999993</v>
      </c>
      <c r="Z11">
        <v>3.4</v>
      </c>
      <c r="AA11">
        <v>0.78335212715512759</v>
      </c>
      <c r="AB11">
        <v>0.23573784900975092</v>
      </c>
      <c r="AC11">
        <v>-0.42899086841046208</v>
      </c>
      <c r="AD11">
        <v>1.9846692820409433</v>
      </c>
      <c r="AE11">
        <v>-0.44184396918907726</v>
      </c>
      <c r="AF11">
        <v>0.12661378376786922</v>
      </c>
      <c r="AG11">
        <v>-2.8515854848529263</v>
      </c>
      <c r="AH11">
        <v>3.7176508570577917</v>
      </c>
      <c r="AI11">
        <v>-1.4160028510394977</v>
      </c>
    </row>
    <row r="12" spans="1:35" x14ac:dyDescent="0.2">
      <c r="A12">
        <v>1</v>
      </c>
      <c r="B12">
        <v>11</v>
      </c>
      <c r="C12" s="25">
        <v>11.3</v>
      </c>
      <c r="D12" s="25">
        <v>10</v>
      </c>
      <c r="E12" s="25">
        <v>100</v>
      </c>
      <c r="F12">
        <v>0.81734629327038633</v>
      </c>
      <c r="G12">
        <v>0.76054921111291962</v>
      </c>
      <c r="H12">
        <v>5.6797082157466705E-2</v>
      </c>
      <c r="I12" t="s">
        <v>64</v>
      </c>
      <c r="J12" t="s">
        <v>32</v>
      </c>
      <c r="K12" t="s">
        <v>65</v>
      </c>
      <c r="L12" t="s">
        <v>263</v>
      </c>
      <c r="M12" s="26">
        <v>26.4</v>
      </c>
      <c r="N12" s="27">
        <v>5</v>
      </c>
      <c r="O12">
        <v>38.533333333333339</v>
      </c>
      <c r="P12">
        <v>35</v>
      </c>
      <c r="Q12">
        <v>3.2</v>
      </c>
      <c r="R12">
        <v>4.5999999999999996</v>
      </c>
      <c r="S12">
        <v>7.4</v>
      </c>
      <c r="T12">
        <v>0.8</v>
      </c>
      <c r="U12">
        <v>0.2</v>
      </c>
      <c r="V12">
        <v>0.55000000000000004</v>
      </c>
      <c r="W12">
        <v>24</v>
      </c>
      <c r="X12">
        <v>0.84375</v>
      </c>
      <c r="Y12">
        <v>6.4</v>
      </c>
      <c r="Z12">
        <v>3.4</v>
      </c>
      <c r="AA12">
        <v>3.2504031908722952</v>
      </c>
      <c r="AB12">
        <v>1.5995362647748723</v>
      </c>
      <c r="AC12">
        <v>-0.5008294203206578</v>
      </c>
      <c r="AD12">
        <v>1.8932930757115192</v>
      </c>
      <c r="AE12">
        <v>-0.44184396918907726</v>
      </c>
      <c r="AF12">
        <v>-0.80266737142629285</v>
      </c>
      <c r="AG12">
        <v>2.5395216981630693</v>
      </c>
      <c r="AH12">
        <v>0.72353228247004564</v>
      </c>
      <c r="AI12">
        <v>-1.4160028510394977</v>
      </c>
    </row>
    <row r="13" spans="1:35" x14ac:dyDescent="0.2">
      <c r="A13">
        <v>1</v>
      </c>
      <c r="B13">
        <v>12</v>
      </c>
      <c r="C13" s="25">
        <v>17.8</v>
      </c>
      <c r="D13" s="25">
        <v>14</v>
      </c>
      <c r="E13" s="25">
        <v>100</v>
      </c>
      <c r="F13">
        <v>0.81130394161035269</v>
      </c>
      <c r="G13">
        <v>0.13397825143719264</v>
      </c>
      <c r="H13">
        <v>0.67732569017316002</v>
      </c>
      <c r="I13" t="s">
        <v>73</v>
      </c>
      <c r="J13" t="s">
        <v>32</v>
      </c>
      <c r="K13" t="s">
        <v>74</v>
      </c>
      <c r="L13" t="s">
        <v>263</v>
      </c>
      <c r="M13" s="26">
        <v>29.4</v>
      </c>
      <c r="N13" s="27">
        <v>5</v>
      </c>
      <c r="O13">
        <v>36.706666666666663</v>
      </c>
      <c r="P13">
        <v>22.4</v>
      </c>
      <c r="Q13">
        <v>2</v>
      </c>
      <c r="R13">
        <v>5.6</v>
      </c>
      <c r="S13">
        <v>8.1999999999999993</v>
      </c>
      <c r="T13">
        <v>2</v>
      </c>
      <c r="U13">
        <v>0.6</v>
      </c>
      <c r="V13">
        <v>0.43877551020408162</v>
      </c>
      <c r="W13">
        <v>19.600000000000001</v>
      </c>
      <c r="X13">
        <v>0.8</v>
      </c>
      <c r="Y13">
        <v>4</v>
      </c>
      <c r="Z13">
        <v>5.6</v>
      </c>
      <c r="AA13">
        <v>1.1500759339238957</v>
      </c>
      <c r="AB13">
        <v>0.43056619411905395</v>
      </c>
      <c r="AC13">
        <v>-0.14163666076967935</v>
      </c>
      <c r="AD13">
        <v>2.2587979010292165</v>
      </c>
      <c r="AE13">
        <v>2.1716286206623083</v>
      </c>
      <c r="AF13">
        <v>-0.18314660129685159</v>
      </c>
      <c r="AG13">
        <v>-0.89170399350004159</v>
      </c>
      <c r="AH13">
        <v>-7.1577963954756341E-3</v>
      </c>
      <c r="AI13">
        <v>-3.581619334837693</v>
      </c>
    </row>
    <row r="14" spans="1:35" x14ac:dyDescent="0.2">
      <c r="A14">
        <v>2</v>
      </c>
      <c r="B14">
        <v>13</v>
      </c>
      <c r="C14" s="25">
        <v>19.399999999999999</v>
      </c>
      <c r="D14" s="25">
        <v>16</v>
      </c>
      <c r="E14" s="25">
        <v>100</v>
      </c>
      <c r="F14">
        <v>0.80482801860892395</v>
      </c>
      <c r="G14">
        <v>0.22407960602588237</v>
      </c>
      <c r="H14">
        <v>0.58074841258304155</v>
      </c>
      <c r="I14" t="s">
        <v>51</v>
      </c>
      <c r="J14" t="s">
        <v>32</v>
      </c>
      <c r="K14" t="s">
        <v>52</v>
      </c>
      <c r="L14" t="s">
        <v>263</v>
      </c>
      <c r="M14" s="26">
        <v>21.2</v>
      </c>
      <c r="N14" s="27">
        <v>5</v>
      </c>
      <c r="O14">
        <v>35.61</v>
      </c>
      <c r="P14">
        <v>27.8</v>
      </c>
      <c r="Q14">
        <v>2.8</v>
      </c>
      <c r="R14">
        <v>3</v>
      </c>
      <c r="S14">
        <v>9</v>
      </c>
      <c r="T14">
        <v>1.6</v>
      </c>
      <c r="U14">
        <v>0.2</v>
      </c>
      <c r="V14">
        <v>0.43434343434343436</v>
      </c>
      <c r="W14">
        <v>19.8</v>
      </c>
      <c r="X14">
        <v>0.8125</v>
      </c>
      <c r="Y14">
        <v>9.6</v>
      </c>
      <c r="Z14">
        <v>4.5999999999999996</v>
      </c>
      <c r="AA14">
        <v>2.0502161869017819</v>
      </c>
      <c r="AB14">
        <v>1.2098795745562658</v>
      </c>
      <c r="AC14">
        <v>-1.0755378356022234</v>
      </c>
      <c r="AD14">
        <v>2.6243027263469143</v>
      </c>
      <c r="AE14">
        <v>1.3004710907118466</v>
      </c>
      <c r="AF14">
        <v>-0.80266737142629285</v>
      </c>
      <c r="AG14">
        <v>-1.0198314701910136</v>
      </c>
      <c r="AH14">
        <v>0.32713175877417511</v>
      </c>
      <c r="AI14">
        <v>-2.5972482058385133</v>
      </c>
    </row>
    <row r="15" spans="1:35" x14ac:dyDescent="0.2">
      <c r="A15">
        <v>2</v>
      </c>
      <c r="B15">
        <v>14</v>
      </c>
      <c r="C15" s="25">
        <v>88.7</v>
      </c>
      <c r="D15" s="25">
        <v>85</v>
      </c>
      <c r="E15" s="25">
        <v>91</v>
      </c>
      <c r="F15">
        <v>0.75811458255687592</v>
      </c>
      <c r="G15">
        <v>0.4246451864649583</v>
      </c>
      <c r="H15">
        <v>0.33346939609191761</v>
      </c>
      <c r="I15" t="s">
        <v>68</v>
      </c>
      <c r="J15" t="s">
        <v>32</v>
      </c>
      <c r="K15" t="s">
        <v>63</v>
      </c>
      <c r="L15" t="s">
        <v>263</v>
      </c>
      <c r="M15" s="26">
        <v>25.7</v>
      </c>
      <c r="N15" s="27">
        <v>5</v>
      </c>
      <c r="O15">
        <v>38.010000000000005</v>
      </c>
      <c r="P15">
        <v>20.6</v>
      </c>
      <c r="Q15">
        <v>2.4</v>
      </c>
      <c r="R15">
        <v>3.2</v>
      </c>
      <c r="S15">
        <v>7.4</v>
      </c>
      <c r="T15">
        <v>2.4</v>
      </c>
      <c r="U15">
        <v>0.2</v>
      </c>
      <c r="V15">
        <v>0.43529411764705883</v>
      </c>
      <c r="W15">
        <v>17</v>
      </c>
      <c r="X15">
        <v>0.85</v>
      </c>
      <c r="Y15">
        <v>4</v>
      </c>
      <c r="Z15">
        <v>2.6</v>
      </c>
      <c r="AA15">
        <v>0.85002918293126761</v>
      </c>
      <c r="AB15">
        <v>0.82022288433765989</v>
      </c>
      <c r="AC15">
        <v>-1.0036992836920275</v>
      </c>
      <c r="AD15">
        <v>1.8932930757115192</v>
      </c>
      <c r="AE15">
        <v>3.0427861506127702</v>
      </c>
      <c r="AF15">
        <v>-0.80266737142629285</v>
      </c>
      <c r="AG15">
        <v>-0.85648945187335324</v>
      </c>
      <c r="AH15">
        <v>0.50683743942323589</v>
      </c>
      <c r="AI15">
        <v>-0.62850594784015423</v>
      </c>
    </row>
    <row r="16" spans="1:35" x14ac:dyDescent="0.2">
      <c r="A16">
        <v>2</v>
      </c>
      <c r="B16">
        <v>15</v>
      </c>
      <c r="C16" s="25">
        <v>54.3</v>
      </c>
      <c r="D16" s="25">
        <v>54</v>
      </c>
      <c r="E16" s="25">
        <v>95</v>
      </c>
      <c r="F16">
        <v>0.74872569554491453</v>
      </c>
      <c r="G16">
        <v>0.23026450597927267</v>
      </c>
      <c r="H16">
        <v>0.51846118956564191</v>
      </c>
      <c r="I16" t="s">
        <v>124</v>
      </c>
      <c r="J16" t="s">
        <v>32</v>
      </c>
      <c r="K16" t="s">
        <v>87</v>
      </c>
      <c r="L16" t="s">
        <v>263</v>
      </c>
      <c r="M16" s="26">
        <v>22.7</v>
      </c>
      <c r="N16" s="27">
        <v>5</v>
      </c>
      <c r="O16">
        <v>32.406666666666666</v>
      </c>
      <c r="P16">
        <v>17.2</v>
      </c>
      <c r="Q16">
        <v>2.6</v>
      </c>
      <c r="R16">
        <v>3.6</v>
      </c>
      <c r="S16">
        <v>6.2</v>
      </c>
      <c r="T16">
        <v>2.4</v>
      </c>
      <c r="U16">
        <v>0.4</v>
      </c>
      <c r="V16">
        <v>0.37209302325581395</v>
      </c>
      <c r="W16">
        <v>17.2</v>
      </c>
      <c r="X16">
        <v>1</v>
      </c>
      <c r="Y16">
        <v>1.8</v>
      </c>
      <c r="Z16">
        <v>2.8</v>
      </c>
      <c r="AA16">
        <v>0.28327420883408005</v>
      </c>
      <c r="AB16">
        <v>1.0150512294469631</v>
      </c>
      <c r="AC16">
        <v>-0.86002217987163621</v>
      </c>
      <c r="AD16">
        <v>1.3450358377349723</v>
      </c>
      <c r="AE16">
        <v>3.0427861506127702</v>
      </c>
      <c r="AF16">
        <v>-0.49290698636157226</v>
      </c>
      <c r="AG16">
        <v>-2.3433191413609578</v>
      </c>
      <c r="AH16">
        <v>0.90786160841882502</v>
      </c>
      <c r="AI16">
        <v>-0.82538017363998994</v>
      </c>
    </row>
    <row r="17" spans="1:35" x14ac:dyDescent="0.2">
      <c r="A17">
        <v>2</v>
      </c>
      <c r="B17">
        <v>16</v>
      </c>
      <c r="C17" s="25">
        <v>11.9</v>
      </c>
      <c r="D17" s="25">
        <v>11</v>
      </c>
      <c r="E17" s="25">
        <v>100</v>
      </c>
      <c r="F17">
        <v>0.74369243372730687</v>
      </c>
      <c r="G17">
        <v>0.43683655746781636</v>
      </c>
      <c r="H17">
        <v>0.30685587625949051</v>
      </c>
      <c r="I17" t="s">
        <v>46</v>
      </c>
      <c r="J17" t="s">
        <v>47</v>
      </c>
      <c r="K17" t="s">
        <v>48</v>
      </c>
      <c r="L17" t="s">
        <v>263</v>
      </c>
      <c r="M17" s="26">
        <v>27.7</v>
      </c>
      <c r="N17" s="27">
        <v>5</v>
      </c>
      <c r="O17">
        <v>33.916666666666671</v>
      </c>
      <c r="P17">
        <v>26.2</v>
      </c>
      <c r="Q17">
        <v>2</v>
      </c>
      <c r="R17">
        <v>4</v>
      </c>
      <c r="S17">
        <v>6.8</v>
      </c>
      <c r="T17">
        <v>1.2</v>
      </c>
      <c r="U17">
        <v>0.4</v>
      </c>
      <c r="V17">
        <v>0.43859649122807015</v>
      </c>
      <c r="W17">
        <v>22.8</v>
      </c>
      <c r="X17">
        <v>1</v>
      </c>
      <c r="Y17">
        <v>4.2</v>
      </c>
      <c r="Z17">
        <v>2.2000000000000002</v>
      </c>
      <c r="AA17">
        <v>1.7835079637972227</v>
      </c>
      <c r="AB17">
        <v>0.43056619411905395</v>
      </c>
      <c r="AC17">
        <v>-0.71634507605124487</v>
      </c>
      <c r="AD17">
        <v>1.6191644567232453</v>
      </c>
      <c r="AE17">
        <v>0.42931356076138444</v>
      </c>
      <c r="AF17">
        <v>-0.49290698636157226</v>
      </c>
      <c r="AG17">
        <v>-1.0395605226403186</v>
      </c>
      <c r="AH17">
        <v>2.152546923103059</v>
      </c>
      <c r="AI17">
        <v>-0.23475749624048239</v>
      </c>
    </row>
    <row r="18" spans="1:35" x14ac:dyDescent="0.2">
      <c r="A18">
        <v>2</v>
      </c>
      <c r="B18">
        <v>17</v>
      </c>
      <c r="C18" s="25">
        <v>3.3</v>
      </c>
      <c r="D18" s="25">
        <v>3</v>
      </c>
      <c r="E18" s="25">
        <v>94</v>
      </c>
      <c r="F18">
        <v>0.72843575156803408</v>
      </c>
      <c r="G18">
        <v>0.21324336848036618</v>
      </c>
      <c r="H18">
        <v>0.5151923830876679</v>
      </c>
      <c r="I18" t="s">
        <v>59</v>
      </c>
      <c r="J18" t="s">
        <v>1671</v>
      </c>
      <c r="K18" t="s">
        <v>60</v>
      </c>
      <c r="L18" t="s">
        <v>263</v>
      </c>
      <c r="M18" s="26">
        <v>31.7</v>
      </c>
      <c r="N18" s="27">
        <v>4</v>
      </c>
      <c r="O18">
        <v>28.020833333333332</v>
      </c>
      <c r="P18">
        <v>20.25</v>
      </c>
      <c r="Q18">
        <v>2.25</v>
      </c>
      <c r="R18">
        <v>5</v>
      </c>
      <c r="S18">
        <v>6.5</v>
      </c>
      <c r="T18">
        <v>1.25</v>
      </c>
      <c r="U18">
        <v>0.5</v>
      </c>
      <c r="V18">
        <v>0.40909090909090912</v>
      </c>
      <c r="W18">
        <v>16.5</v>
      </c>
      <c r="X18">
        <v>1</v>
      </c>
      <c r="Y18">
        <v>4.5</v>
      </c>
      <c r="Z18">
        <v>3.75</v>
      </c>
      <c r="AA18">
        <v>0.79168675912714515</v>
      </c>
      <c r="AB18">
        <v>0.67410162550568276</v>
      </c>
      <c r="AC18">
        <v>-0.3571523165002663</v>
      </c>
      <c r="AD18">
        <v>1.4821001472291087</v>
      </c>
      <c r="AE18">
        <v>0.53820825200519229</v>
      </c>
      <c r="AF18">
        <v>-0.33802679382921191</v>
      </c>
      <c r="AG18">
        <v>-1.4193271984637323</v>
      </c>
      <c r="AH18">
        <v>2.3081325874385881</v>
      </c>
      <c r="AI18">
        <v>-1.7605327461892109</v>
      </c>
    </row>
    <row r="19" spans="1:35" x14ac:dyDescent="0.2">
      <c r="A19">
        <v>2</v>
      </c>
      <c r="B19">
        <v>18</v>
      </c>
      <c r="C19" s="25">
        <v>35.9</v>
      </c>
      <c r="D19" s="25">
        <v>33</v>
      </c>
      <c r="E19" s="25">
        <v>98</v>
      </c>
      <c r="F19">
        <v>0.70708138724743819</v>
      </c>
      <c r="G19">
        <v>0.53797944407050069</v>
      </c>
      <c r="H19">
        <v>0.1691019431769375</v>
      </c>
      <c r="I19" t="s">
        <v>94</v>
      </c>
      <c r="J19" t="s">
        <v>32</v>
      </c>
      <c r="K19" t="s">
        <v>95</v>
      </c>
      <c r="L19" t="s">
        <v>263</v>
      </c>
      <c r="M19" s="26">
        <v>34.5</v>
      </c>
      <c r="N19" s="27">
        <v>5</v>
      </c>
      <c r="O19">
        <v>31.743333333333332</v>
      </c>
      <c r="P19">
        <v>15.4</v>
      </c>
      <c r="Q19">
        <v>1.2</v>
      </c>
      <c r="R19">
        <v>5.4</v>
      </c>
      <c r="S19">
        <v>6.4</v>
      </c>
      <c r="T19">
        <v>2.4</v>
      </c>
      <c r="U19">
        <v>0</v>
      </c>
      <c r="V19">
        <v>0.4375</v>
      </c>
      <c r="W19">
        <v>9.6</v>
      </c>
      <c r="X19">
        <v>0.93548387096774188</v>
      </c>
      <c r="Y19">
        <v>6.2</v>
      </c>
      <c r="Z19">
        <v>1.6</v>
      </c>
      <c r="AA19">
        <v>-1.6772542158548294E-2</v>
      </c>
      <c r="AB19">
        <v>-0.34874718631815826</v>
      </c>
      <c r="AC19">
        <v>-0.21347521267987479</v>
      </c>
      <c r="AD19">
        <v>1.4364120440643966</v>
      </c>
      <c r="AE19">
        <v>3.0427861506127702</v>
      </c>
      <c r="AF19">
        <v>-1.1124277564910137</v>
      </c>
      <c r="AG19">
        <v>-0.46361989525658587</v>
      </c>
      <c r="AH19">
        <v>2.1617942137024952</v>
      </c>
      <c r="AI19">
        <v>0.35586518115902555</v>
      </c>
    </row>
    <row r="20" spans="1:35" x14ac:dyDescent="0.2">
      <c r="A20">
        <v>2</v>
      </c>
      <c r="B20">
        <v>19</v>
      </c>
      <c r="C20" s="25">
        <v>7.9</v>
      </c>
      <c r="D20" s="25">
        <v>9</v>
      </c>
      <c r="E20" s="25">
        <v>100</v>
      </c>
      <c r="F20">
        <v>0.70575690955134596</v>
      </c>
      <c r="G20">
        <v>0.58716619474226794</v>
      </c>
      <c r="H20">
        <v>0.11859071480907801</v>
      </c>
      <c r="I20" t="s">
        <v>61</v>
      </c>
      <c r="J20" t="s">
        <v>32</v>
      </c>
      <c r="K20" t="s">
        <v>42</v>
      </c>
      <c r="L20" t="s">
        <v>264</v>
      </c>
      <c r="M20" s="26">
        <v>34.9</v>
      </c>
      <c r="N20" s="27">
        <v>5</v>
      </c>
      <c r="O20">
        <v>34.493333333333325</v>
      </c>
      <c r="P20">
        <v>25.8</v>
      </c>
      <c r="Q20">
        <v>2.4</v>
      </c>
      <c r="R20">
        <v>7</v>
      </c>
      <c r="S20">
        <v>11.2</v>
      </c>
      <c r="T20">
        <v>1.4</v>
      </c>
      <c r="U20">
        <v>0.4</v>
      </c>
      <c r="V20">
        <v>0.51485148514851486</v>
      </c>
      <c r="W20">
        <v>20.2</v>
      </c>
      <c r="X20">
        <v>0.61904761904761907</v>
      </c>
      <c r="Y20">
        <v>4.2</v>
      </c>
      <c r="Z20">
        <v>2.8</v>
      </c>
      <c r="AA20">
        <v>1.7168309080210833</v>
      </c>
      <c r="AB20">
        <v>0.82022288433765989</v>
      </c>
      <c r="AC20">
        <v>0.36123320260169067</v>
      </c>
      <c r="AD20">
        <v>3.6294409959705831</v>
      </c>
      <c r="AE20">
        <v>0.86489232573661534</v>
      </c>
      <c r="AF20">
        <v>-0.49290698636157226</v>
      </c>
      <c r="AG20">
        <v>1.1695775594609816</v>
      </c>
      <c r="AH20">
        <v>-1.9594149634466387</v>
      </c>
      <c r="AI20">
        <v>-0.82538017363998994</v>
      </c>
    </row>
    <row r="21" spans="1:35" x14ac:dyDescent="0.2">
      <c r="A21">
        <v>2</v>
      </c>
      <c r="B21">
        <v>20</v>
      </c>
      <c r="C21" s="25">
        <v>25.6</v>
      </c>
      <c r="D21" s="25">
        <v>24</v>
      </c>
      <c r="E21" s="25">
        <v>92</v>
      </c>
      <c r="F21">
        <v>0.60859301553371503</v>
      </c>
      <c r="G21">
        <v>1.0478173705843967</v>
      </c>
      <c r="H21">
        <v>-0.43922435505068169</v>
      </c>
      <c r="I21" t="s">
        <v>69</v>
      </c>
      <c r="J21" t="s">
        <v>1673</v>
      </c>
      <c r="K21" t="s">
        <v>70</v>
      </c>
      <c r="L21" t="s">
        <v>45</v>
      </c>
      <c r="M21" s="26">
        <v>21.3</v>
      </c>
      <c r="N21" s="27">
        <v>1</v>
      </c>
      <c r="O21">
        <v>33.4</v>
      </c>
      <c r="P21">
        <v>18</v>
      </c>
      <c r="Q21">
        <v>0</v>
      </c>
      <c r="R21">
        <v>11</v>
      </c>
      <c r="S21">
        <v>0</v>
      </c>
      <c r="T21">
        <v>1</v>
      </c>
      <c r="U21">
        <v>4</v>
      </c>
      <c r="V21">
        <v>0.6428571428571429</v>
      </c>
      <c r="W21">
        <v>14</v>
      </c>
      <c r="X21">
        <v>0</v>
      </c>
      <c r="Y21">
        <v>0</v>
      </c>
      <c r="Z21">
        <v>0</v>
      </c>
      <c r="AA21">
        <v>0.41662832038635955</v>
      </c>
      <c r="AB21">
        <v>-1.5177172569739765</v>
      </c>
      <c r="AC21">
        <v>1.7980042408056047</v>
      </c>
      <c r="AD21">
        <v>-1.4876265584771855</v>
      </c>
      <c r="AE21">
        <v>-6.2652042138463893E-3</v>
      </c>
      <c r="AF21">
        <v>5.0827799448034003</v>
      </c>
      <c r="AG21">
        <v>3.2393462389658523</v>
      </c>
      <c r="AH21">
        <v>-2.5652377594350319E-2</v>
      </c>
      <c r="AI21">
        <v>1.9308589875577131</v>
      </c>
    </row>
    <row r="22" spans="1:35" x14ac:dyDescent="0.2">
      <c r="A22">
        <v>2</v>
      </c>
      <c r="B22">
        <v>21</v>
      </c>
      <c r="C22" s="25">
        <v>28.8</v>
      </c>
      <c r="D22" s="25">
        <v>31</v>
      </c>
      <c r="E22" s="25">
        <v>100</v>
      </c>
      <c r="F22">
        <v>0.56560869014730841</v>
      </c>
      <c r="G22">
        <v>0.1515573744564252</v>
      </c>
      <c r="H22">
        <v>0.41405131569088321</v>
      </c>
      <c r="I22" t="s">
        <v>81</v>
      </c>
      <c r="J22" t="s">
        <v>32</v>
      </c>
      <c r="K22" t="s">
        <v>82</v>
      </c>
      <c r="L22" t="s">
        <v>263</v>
      </c>
      <c r="M22" s="26">
        <v>23.2</v>
      </c>
      <c r="N22" s="27">
        <v>5</v>
      </c>
      <c r="O22">
        <v>35.643333333333331</v>
      </c>
      <c r="P22">
        <v>25</v>
      </c>
      <c r="Q22">
        <v>2.6</v>
      </c>
      <c r="R22">
        <v>7.4</v>
      </c>
      <c r="S22">
        <v>3.4</v>
      </c>
      <c r="T22">
        <v>0.6</v>
      </c>
      <c r="U22">
        <v>0.6</v>
      </c>
      <c r="V22">
        <v>0.38738738738738737</v>
      </c>
      <c r="W22">
        <v>22.2</v>
      </c>
      <c r="X22">
        <v>0.9285714285714286</v>
      </c>
      <c r="Y22">
        <v>5.6</v>
      </c>
      <c r="Z22">
        <v>2</v>
      </c>
      <c r="AA22">
        <v>1.5834767964688039</v>
      </c>
      <c r="AB22">
        <v>1.0150512294469631</v>
      </c>
      <c r="AC22">
        <v>0.50491030642208223</v>
      </c>
      <c r="AD22">
        <v>6.5768949123029913E-2</v>
      </c>
      <c r="AE22">
        <v>-0.87742273416430827</v>
      </c>
      <c r="AF22">
        <v>-0.18314660129685159</v>
      </c>
      <c r="AG22">
        <v>-2.5573611904826858</v>
      </c>
      <c r="AH22">
        <v>1.8506228850314395</v>
      </c>
      <c r="AI22">
        <v>-3.7883270440646287E-2</v>
      </c>
    </row>
    <row r="23" spans="1:35" x14ac:dyDescent="0.2">
      <c r="A23">
        <v>2</v>
      </c>
      <c r="B23">
        <v>22</v>
      </c>
      <c r="C23" s="25">
        <v>56.4</v>
      </c>
      <c r="D23" s="25">
        <v>56</v>
      </c>
      <c r="E23" s="25">
        <v>94</v>
      </c>
      <c r="F23">
        <v>0.56530703932057058</v>
      </c>
      <c r="G23">
        <v>0.35457952380756141</v>
      </c>
      <c r="H23">
        <v>0.21072751551300917</v>
      </c>
      <c r="I23" t="s">
        <v>62</v>
      </c>
      <c r="J23" t="s">
        <v>1672</v>
      </c>
      <c r="K23" t="s">
        <v>63</v>
      </c>
      <c r="L23" t="s">
        <v>263</v>
      </c>
      <c r="M23" s="26">
        <v>33.700000000000003</v>
      </c>
      <c r="N23" s="27">
        <v>5</v>
      </c>
      <c r="O23">
        <v>34.019999999999996</v>
      </c>
      <c r="P23">
        <v>22.4</v>
      </c>
      <c r="Q23">
        <v>3.4</v>
      </c>
      <c r="R23">
        <v>3.6</v>
      </c>
      <c r="S23">
        <v>6.2</v>
      </c>
      <c r="T23">
        <v>1</v>
      </c>
      <c r="U23">
        <v>0.2</v>
      </c>
      <c r="V23">
        <v>0.50724637681159424</v>
      </c>
      <c r="W23">
        <v>13.8</v>
      </c>
      <c r="X23">
        <v>0.8928571428571429</v>
      </c>
      <c r="Y23">
        <v>5.6</v>
      </c>
      <c r="Z23">
        <v>3.4</v>
      </c>
      <c r="AA23">
        <v>1.1500759339238957</v>
      </c>
      <c r="AB23">
        <v>1.7943646098841752</v>
      </c>
      <c r="AC23">
        <v>-0.86002217987163621</v>
      </c>
      <c r="AD23">
        <v>1.3450358377349723</v>
      </c>
      <c r="AE23">
        <v>-6.2652042138463893E-3</v>
      </c>
      <c r="AF23">
        <v>-0.80266737142629285</v>
      </c>
      <c r="AG23">
        <v>0.65006929006355629</v>
      </c>
      <c r="AH23">
        <v>1.336627649212726</v>
      </c>
      <c r="AI23">
        <v>-1.4160028510394977</v>
      </c>
    </row>
    <row r="24" spans="1:35" x14ac:dyDescent="0.2">
      <c r="A24">
        <v>2</v>
      </c>
      <c r="B24">
        <v>23</v>
      </c>
      <c r="C24" s="25">
        <v>27.2</v>
      </c>
      <c r="D24" s="25">
        <v>32</v>
      </c>
      <c r="E24" s="25">
        <v>100</v>
      </c>
      <c r="F24">
        <v>0.50783689712964908</v>
      </c>
      <c r="G24">
        <v>0.27953484743053958</v>
      </c>
      <c r="H24">
        <v>0.2283020496991095</v>
      </c>
      <c r="I24" t="s">
        <v>83</v>
      </c>
      <c r="J24" t="s">
        <v>32</v>
      </c>
      <c r="K24" t="s">
        <v>70</v>
      </c>
      <c r="L24" t="s">
        <v>263</v>
      </c>
      <c r="M24" s="26">
        <v>23.1</v>
      </c>
      <c r="N24" s="27">
        <v>5</v>
      </c>
      <c r="O24">
        <v>35.300000000000004</v>
      </c>
      <c r="P24">
        <v>25</v>
      </c>
      <c r="Q24">
        <v>2.4</v>
      </c>
      <c r="R24">
        <v>2.6</v>
      </c>
      <c r="S24">
        <v>7.4</v>
      </c>
      <c r="T24">
        <v>0.6</v>
      </c>
      <c r="U24">
        <v>0.2</v>
      </c>
      <c r="V24">
        <v>0.54320987654320985</v>
      </c>
      <c r="W24">
        <v>16.2</v>
      </c>
      <c r="X24">
        <v>0.96153846153846156</v>
      </c>
      <c r="Y24">
        <v>5.2</v>
      </c>
      <c r="Z24">
        <v>4.5999999999999996</v>
      </c>
      <c r="AA24">
        <v>1.5834767964688039</v>
      </c>
      <c r="AB24">
        <v>0.82022288433765989</v>
      </c>
      <c r="AC24">
        <v>-1.2192149394226146</v>
      </c>
      <c r="AD24">
        <v>1.8932930757115192</v>
      </c>
      <c r="AE24">
        <v>-0.87742273416430827</v>
      </c>
      <c r="AF24">
        <v>-0.80266737142629285</v>
      </c>
      <c r="AG24">
        <v>1.5582035528058258</v>
      </c>
      <c r="AH24">
        <v>2.1571705684027762</v>
      </c>
      <c r="AI24">
        <v>-2.5972482058385133</v>
      </c>
    </row>
    <row r="25" spans="1:35" x14ac:dyDescent="0.2">
      <c r="A25">
        <v>2</v>
      </c>
      <c r="B25">
        <v>24</v>
      </c>
      <c r="C25" s="25">
        <v>68.099999999999994</v>
      </c>
      <c r="D25" s="25">
        <v>63</v>
      </c>
      <c r="E25" s="25">
        <v>89</v>
      </c>
      <c r="F25">
        <v>0.50378450640825878</v>
      </c>
      <c r="G25">
        <v>0.52071133476347775</v>
      </c>
      <c r="H25">
        <v>-1.692682835521897E-2</v>
      </c>
      <c r="I25" t="s">
        <v>78</v>
      </c>
      <c r="J25" t="s">
        <v>32</v>
      </c>
      <c r="K25" t="s">
        <v>79</v>
      </c>
      <c r="L25" t="s">
        <v>264</v>
      </c>
      <c r="M25" s="26">
        <v>22.1</v>
      </c>
      <c r="N25" s="27">
        <v>5</v>
      </c>
      <c r="O25">
        <v>32.176666666666662</v>
      </c>
      <c r="P25">
        <v>14.6</v>
      </c>
      <c r="Q25">
        <v>0.8</v>
      </c>
      <c r="R25">
        <v>7.8</v>
      </c>
      <c r="S25">
        <v>2.4</v>
      </c>
      <c r="T25">
        <v>1.2</v>
      </c>
      <c r="U25">
        <v>3.2</v>
      </c>
      <c r="V25">
        <v>0.55769230769230771</v>
      </c>
      <c r="W25">
        <v>10.4</v>
      </c>
      <c r="X25">
        <v>0.7857142857142857</v>
      </c>
      <c r="Y25">
        <v>2.8</v>
      </c>
      <c r="Z25">
        <v>2</v>
      </c>
      <c r="AA25">
        <v>-0.15012665371082776</v>
      </c>
      <c r="AB25">
        <v>-0.73840387653676431</v>
      </c>
      <c r="AC25">
        <v>0.64858741024247346</v>
      </c>
      <c r="AD25">
        <v>-0.3911120825240923</v>
      </c>
      <c r="AE25">
        <v>0.42931356076138444</v>
      </c>
      <c r="AF25">
        <v>3.843738404544518</v>
      </c>
      <c r="AG25">
        <v>1.1977937384541355</v>
      </c>
      <c r="AH25">
        <v>-0.11550521791888012</v>
      </c>
      <c r="AI25">
        <v>-3.7883270440646287E-2</v>
      </c>
    </row>
    <row r="26" spans="1:35" x14ac:dyDescent="0.2">
      <c r="A26">
        <v>3</v>
      </c>
      <c r="B26">
        <v>25</v>
      </c>
      <c r="C26" s="25">
        <v>38.200000000000003</v>
      </c>
      <c r="D26" s="25">
        <v>36</v>
      </c>
      <c r="E26" s="25">
        <v>98</v>
      </c>
      <c r="F26">
        <v>0.49888386524938538</v>
      </c>
      <c r="G26">
        <v>0.17611482846724133</v>
      </c>
      <c r="H26">
        <v>0.32276903678214408</v>
      </c>
      <c r="I26" t="s">
        <v>120</v>
      </c>
      <c r="J26" t="s">
        <v>32</v>
      </c>
      <c r="K26" t="s">
        <v>121</v>
      </c>
      <c r="L26" t="s">
        <v>263</v>
      </c>
      <c r="M26" s="26">
        <v>26.9</v>
      </c>
      <c r="N26" s="27">
        <v>5</v>
      </c>
      <c r="O26">
        <v>33.549999999999997</v>
      </c>
      <c r="P26">
        <v>22</v>
      </c>
      <c r="Q26">
        <v>3.8</v>
      </c>
      <c r="R26">
        <v>5.6</v>
      </c>
      <c r="S26">
        <v>2.2000000000000002</v>
      </c>
      <c r="T26">
        <v>1.2</v>
      </c>
      <c r="U26">
        <v>0.4</v>
      </c>
      <c r="V26">
        <v>0.42857142857142855</v>
      </c>
      <c r="W26">
        <v>18.2</v>
      </c>
      <c r="X26">
        <v>0.9285714285714286</v>
      </c>
      <c r="Y26">
        <v>2.8</v>
      </c>
      <c r="Z26">
        <v>2.8</v>
      </c>
      <c r="AA26">
        <v>1.0833988781477564</v>
      </c>
      <c r="AB26">
        <v>2.1840213001027813</v>
      </c>
      <c r="AC26">
        <v>-0.14163666076967935</v>
      </c>
      <c r="AD26">
        <v>-0.48248828885351658</v>
      </c>
      <c r="AE26">
        <v>0.42931356076138444</v>
      </c>
      <c r="AF26">
        <v>-0.49290698636157226</v>
      </c>
      <c r="AG26">
        <v>-1.0817734269005361</v>
      </c>
      <c r="AH26">
        <v>0.91248525371854461</v>
      </c>
      <c r="AI26">
        <v>-0.82538017363998994</v>
      </c>
    </row>
    <row r="27" spans="1:35" x14ac:dyDescent="0.2">
      <c r="A27">
        <v>3</v>
      </c>
      <c r="B27">
        <v>26</v>
      </c>
      <c r="C27" s="25">
        <v>20.6</v>
      </c>
      <c r="D27" s="25">
        <v>23</v>
      </c>
      <c r="E27" s="25">
        <v>100</v>
      </c>
      <c r="F27">
        <v>0.48624129944080696</v>
      </c>
      <c r="G27">
        <v>0.1216781507292452</v>
      </c>
      <c r="H27">
        <v>0.36456314871156176</v>
      </c>
      <c r="I27" t="s">
        <v>55</v>
      </c>
      <c r="J27" t="s">
        <v>32</v>
      </c>
      <c r="K27" t="s">
        <v>56</v>
      </c>
      <c r="L27" t="s">
        <v>45</v>
      </c>
      <c r="M27" s="26">
        <v>26.3</v>
      </c>
      <c r="N27" s="27">
        <v>5</v>
      </c>
      <c r="O27">
        <v>32.383333333333333</v>
      </c>
      <c r="P27">
        <v>12.8</v>
      </c>
      <c r="Q27">
        <v>0</v>
      </c>
      <c r="R27">
        <v>13.6</v>
      </c>
      <c r="S27">
        <v>3</v>
      </c>
      <c r="T27">
        <v>1.6</v>
      </c>
      <c r="U27">
        <v>1.8</v>
      </c>
      <c r="V27">
        <v>0.44262295081967212</v>
      </c>
      <c r="W27">
        <v>12.2</v>
      </c>
      <c r="X27">
        <v>0.76923076923076927</v>
      </c>
      <c r="Y27">
        <v>2.6</v>
      </c>
      <c r="Z27">
        <v>3.8</v>
      </c>
      <c r="AA27">
        <v>-0.45017340470345613</v>
      </c>
      <c r="AB27">
        <v>-1.5177172569739765</v>
      </c>
      <c r="AC27">
        <v>2.7319054156381486</v>
      </c>
      <c r="AD27">
        <v>-0.11698346353581893</v>
      </c>
      <c r="AE27">
        <v>1.3004710907118466</v>
      </c>
      <c r="AF27">
        <v>1.6754157090914725</v>
      </c>
      <c r="AG27">
        <v>-0.49883443688327217</v>
      </c>
      <c r="AH27">
        <v>-0.21922899414256744</v>
      </c>
      <c r="AI27">
        <v>-1.8097513026391696</v>
      </c>
    </row>
    <row r="28" spans="1:35" x14ac:dyDescent="0.2">
      <c r="A28">
        <v>3</v>
      </c>
      <c r="B28">
        <v>27</v>
      </c>
      <c r="C28" s="25">
        <v>138.30000000000001</v>
      </c>
      <c r="D28" s="25">
        <v>167</v>
      </c>
      <c r="E28" s="25">
        <v>76</v>
      </c>
      <c r="F28">
        <v>0.46740469368249776</v>
      </c>
      <c r="G28">
        <v>0.13230895952917257</v>
      </c>
      <c r="H28">
        <v>0.33509573415332516</v>
      </c>
      <c r="I28" t="s">
        <v>107</v>
      </c>
      <c r="J28" t="s">
        <v>32</v>
      </c>
      <c r="K28" t="s">
        <v>108</v>
      </c>
      <c r="L28" t="s">
        <v>264</v>
      </c>
      <c r="M28" s="26">
        <v>30.2</v>
      </c>
      <c r="N28" s="27">
        <v>5</v>
      </c>
      <c r="O28">
        <v>33.796666666666667</v>
      </c>
      <c r="P28">
        <v>20.2</v>
      </c>
      <c r="Q28">
        <v>3</v>
      </c>
      <c r="R28">
        <v>7.8</v>
      </c>
      <c r="S28">
        <v>2.2000000000000002</v>
      </c>
      <c r="T28">
        <v>0.8</v>
      </c>
      <c r="U28">
        <v>0.8</v>
      </c>
      <c r="V28">
        <v>0.38750000000000001</v>
      </c>
      <c r="W28">
        <v>16</v>
      </c>
      <c r="X28">
        <v>0.88888888888888884</v>
      </c>
      <c r="Y28">
        <v>5.4</v>
      </c>
      <c r="Z28">
        <v>2.2000000000000002</v>
      </c>
      <c r="AA28">
        <v>0.78335212715512759</v>
      </c>
      <c r="AB28">
        <v>1.4047079196655692</v>
      </c>
      <c r="AC28">
        <v>0.64858741024247346</v>
      </c>
      <c r="AD28">
        <v>-0.48248828885351658</v>
      </c>
      <c r="AE28">
        <v>-0.44184396918907726</v>
      </c>
      <c r="AF28">
        <v>0.12661378376786922</v>
      </c>
      <c r="AG28">
        <v>-1.8462947237744487</v>
      </c>
      <c r="AH28">
        <v>1.2329038729890387</v>
      </c>
      <c r="AI28">
        <v>-0.23475749624048239</v>
      </c>
    </row>
    <row r="29" spans="1:35" x14ac:dyDescent="0.2">
      <c r="A29">
        <v>3</v>
      </c>
      <c r="B29">
        <v>28</v>
      </c>
      <c r="C29" s="25">
        <v>55.6</v>
      </c>
      <c r="D29" s="25">
        <v>53</v>
      </c>
      <c r="E29" s="25">
        <v>92</v>
      </c>
      <c r="F29">
        <v>0.45176299964479089</v>
      </c>
      <c r="G29">
        <v>0.47057181260736436</v>
      </c>
      <c r="H29">
        <v>-1.8808812962573473E-2</v>
      </c>
      <c r="I29" t="s">
        <v>132</v>
      </c>
      <c r="J29" t="s">
        <v>32</v>
      </c>
      <c r="K29" t="s">
        <v>72</v>
      </c>
      <c r="L29" t="s">
        <v>45</v>
      </c>
      <c r="M29" s="26">
        <v>31.6</v>
      </c>
      <c r="N29" s="27">
        <v>5</v>
      </c>
      <c r="O29">
        <v>26.853333333333332</v>
      </c>
      <c r="P29">
        <v>14.8</v>
      </c>
      <c r="Q29">
        <v>1.6</v>
      </c>
      <c r="R29">
        <v>6.6</v>
      </c>
      <c r="S29">
        <v>0.6</v>
      </c>
      <c r="T29">
        <v>1</v>
      </c>
      <c r="U29">
        <v>2.8</v>
      </c>
      <c r="V29">
        <v>0.48148148148148145</v>
      </c>
      <c r="W29">
        <v>10.8</v>
      </c>
      <c r="X29">
        <v>0.93333333333333335</v>
      </c>
      <c r="Y29">
        <v>3</v>
      </c>
      <c r="Z29">
        <v>1</v>
      </c>
      <c r="AA29">
        <v>-0.11678812582275774</v>
      </c>
      <c r="AB29">
        <v>4.0909503900447931E-2</v>
      </c>
      <c r="AC29">
        <v>0.21755609878129914</v>
      </c>
      <c r="AD29">
        <v>-1.213497939488912</v>
      </c>
      <c r="AE29">
        <v>-6.2652042138463893E-3</v>
      </c>
      <c r="AF29">
        <v>3.2242176344150764</v>
      </c>
      <c r="AG29">
        <v>0.12631745739420949</v>
      </c>
      <c r="AH29">
        <v>1.0162090299422291</v>
      </c>
      <c r="AI29">
        <v>0.94648785855853346</v>
      </c>
    </row>
    <row r="30" spans="1:35" x14ac:dyDescent="0.2">
      <c r="A30">
        <v>3</v>
      </c>
      <c r="B30">
        <v>29</v>
      </c>
      <c r="C30" s="25">
        <v>98.3</v>
      </c>
      <c r="D30" s="25">
        <v>115</v>
      </c>
      <c r="E30" s="25">
        <v>92</v>
      </c>
      <c r="F30">
        <v>0.39766810207474729</v>
      </c>
      <c r="G30">
        <v>0.4515673808518611</v>
      </c>
      <c r="H30">
        <v>-5.3899278777113813E-2</v>
      </c>
      <c r="I30" t="s">
        <v>100</v>
      </c>
      <c r="J30" t="s">
        <v>32</v>
      </c>
      <c r="K30" t="s">
        <v>44</v>
      </c>
      <c r="L30" t="s">
        <v>264</v>
      </c>
      <c r="M30" s="26">
        <v>24.7</v>
      </c>
      <c r="N30" s="27">
        <v>5</v>
      </c>
      <c r="O30">
        <v>37.38666666666667</v>
      </c>
      <c r="P30">
        <v>30</v>
      </c>
      <c r="Q30">
        <v>2.2000000000000002</v>
      </c>
      <c r="R30">
        <v>6</v>
      </c>
      <c r="S30">
        <v>5.4</v>
      </c>
      <c r="T30">
        <v>0.8</v>
      </c>
      <c r="U30">
        <v>1.2</v>
      </c>
      <c r="V30">
        <v>0.5</v>
      </c>
      <c r="W30">
        <v>24.4</v>
      </c>
      <c r="X30">
        <v>0.68</v>
      </c>
      <c r="Y30">
        <v>5</v>
      </c>
      <c r="Z30">
        <v>1.6</v>
      </c>
      <c r="AA30">
        <v>2.4169399936705496</v>
      </c>
      <c r="AB30">
        <v>0.62539453922835719</v>
      </c>
      <c r="AC30">
        <v>2.0404430507121761E-3</v>
      </c>
      <c r="AD30">
        <v>0.97953101241727447</v>
      </c>
      <c r="AE30">
        <v>-0.44184396918907726</v>
      </c>
      <c r="AF30">
        <v>0.74613455389731054</v>
      </c>
      <c r="AG30">
        <v>0.92456453198449273</v>
      </c>
      <c r="AH30">
        <v>-1.5445198585518951</v>
      </c>
      <c r="AI30">
        <v>0.35586518115902555</v>
      </c>
    </row>
    <row r="31" spans="1:35" x14ac:dyDescent="0.2">
      <c r="A31">
        <v>3</v>
      </c>
      <c r="B31">
        <v>30</v>
      </c>
      <c r="C31" s="25">
        <v>110.1</v>
      </c>
      <c r="D31" s="25">
        <v>108</v>
      </c>
      <c r="E31" s="25">
        <v>68</v>
      </c>
      <c r="F31">
        <v>0.39278676432228249</v>
      </c>
      <c r="G31">
        <v>0.31245477967884544</v>
      </c>
      <c r="H31">
        <v>8.0331984643437049E-2</v>
      </c>
      <c r="I31" t="s">
        <v>210</v>
      </c>
      <c r="J31" t="s">
        <v>32</v>
      </c>
      <c r="K31" t="s">
        <v>74</v>
      </c>
      <c r="L31" t="s">
        <v>263</v>
      </c>
      <c r="M31" s="26">
        <v>35.4</v>
      </c>
      <c r="N31" s="27">
        <v>5</v>
      </c>
      <c r="O31">
        <v>33.606666666666669</v>
      </c>
      <c r="P31">
        <v>21.8</v>
      </c>
      <c r="Q31">
        <v>5</v>
      </c>
      <c r="R31">
        <v>3.2</v>
      </c>
      <c r="S31">
        <v>2.2000000000000002</v>
      </c>
      <c r="T31">
        <v>0.4</v>
      </c>
      <c r="U31">
        <v>0.4</v>
      </c>
      <c r="V31">
        <v>0.45714285714285713</v>
      </c>
      <c r="W31">
        <v>14</v>
      </c>
      <c r="X31">
        <v>0.95238095238095233</v>
      </c>
      <c r="Y31">
        <v>4.2</v>
      </c>
      <c r="Z31">
        <v>1.6</v>
      </c>
      <c r="AA31">
        <v>1.0500603502596866</v>
      </c>
      <c r="AB31">
        <v>3.3529913707585997</v>
      </c>
      <c r="AC31">
        <v>-1.0036992836920275</v>
      </c>
      <c r="AD31">
        <v>-0.48248828885351658</v>
      </c>
      <c r="AE31">
        <v>-1.3130014991395391</v>
      </c>
      <c r="AF31">
        <v>-0.49290698636157226</v>
      </c>
      <c r="AG31">
        <v>-0.29327951430539401</v>
      </c>
      <c r="AH31">
        <v>1.6385516872843462</v>
      </c>
      <c r="AI31">
        <v>0.35586518115902555</v>
      </c>
    </row>
    <row r="32" spans="1:35" x14ac:dyDescent="0.2">
      <c r="A32">
        <v>3</v>
      </c>
      <c r="B32">
        <v>31</v>
      </c>
      <c r="C32" s="25">
        <v>38.6</v>
      </c>
      <c r="D32" s="25">
        <v>40</v>
      </c>
      <c r="E32" s="25">
        <v>100</v>
      </c>
      <c r="F32">
        <v>0.38240438913412111</v>
      </c>
      <c r="G32">
        <v>0.20073602084225242</v>
      </c>
      <c r="H32">
        <v>0.18166836829186869</v>
      </c>
      <c r="I32" t="s">
        <v>80</v>
      </c>
      <c r="J32" t="s">
        <v>32</v>
      </c>
      <c r="K32" t="s">
        <v>50</v>
      </c>
      <c r="L32" t="s">
        <v>264</v>
      </c>
      <c r="M32" s="26">
        <v>21.7</v>
      </c>
      <c r="N32" s="27">
        <v>5</v>
      </c>
      <c r="O32">
        <v>34.056666666666665</v>
      </c>
      <c r="P32">
        <v>23.4</v>
      </c>
      <c r="Q32">
        <v>2.4</v>
      </c>
      <c r="R32">
        <v>6.8</v>
      </c>
      <c r="S32">
        <v>2.6</v>
      </c>
      <c r="T32">
        <v>1.2</v>
      </c>
      <c r="U32">
        <v>0.6</v>
      </c>
      <c r="V32">
        <v>0.44791666666666669</v>
      </c>
      <c r="W32">
        <v>19.2</v>
      </c>
      <c r="X32">
        <v>0.82608695652173914</v>
      </c>
      <c r="Y32">
        <v>4.5999999999999996</v>
      </c>
      <c r="Z32">
        <v>2.2000000000000002</v>
      </c>
      <c r="AA32">
        <v>1.3167685733642449</v>
      </c>
      <c r="AB32">
        <v>0.82022288433765989</v>
      </c>
      <c r="AC32">
        <v>0.28939465069149489</v>
      </c>
      <c r="AD32">
        <v>-0.29973587619466774</v>
      </c>
      <c r="AE32">
        <v>0.42931356076138444</v>
      </c>
      <c r="AF32">
        <v>-0.18314660129685159</v>
      </c>
      <c r="AG32">
        <v>-0.63544904011809367</v>
      </c>
      <c r="AH32">
        <v>0.30401353227558242</v>
      </c>
      <c r="AI32">
        <v>-0.23475749624048239</v>
      </c>
    </row>
    <row r="33" spans="1:35" x14ac:dyDescent="0.2">
      <c r="A33">
        <v>3</v>
      </c>
      <c r="B33">
        <v>32</v>
      </c>
      <c r="C33" s="25">
        <v>16.899999999999999</v>
      </c>
      <c r="D33" s="25">
        <v>19</v>
      </c>
      <c r="E33" s="25">
        <v>100</v>
      </c>
      <c r="F33">
        <v>0.38178368103590848</v>
      </c>
      <c r="G33">
        <v>-0.20732934624638735</v>
      </c>
      <c r="H33">
        <v>0.58911302728229586</v>
      </c>
      <c r="I33" t="s">
        <v>84</v>
      </c>
      <c r="J33" t="s">
        <v>32</v>
      </c>
      <c r="K33" t="s">
        <v>33</v>
      </c>
      <c r="L33" t="s">
        <v>263</v>
      </c>
      <c r="M33" s="26">
        <v>31</v>
      </c>
      <c r="N33" s="27">
        <v>5</v>
      </c>
      <c r="O33">
        <v>33.863333333333337</v>
      </c>
      <c r="P33">
        <v>22.6</v>
      </c>
      <c r="Q33">
        <v>1.8</v>
      </c>
      <c r="R33">
        <v>6</v>
      </c>
      <c r="S33">
        <v>5.4</v>
      </c>
      <c r="T33">
        <v>1.4</v>
      </c>
      <c r="U33">
        <v>0.2</v>
      </c>
      <c r="V33">
        <v>0.35454545454545455</v>
      </c>
      <c r="W33">
        <v>22</v>
      </c>
      <c r="X33">
        <v>0.8125</v>
      </c>
      <c r="Y33">
        <v>6.4</v>
      </c>
      <c r="Z33">
        <v>3</v>
      </c>
      <c r="AA33">
        <v>1.183414461811966</v>
      </c>
      <c r="AB33">
        <v>0.23573784900975092</v>
      </c>
      <c r="AC33">
        <v>2.0404430507121761E-3</v>
      </c>
      <c r="AD33">
        <v>0.97953101241727447</v>
      </c>
      <c r="AE33">
        <v>0.86489232573661534</v>
      </c>
      <c r="AF33">
        <v>-0.80266737142629285</v>
      </c>
      <c r="AG33">
        <v>-3.5161954840290193</v>
      </c>
      <c r="AH33">
        <v>0.20953704665133338</v>
      </c>
      <c r="AI33">
        <v>-1.0222543994398261</v>
      </c>
    </row>
    <row r="34" spans="1:35" x14ac:dyDescent="0.2">
      <c r="A34">
        <v>3</v>
      </c>
      <c r="B34">
        <v>33</v>
      </c>
      <c r="C34" s="25">
        <v>52.1</v>
      </c>
      <c r="D34" s="25">
        <v>51</v>
      </c>
      <c r="E34" s="25">
        <v>97</v>
      </c>
      <c r="F34">
        <v>0.38121766727169665</v>
      </c>
      <c r="G34">
        <v>8.4103659650581336E-2</v>
      </c>
      <c r="H34">
        <v>0.29711400762111528</v>
      </c>
      <c r="I34" t="s">
        <v>66</v>
      </c>
      <c r="J34" t="s">
        <v>32</v>
      </c>
      <c r="K34" t="s">
        <v>67</v>
      </c>
      <c r="L34" t="s">
        <v>264</v>
      </c>
      <c r="M34" s="26">
        <v>31.2</v>
      </c>
      <c r="N34" s="27">
        <v>5</v>
      </c>
      <c r="O34">
        <v>32.073333333333338</v>
      </c>
      <c r="P34">
        <v>19</v>
      </c>
      <c r="Q34">
        <v>2.4</v>
      </c>
      <c r="R34">
        <v>9</v>
      </c>
      <c r="S34">
        <v>1.2</v>
      </c>
      <c r="T34">
        <v>0.8</v>
      </c>
      <c r="U34">
        <v>0.2</v>
      </c>
      <c r="V34">
        <v>0.4</v>
      </c>
      <c r="W34">
        <v>13</v>
      </c>
      <c r="X34">
        <v>0.93939393939393945</v>
      </c>
      <c r="Y34">
        <v>6.6</v>
      </c>
      <c r="Z34">
        <v>2.6</v>
      </c>
      <c r="AA34">
        <v>0.58332095982670873</v>
      </c>
      <c r="AB34">
        <v>0.82022288433765989</v>
      </c>
      <c r="AC34">
        <v>1.0796187217036477</v>
      </c>
      <c r="AD34">
        <v>-0.93936932050063904</v>
      </c>
      <c r="AE34">
        <v>-0.44184396918907726</v>
      </c>
      <c r="AF34">
        <v>-0.80266737142629285</v>
      </c>
      <c r="AG34">
        <v>-1.2830847862064902</v>
      </c>
      <c r="AH34">
        <v>2.369241766149869</v>
      </c>
      <c r="AI34">
        <v>-0.62850594784015423</v>
      </c>
    </row>
    <row r="35" spans="1:35" x14ac:dyDescent="0.2">
      <c r="A35">
        <v>3</v>
      </c>
      <c r="B35">
        <v>34</v>
      </c>
      <c r="C35" s="25">
        <v>8.1999999999999993</v>
      </c>
      <c r="D35" s="25">
        <v>7</v>
      </c>
      <c r="E35" s="25">
        <v>100</v>
      </c>
      <c r="F35">
        <v>0.36717498849065894</v>
      </c>
      <c r="G35">
        <v>0.29274294340743845</v>
      </c>
      <c r="H35">
        <v>7.4432045083220488E-2</v>
      </c>
      <c r="I35" t="s">
        <v>57</v>
      </c>
      <c r="J35" t="s">
        <v>144</v>
      </c>
      <c r="K35" t="s">
        <v>58</v>
      </c>
      <c r="L35" t="s">
        <v>45</v>
      </c>
      <c r="M35" s="26">
        <v>25.7</v>
      </c>
      <c r="N35" s="27">
        <v>5</v>
      </c>
      <c r="O35">
        <v>30.936666666666667</v>
      </c>
      <c r="P35">
        <v>22.6</v>
      </c>
      <c r="Q35">
        <v>1.6</v>
      </c>
      <c r="R35">
        <v>10.6</v>
      </c>
      <c r="S35">
        <v>3.2</v>
      </c>
      <c r="T35">
        <v>1</v>
      </c>
      <c r="U35">
        <v>1.4</v>
      </c>
      <c r="V35">
        <v>0.47674418604651164</v>
      </c>
      <c r="W35">
        <v>17.2</v>
      </c>
      <c r="X35">
        <v>0.71875</v>
      </c>
      <c r="Y35">
        <v>6.4</v>
      </c>
      <c r="Z35">
        <v>2</v>
      </c>
      <c r="AA35">
        <v>1.183414461811966</v>
      </c>
      <c r="AB35">
        <v>4.0909503900447931E-2</v>
      </c>
      <c r="AC35">
        <v>1.6543271369852131</v>
      </c>
      <c r="AD35">
        <v>-2.5607257206394403E-2</v>
      </c>
      <c r="AE35">
        <v>-6.2652042138463893E-3</v>
      </c>
      <c r="AF35">
        <v>1.0558949389620311</v>
      </c>
      <c r="AG35">
        <v>0.10234484167297937</v>
      </c>
      <c r="AH35">
        <v>-1.3324486608048052</v>
      </c>
      <c r="AI35">
        <v>-3.7883270440646287E-2</v>
      </c>
    </row>
    <row r="36" spans="1:35" x14ac:dyDescent="0.2">
      <c r="A36">
        <v>3</v>
      </c>
      <c r="B36">
        <v>35</v>
      </c>
      <c r="C36" s="25">
        <v>23.3</v>
      </c>
      <c r="D36" s="25">
        <v>21</v>
      </c>
      <c r="E36" s="25">
        <v>100</v>
      </c>
      <c r="F36">
        <v>0.35580666365445168</v>
      </c>
      <c r="G36">
        <v>0.34579985408120295</v>
      </c>
      <c r="H36">
        <v>1.0006809573248732E-2</v>
      </c>
      <c r="I36" t="s">
        <v>93</v>
      </c>
      <c r="J36" t="s">
        <v>1675</v>
      </c>
      <c r="K36" t="s">
        <v>79</v>
      </c>
      <c r="L36" t="s">
        <v>45</v>
      </c>
      <c r="M36" s="26">
        <v>29.1</v>
      </c>
      <c r="N36" s="27">
        <v>5</v>
      </c>
      <c r="O36">
        <v>29.783333333333339</v>
      </c>
      <c r="P36">
        <v>17.2</v>
      </c>
      <c r="Q36">
        <v>1.8</v>
      </c>
      <c r="R36">
        <v>12.8</v>
      </c>
      <c r="S36">
        <v>4</v>
      </c>
      <c r="T36">
        <v>0.2</v>
      </c>
      <c r="U36">
        <v>1.4</v>
      </c>
      <c r="V36">
        <v>0.4861111111111111</v>
      </c>
      <c r="W36">
        <v>14.4</v>
      </c>
      <c r="X36">
        <v>0.77777777777777779</v>
      </c>
      <c r="Y36">
        <v>1.8</v>
      </c>
      <c r="Z36">
        <v>1.6</v>
      </c>
      <c r="AA36">
        <v>0.28327420883408005</v>
      </c>
      <c r="AB36">
        <v>0.23573784900975092</v>
      </c>
      <c r="AC36">
        <v>2.4445512079973661</v>
      </c>
      <c r="AD36">
        <v>0.33989756811130328</v>
      </c>
      <c r="AE36">
        <v>-1.7485802641147703</v>
      </c>
      <c r="AF36">
        <v>1.0558949389620311</v>
      </c>
      <c r="AG36">
        <v>0.26568685999063935</v>
      </c>
      <c r="AH36">
        <v>-0.12012886321859982</v>
      </c>
      <c r="AI36">
        <v>0.35586518115902555</v>
      </c>
    </row>
    <row r="37" spans="1:35" x14ac:dyDescent="0.2">
      <c r="A37">
        <v>3</v>
      </c>
      <c r="B37">
        <v>36</v>
      </c>
      <c r="C37" s="25">
        <v>87.7</v>
      </c>
      <c r="D37" s="25">
        <v>100</v>
      </c>
      <c r="E37" s="25">
        <v>92</v>
      </c>
      <c r="F37">
        <v>0.34406689773387306</v>
      </c>
      <c r="G37">
        <v>5.4660962452203248E-2</v>
      </c>
      <c r="H37">
        <v>0.2894059352816698</v>
      </c>
      <c r="I37" t="s">
        <v>106</v>
      </c>
      <c r="J37" t="s">
        <v>32</v>
      </c>
      <c r="K37" t="s">
        <v>35</v>
      </c>
      <c r="L37" t="s">
        <v>263</v>
      </c>
      <c r="M37" s="26">
        <v>33.1</v>
      </c>
      <c r="N37" s="27">
        <v>5</v>
      </c>
      <c r="O37">
        <v>33.86333333333333</v>
      </c>
      <c r="P37">
        <v>22.8</v>
      </c>
      <c r="Q37">
        <v>1.2</v>
      </c>
      <c r="R37">
        <v>3.6</v>
      </c>
      <c r="S37">
        <v>6</v>
      </c>
      <c r="T37">
        <v>1</v>
      </c>
      <c r="U37">
        <v>0</v>
      </c>
      <c r="V37">
        <v>0.44318181818181818</v>
      </c>
      <c r="W37">
        <v>17.600000000000001</v>
      </c>
      <c r="X37">
        <v>0.9375</v>
      </c>
      <c r="Y37">
        <v>6.4</v>
      </c>
      <c r="Z37">
        <v>3.2</v>
      </c>
      <c r="AA37">
        <v>1.2167529897000358</v>
      </c>
      <c r="AB37">
        <v>-0.34874718631815826</v>
      </c>
      <c r="AC37">
        <v>-0.86002217987163621</v>
      </c>
      <c r="AD37">
        <v>1.2536596314055477</v>
      </c>
      <c r="AE37">
        <v>-6.2652042138463893E-3</v>
      </c>
      <c r="AF37">
        <v>-1.1124277564910137</v>
      </c>
      <c r="AG37">
        <v>-0.69739099682761996</v>
      </c>
      <c r="AH37">
        <v>2.2655179899261824</v>
      </c>
      <c r="AI37">
        <v>-1.219128625239662</v>
      </c>
    </row>
    <row r="38" spans="1:35" x14ac:dyDescent="0.2">
      <c r="A38">
        <v>4</v>
      </c>
      <c r="B38">
        <v>37</v>
      </c>
      <c r="C38" s="25">
        <v>100.7</v>
      </c>
      <c r="D38" s="25">
        <v>95</v>
      </c>
      <c r="E38" s="25">
        <v>78</v>
      </c>
      <c r="F38">
        <v>0.34203391632294416</v>
      </c>
      <c r="G38">
        <v>0.120653548112928</v>
      </c>
      <c r="H38">
        <v>0.22138036821001617</v>
      </c>
      <c r="I38" t="s">
        <v>122</v>
      </c>
      <c r="J38" t="s">
        <v>32</v>
      </c>
      <c r="K38" t="s">
        <v>50</v>
      </c>
      <c r="L38" t="s">
        <v>263</v>
      </c>
      <c r="M38" s="26">
        <v>25.7</v>
      </c>
      <c r="N38" s="27">
        <v>5</v>
      </c>
      <c r="O38">
        <v>34.713333333333331</v>
      </c>
      <c r="P38">
        <v>13.8</v>
      </c>
      <c r="Q38">
        <v>2.8</v>
      </c>
      <c r="R38">
        <v>3.6</v>
      </c>
      <c r="S38">
        <v>6</v>
      </c>
      <c r="T38">
        <v>1.4</v>
      </c>
      <c r="U38">
        <v>0.8</v>
      </c>
      <c r="V38">
        <v>0.34722222222222221</v>
      </c>
      <c r="W38">
        <v>14.4</v>
      </c>
      <c r="X38">
        <v>0.83333333333333337</v>
      </c>
      <c r="Y38">
        <v>1.2</v>
      </c>
      <c r="Z38">
        <v>0.8</v>
      </c>
      <c r="AA38">
        <v>-0.28348076526310695</v>
      </c>
      <c r="AB38">
        <v>1.2098795745562658</v>
      </c>
      <c r="AC38">
        <v>-0.86002217987163621</v>
      </c>
      <c r="AD38">
        <v>1.2536596314055477</v>
      </c>
      <c r="AE38">
        <v>0.86489232573661534</v>
      </c>
      <c r="AF38">
        <v>0.12661378376786922</v>
      </c>
      <c r="AG38">
        <v>-2.4517175656026269</v>
      </c>
      <c r="AH38">
        <v>8.269504392905451E-2</v>
      </c>
      <c r="AI38">
        <v>1.1433620843583694</v>
      </c>
    </row>
    <row r="39" spans="1:35" x14ac:dyDescent="0.2">
      <c r="A39">
        <v>4</v>
      </c>
      <c r="B39">
        <v>38</v>
      </c>
      <c r="C39" s="25">
        <v>125.9</v>
      </c>
      <c r="D39" s="25">
        <v>126</v>
      </c>
      <c r="E39" s="25">
        <v>75</v>
      </c>
      <c r="F39">
        <v>0.32220765555326575</v>
      </c>
      <c r="G39">
        <v>3.1137618219131229E-2</v>
      </c>
      <c r="H39">
        <v>0.2910700373341345</v>
      </c>
      <c r="I39" t="s">
        <v>160</v>
      </c>
      <c r="J39" t="s">
        <v>32</v>
      </c>
      <c r="K39" t="s">
        <v>48</v>
      </c>
      <c r="L39" t="s">
        <v>263</v>
      </c>
      <c r="M39" s="26">
        <v>26.6</v>
      </c>
      <c r="N39" s="27">
        <v>5</v>
      </c>
      <c r="O39">
        <v>31.779999999999994</v>
      </c>
      <c r="P39">
        <v>22</v>
      </c>
      <c r="Q39">
        <v>1.8</v>
      </c>
      <c r="R39">
        <v>2.4</v>
      </c>
      <c r="S39">
        <v>5.6</v>
      </c>
      <c r="T39">
        <v>1</v>
      </c>
      <c r="U39">
        <v>0.6</v>
      </c>
      <c r="V39">
        <v>0.40476190476190477</v>
      </c>
      <c r="W39">
        <v>16.8</v>
      </c>
      <c r="X39">
        <v>0.86842105263157898</v>
      </c>
      <c r="Y39">
        <v>7.6</v>
      </c>
      <c r="Z39">
        <v>2.4</v>
      </c>
      <c r="AA39">
        <v>1.0833988781477564</v>
      </c>
      <c r="AB39">
        <v>0.23573784900975092</v>
      </c>
      <c r="AC39">
        <v>-1.2910534913328104</v>
      </c>
      <c r="AD39">
        <v>1.0709072187466986</v>
      </c>
      <c r="AE39">
        <v>-6.2652042138463893E-3</v>
      </c>
      <c r="AF39">
        <v>-0.18314660129685159</v>
      </c>
      <c r="AG39">
        <v>-1.5435833028603614</v>
      </c>
      <c r="AH39">
        <v>1.345874939812163</v>
      </c>
      <c r="AI39">
        <v>-0.43163172204031808</v>
      </c>
    </row>
    <row r="40" spans="1:35" x14ac:dyDescent="0.2">
      <c r="A40">
        <v>4</v>
      </c>
      <c r="B40">
        <v>39</v>
      </c>
      <c r="C40" s="25">
        <v>76.5</v>
      </c>
      <c r="D40" s="25">
        <v>75</v>
      </c>
      <c r="E40" s="25">
        <v>85</v>
      </c>
      <c r="F40">
        <v>0.30012214597524445</v>
      </c>
      <c r="G40">
        <v>0.58186864390213111</v>
      </c>
      <c r="H40">
        <v>-0.28174649792688666</v>
      </c>
      <c r="I40" t="s">
        <v>123</v>
      </c>
      <c r="J40" t="s">
        <v>1681</v>
      </c>
      <c r="K40" t="s">
        <v>50</v>
      </c>
      <c r="L40" t="s">
        <v>264</v>
      </c>
      <c r="M40" s="26">
        <v>29.7</v>
      </c>
      <c r="N40" s="27">
        <v>5</v>
      </c>
      <c r="O40">
        <v>30.086666666666666</v>
      </c>
      <c r="P40">
        <v>20.399999999999999</v>
      </c>
      <c r="Q40">
        <v>1.8</v>
      </c>
      <c r="R40">
        <v>7.6</v>
      </c>
      <c r="S40">
        <v>5.2</v>
      </c>
      <c r="T40">
        <v>1</v>
      </c>
      <c r="U40">
        <v>0.4</v>
      </c>
      <c r="V40">
        <v>0.60273972602739723</v>
      </c>
      <c r="W40">
        <v>14.6</v>
      </c>
      <c r="X40">
        <v>0.83333333333333337</v>
      </c>
      <c r="Y40">
        <v>1.2</v>
      </c>
      <c r="Z40">
        <v>1.4</v>
      </c>
      <c r="AA40">
        <v>0.81669065504319738</v>
      </c>
      <c r="AB40">
        <v>0.23573784900975092</v>
      </c>
      <c r="AC40">
        <v>0.57674885833227763</v>
      </c>
      <c r="AD40">
        <v>0.88815480608785002</v>
      </c>
      <c r="AE40">
        <v>-6.2652042138463893E-3</v>
      </c>
      <c r="AF40">
        <v>-0.49290698636157226</v>
      </c>
      <c r="AG40">
        <v>2.5832233663336077</v>
      </c>
      <c r="AH40">
        <v>8.269504392905451E-2</v>
      </c>
      <c r="AI40">
        <v>0.55273940695886159</v>
      </c>
    </row>
    <row r="41" spans="1:35" x14ac:dyDescent="0.2">
      <c r="A41">
        <v>4</v>
      </c>
      <c r="B41">
        <v>40</v>
      </c>
      <c r="C41" s="25">
        <v>130.1</v>
      </c>
      <c r="D41" s="25">
        <v>131</v>
      </c>
      <c r="E41" s="25">
        <v>71</v>
      </c>
      <c r="F41">
        <v>0.2985032216228708</v>
      </c>
      <c r="G41">
        <v>0.36477391409508453</v>
      </c>
      <c r="H41">
        <v>-6.6270692472213732E-2</v>
      </c>
      <c r="I41" t="s">
        <v>168</v>
      </c>
      <c r="J41" t="s">
        <v>32</v>
      </c>
      <c r="K41" t="s">
        <v>79</v>
      </c>
      <c r="L41" t="s">
        <v>263</v>
      </c>
      <c r="M41" s="26">
        <v>27.1</v>
      </c>
      <c r="N41" s="27">
        <v>5</v>
      </c>
      <c r="O41">
        <v>30.516666666666669</v>
      </c>
      <c r="P41">
        <v>21.4</v>
      </c>
      <c r="Q41">
        <v>4</v>
      </c>
      <c r="R41">
        <v>2.4</v>
      </c>
      <c r="S41">
        <v>4.8</v>
      </c>
      <c r="T41">
        <v>1.2</v>
      </c>
      <c r="U41">
        <v>0.2</v>
      </c>
      <c r="V41">
        <v>0.53030303030303028</v>
      </c>
      <c r="W41">
        <v>13.2</v>
      </c>
      <c r="X41">
        <v>0.77272727272727271</v>
      </c>
      <c r="Y41">
        <v>4.4000000000000004</v>
      </c>
      <c r="Z41">
        <v>1.8</v>
      </c>
      <c r="AA41">
        <v>0.98338329448354656</v>
      </c>
      <c r="AB41">
        <v>2.3788496452120844</v>
      </c>
      <c r="AC41">
        <v>-1.2910534913328104</v>
      </c>
      <c r="AD41">
        <v>0.70540239342900091</v>
      </c>
      <c r="AE41">
        <v>0.42931356076138444</v>
      </c>
      <c r="AF41">
        <v>-0.80266737142629285</v>
      </c>
      <c r="AG41">
        <v>1.0344517201364756</v>
      </c>
      <c r="AH41">
        <v>-0.31370547976681751</v>
      </c>
      <c r="AI41">
        <v>0.15899095535918961</v>
      </c>
    </row>
    <row r="42" spans="1:35" x14ac:dyDescent="0.2">
      <c r="A42">
        <v>4</v>
      </c>
      <c r="B42">
        <v>41</v>
      </c>
      <c r="C42" s="25">
        <v>135.1</v>
      </c>
      <c r="D42" s="25">
        <v>183</v>
      </c>
      <c r="E42" s="25">
        <v>47</v>
      </c>
      <c r="F42">
        <v>0.28769887621335827</v>
      </c>
      <c r="G42">
        <v>0.10334836694752467</v>
      </c>
      <c r="H42">
        <v>0.1843505092658336</v>
      </c>
      <c r="I42" t="s">
        <v>208</v>
      </c>
      <c r="J42" t="s">
        <v>32</v>
      </c>
      <c r="K42" t="s">
        <v>89</v>
      </c>
      <c r="L42" t="s">
        <v>263</v>
      </c>
      <c r="M42" s="26">
        <v>19.8</v>
      </c>
      <c r="N42" s="27">
        <v>5</v>
      </c>
      <c r="O42">
        <v>27.576666666666664</v>
      </c>
      <c r="P42">
        <v>17</v>
      </c>
      <c r="Q42">
        <v>4</v>
      </c>
      <c r="R42">
        <v>5</v>
      </c>
      <c r="S42">
        <v>2.2000000000000002</v>
      </c>
      <c r="T42">
        <v>1.2</v>
      </c>
      <c r="U42">
        <v>0</v>
      </c>
      <c r="V42">
        <v>0.3888888888888889</v>
      </c>
      <c r="W42">
        <v>14.4</v>
      </c>
      <c r="X42">
        <v>1</v>
      </c>
      <c r="Y42">
        <v>1.8</v>
      </c>
      <c r="Z42">
        <v>1.4</v>
      </c>
      <c r="AA42">
        <v>0.24993568094601035</v>
      </c>
      <c r="AB42">
        <v>2.3788496452120844</v>
      </c>
      <c r="AC42">
        <v>-0.3571523165002663</v>
      </c>
      <c r="AD42">
        <v>-0.48248828885351658</v>
      </c>
      <c r="AE42">
        <v>0.42931356076138444</v>
      </c>
      <c r="AF42">
        <v>-1.1124277564910137</v>
      </c>
      <c r="AG42">
        <v>-1.6364962379246475</v>
      </c>
      <c r="AH42">
        <v>0.90786160841882502</v>
      </c>
      <c r="AI42">
        <v>0.55273940695886159</v>
      </c>
    </row>
    <row r="43" spans="1:35" x14ac:dyDescent="0.2">
      <c r="A43">
        <v>4</v>
      </c>
      <c r="B43">
        <v>42</v>
      </c>
      <c r="C43" s="25">
        <v>18.3</v>
      </c>
      <c r="D43" s="25">
        <v>18</v>
      </c>
      <c r="E43" s="25">
        <v>100</v>
      </c>
      <c r="F43">
        <v>0.28557504144024648</v>
      </c>
      <c r="G43">
        <v>-5.7741179993067458E-2</v>
      </c>
      <c r="H43">
        <v>0.34331622143331392</v>
      </c>
      <c r="I43" t="s">
        <v>49</v>
      </c>
      <c r="J43" t="s">
        <v>32</v>
      </c>
      <c r="K43" t="s">
        <v>50</v>
      </c>
      <c r="L43" t="s">
        <v>263</v>
      </c>
      <c r="M43" s="26">
        <v>29.5</v>
      </c>
      <c r="N43" s="27">
        <v>5</v>
      </c>
      <c r="O43">
        <v>34.096666666666671</v>
      </c>
      <c r="P43">
        <v>18.399999999999999</v>
      </c>
      <c r="Q43">
        <v>2.6</v>
      </c>
      <c r="R43">
        <v>4.4000000000000004</v>
      </c>
      <c r="S43">
        <v>5.2</v>
      </c>
      <c r="T43">
        <v>0.8</v>
      </c>
      <c r="U43">
        <v>0.4</v>
      </c>
      <c r="V43">
        <v>0.38095238095238093</v>
      </c>
      <c r="W43">
        <v>16.8</v>
      </c>
      <c r="X43">
        <v>0.9375</v>
      </c>
      <c r="Y43">
        <v>3.2</v>
      </c>
      <c r="Z43">
        <v>2.4</v>
      </c>
      <c r="AA43">
        <v>0.48330537616249897</v>
      </c>
      <c r="AB43">
        <v>1.0150512294469631</v>
      </c>
      <c r="AC43">
        <v>-0.57266797223085331</v>
      </c>
      <c r="AD43">
        <v>0.88815480608785002</v>
      </c>
      <c r="AE43">
        <v>-0.44184396918907726</v>
      </c>
      <c r="AF43">
        <v>-0.49290698636157226</v>
      </c>
      <c r="AG43">
        <v>-2.0870641879790144</v>
      </c>
      <c r="AH43">
        <v>1.119932806165916</v>
      </c>
      <c r="AI43">
        <v>-0.43163172204031808</v>
      </c>
    </row>
    <row r="44" spans="1:35" x14ac:dyDescent="0.2">
      <c r="A44">
        <v>4</v>
      </c>
      <c r="B44">
        <v>43</v>
      </c>
      <c r="C44" s="25">
        <v>44.7</v>
      </c>
      <c r="D44" s="25">
        <v>44</v>
      </c>
      <c r="E44" s="25">
        <v>99</v>
      </c>
      <c r="F44">
        <v>0.28499248236390656</v>
      </c>
      <c r="G44">
        <v>0.32589044373821879</v>
      </c>
      <c r="H44">
        <v>-4.0897961374312231E-2</v>
      </c>
      <c r="I44" t="s">
        <v>130</v>
      </c>
      <c r="J44" t="s">
        <v>32</v>
      </c>
      <c r="K44" t="s">
        <v>37</v>
      </c>
      <c r="L44" t="s">
        <v>263</v>
      </c>
      <c r="M44" s="26">
        <v>28.2</v>
      </c>
      <c r="N44" s="27">
        <v>5</v>
      </c>
      <c r="O44">
        <v>36.86</v>
      </c>
      <c r="P44">
        <v>24.4</v>
      </c>
      <c r="Q44">
        <v>3.8</v>
      </c>
      <c r="R44">
        <v>5.2</v>
      </c>
      <c r="S44">
        <v>4</v>
      </c>
      <c r="T44">
        <v>1.2</v>
      </c>
      <c r="U44">
        <v>0.6</v>
      </c>
      <c r="V44">
        <v>0.48571428571428571</v>
      </c>
      <c r="W44">
        <v>21</v>
      </c>
      <c r="X44">
        <v>0.16666666666666666</v>
      </c>
      <c r="Y44">
        <v>1.2</v>
      </c>
      <c r="Z44">
        <v>1.4</v>
      </c>
      <c r="AA44">
        <v>1.4834612128045941</v>
      </c>
      <c r="AB44">
        <v>2.1840213001027813</v>
      </c>
      <c r="AC44">
        <v>-0.28531376459007057</v>
      </c>
      <c r="AD44">
        <v>0.33989756811130328</v>
      </c>
      <c r="AE44">
        <v>0.42931356076138444</v>
      </c>
      <c r="AF44">
        <v>-0.18314660129685159</v>
      </c>
      <c r="AG44">
        <v>0.38532721013776206</v>
      </c>
      <c r="AH44">
        <v>-1.9732858993457947</v>
      </c>
      <c r="AI44">
        <v>0.55273940695886159</v>
      </c>
    </row>
    <row r="45" spans="1:35" x14ac:dyDescent="0.2">
      <c r="A45">
        <v>4</v>
      </c>
      <c r="B45">
        <v>44</v>
      </c>
      <c r="C45" s="25">
        <v>44.6</v>
      </c>
      <c r="D45" s="25">
        <v>47</v>
      </c>
      <c r="E45" s="25">
        <v>99</v>
      </c>
      <c r="F45">
        <v>0.26978163546381656</v>
      </c>
      <c r="G45">
        <v>0.59800991516991808</v>
      </c>
      <c r="H45">
        <v>-0.32822827970610152</v>
      </c>
      <c r="I45" t="s">
        <v>147</v>
      </c>
      <c r="J45" t="s">
        <v>32</v>
      </c>
      <c r="K45" t="s">
        <v>33</v>
      </c>
      <c r="L45" t="s">
        <v>45</v>
      </c>
      <c r="M45" s="26">
        <v>25.5</v>
      </c>
      <c r="N45" s="27">
        <v>5</v>
      </c>
      <c r="O45">
        <v>35.963333333333331</v>
      </c>
      <c r="P45">
        <v>14.6</v>
      </c>
      <c r="Q45">
        <v>0</v>
      </c>
      <c r="R45">
        <v>20.2</v>
      </c>
      <c r="S45">
        <v>0.4</v>
      </c>
      <c r="T45">
        <v>0.6</v>
      </c>
      <c r="U45">
        <v>2.4</v>
      </c>
      <c r="V45">
        <v>0.69387755102040816</v>
      </c>
      <c r="W45">
        <v>9.8000000000000007</v>
      </c>
      <c r="X45">
        <v>0.45454545454545453</v>
      </c>
      <c r="Y45">
        <v>2.2000000000000002</v>
      </c>
      <c r="Z45">
        <v>1.4</v>
      </c>
      <c r="AA45">
        <v>-0.15012665371082776</v>
      </c>
      <c r="AB45">
        <v>-1.5177172569739765</v>
      </c>
      <c r="AC45">
        <v>5.1025776286746067</v>
      </c>
      <c r="AD45">
        <v>-1.3048741458183366</v>
      </c>
      <c r="AE45">
        <v>-0.87742273416430827</v>
      </c>
      <c r="AF45">
        <v>2.6046968642856347</v>
      </c>
      <c r="AG45">
        <v>2.9408783813236856</v>
      </c>
      <c r="AH45">
        <v>-1.9686622540460763</v>
      </c>
      <c r="AI45">
        <v>0.55273940695886159</v>
      </c>
    </row>
    <row r="46" spans="1:35" x14ac:dyDescent="0.2">
      <c r="A46">
        <v>4</v>
      </c>
      <c r="B46">
        <v>45</v>
      </c>
      <c r="C46" s="25">
        <v>31.8</v>
      </c>
      <c r="D46" s="25">
        <v>27</v>
      </c>
      <c r="E46" s="25">
        <v>86</v>
      </c>
      <c r="F46">
        <v>0.2690604744235035</v>
      </c>
      <c r="G46">
        <v>0.36622561153741628</v>
      </c>
      <c r="H46">
        <v>-9.7165137113912781E-2</v>
      </c>
      <c r="I46" t="s">
        <v>92</v>
      </c>
      <c r="J46" t="s">
        <v>1677</v>
      </c>
      <c r="K46" t="s">
        <v>52</v>
      </c>
      <c r="L46" t="s">
        <v>264</v>
      </c>
      <c r="M46" s="26">
        <v>22.2</v>
      </c>
      <c r="N46" s="27">
        <v>5</v>
      </c>
      <c r="O46">
        <v>32.163333333333334</v>
      </c>
      <c r="P46">
        <v>17</v>
      </c>
      <c r="Q46">
        <v>1.8</v>
      </c>
      <c r="R46">
        <v>8.8000000000000007</v>
      </c>
      <c r="S46">
        <v>1.6</v>
      </c>
      <c r="T46">
        <v>1</v>
      </c>
      <c r="U46">
        <v>2</v>
      </c>
      <c r="V46">
        <v>0.52459016393442626</v>
      </c>
      <c r="W46">
        <v>12.2</v>
      </c>
      <c r="X46">
        <v>0.70588235294117652</v>
      </c>
      <c r="Y46">
        <v>3.4</v>
      </c>
      <c r="Z46">
        <v>1.4</v>
      </c>
      <c r="AA46">
        <v>0.24993568094601035</v>
      </c>
      <c r="AB46">
        <v>0.23573784900975092</v>
      </c>
      <c r="AC46">
        <v>1.0077801697934523</v>
      </c>
      <c r="AD46">
        <v>-0.75661690784178992</v>
      </c>
      <c r="AE46">
        <v>-6.2652042138463893E-3</v>
      </c>
      <c r="AF46">
        <v>1.9851760941561936</v>
      </c>
      <c r="AG46">
        <v>0.8598677759133605</v>
      </c>
      <c r="AH46">
        <v>-0.83232436088524631</v>
      </c>
      <c r="AI46">
        <v>0.55273940695886159</v>
      </c>
    </row>
    <row r="47" spans="1:35" x14ac:dyDescent="0.2">
      <c r="A47">
        <v>4</v>
      </c>
      <c r="B47">
        <v>46</v>
      </c>
      <c r="C47" s="25">
        <v>73.400000000000006</v>
      </c>
      <c r="D47" s="25">
        <v>72</v>
      </c>
      <c r="E47" s="25">
        <v>90</v>
      </c>
      <c r="F47">
        <v>0.2232149532439506</v>
      </c>
      <c r="G47">
        <v>4.9600690432187115E-2</v>
      </c>
      <c r="H47">
        <v>0.17361426281176348</v>
      </c>
      <c r="I47" t="s">
        <v>101</v>
      </c>
      <c r="J47" t="s">
        <v>32</v>
      </c>
      <c r="K47" t="s">
        <v>97</v>
      </c>
      <c r="L47" t="s">
        <v>263</v>
      </c>
      <c r="M47" s="26">
        <v>25.7</v>
      </c>
      <c r="N47" s="27">
        <v>5</v>
      </c>
      <c r="O47">
        <v>32.839999999999996</v>
      </c>
      <c r="P47">
        <v>19.2</v>
      </c>
      <c r="Q47">
        <v>2.8</v>
      </c>
      <c r="R47">
        <v>4.5999999999999996</v>
      </c>
      <c r="S47">
        <v>3</v>
      </c>
      <c r="T47">
        <v>1.4</v>
      </c>
      <c r="U47">
        <v>0</v>
      </c>
      <c r="V47">
        <v>0.45</v>
      </c>
      <c r="W47">
        <v>16</v>
      </c>
      <c r="X47">
        <v>0.90909090909090906</v>
      </c>
      <c r="Y47">
        <v>2.2000000000000002</v>
      </c>
      <c r="Z47">
        <v>2.6</v>
      </c>
      <c r="AA47">
        <v>0.61665948771477841</v>
      </c>
      <c r="AB47">
        <v>1.2098795745562658</v>
      </c>
      <c r="AC47">
        <v>-0.5008294203206578</v>
      </c>
      <c r="AD47">
        <v>-0.11698346353581893</v>
      </c>
      <c r="AE47">
        <v>0.86489232573661534</v>
      </c>
      <c r="AF47">
        <v>-1.1124277564910137</v>
      </c>
      <c r="AG47">
        <v>-0.48759251097781586</v>
      </c>
      <c r="AH47">
        <v>0.60131392504748504</v>
      </c>
      <c r="AI47">
        <v>-0.62850594784015423</v>
      </c>
    </row>
    <row r="48" spans="1:35" x14ac:dyDescent="0.2">
      <c r="A48">
        <v>4</v>
      </c>
      <c r="B48">
        <v>47</v>
      </c>
      <c r="C48" s="25">
        <v>45.2</v>
      </c>
      <c r="D48" s="25">
        <v>48</v>
      </c>
      <c r="E48" s="25">
        <v>99</v>
      </c>
      <c r="F48">
        <v>0.21765941219055676</v>
      </c>
      <c r="G48">
        <v>0.39140024248152261</v>
      </c>
      <c r="H48">
        <v>-0.17374083029096585</v>
      </c>
      <c r="I48" t="s">
        <v>114</v>
      </c>
      <c r="J48" t="s">
        <v>32</v>
      </c>
      <c r="K48" t="s">
        <v>115</v>
      </c>
      <c r="L48" t="s">
        <v>264</v>
      </c>
      <c r="M48" s="26">
        <v>34.299999999999997</v>
      </c>
      <c r="N48" s="27">
        <v>5</v>
      </c>
      <c r="O48">
        <v>32.96</v>
      </c>
      <c r="P48">
        <v>18.8</v>
      </c>
      <c r="Q48">
        <v>0.8</v>
      </c>
      <c r="R48">
        <v>8.4</v>
      </c>
      <c r="S48">
        <v>2.6</v>
      </c>
      <c r="T48">
        <v>0.2</v>
      </c>
      <c r="U48">
        <v>2.2000000000000002</v>
      </c>
      <c r="V48">
        <v>0.51282051282051277</v>
      </c>
      <c r="W48">
        <v>15.6</v>
      </c>
      <c r="X48">
        <v>0.90909090909090906</v>
      </c>
      <c r="Y48">
        <v>2.2000000000000002</v>
      </c>
      <c r="Z48">
        <v>0.8</v>
      </c>
      <c r="AA48">
        <v>0.54998243193863894</v>
      </c>
      <c r="AB48">
        <v>-0.73840387653676431</v>
      </c>
      <c r="AC48">
        <v>0.86410306597306075</v>
      </c>
      <c r="AD48">
        <v>-0.29973587619466774</v>
      </c>
      <c r="AE48">
        <v>-1.7485802641147703</v>
      </c>
      <c r="AF48">
        <v>2.2949364792209148</v>
      </c>
      <c r="AG48">
        <v>0.85562421264143718</v>
      </c>
      <c r="AH48">
        <v>0.60131392504748504</v>
      </c>
      <c r="AI48">
        <v>1.1433620843583694</v>
      </c>
    </row>
    <row r="49" spans="1:35" x14ac:dyDescent="0.2">
      <c r="A49">
        <v>4</v>
      </c>
      <c r="B49">
        <v>48</v>
      </c>
      <c r="C49" s="25">
        <v>136.4</v>
      </c>
      <c r="D49" s="25">
        <v>180</v>
      </c>
      <c r="E49" s="25">
        <v>72</v>
      </c>
      <c r="F49">
        <v>0.21066503817266</v>
      </c>
      <c r="G49">
        <v>0.18120435487502765</v>
      </c>
      <c r="H49">
        <v>2.9460683297632351E-2</v>
      </c>
      <c r="I49" t="s">
        <v>136</v>
      </c>
      <c r="J49" t="s">
        <v>32</v>
      </c>
      <c r="K49" t="s">
        <v>56</v>
      </c>
      <c r="L49" t="s">
        <v>263</v>
      </c>
      <c r="M49" s="26">
        <v>23.4</v>
      </c>
      <c r="N49" s="27">
        <v>5</v>
      </c>
      <c r="O49">
        <v>38.976666666666667</v>
      </c>
      <c r="P49">
        <v>19</v>
      </c>
      <c r="Q49">
        <v>3</v>
      </c>
      <c r="R49">
        <v>4</v>
      </c>
      <c r="S49">
        <v>4.2</v>
      </c>
      <c r="T49">
        <v>0.8</v>
      </c>
      <c r="U49">
        <v>0.2</v>
      </c>
      <c r="V49">
        <v>0.43421052631578949</v>
      </c>
      <c r="W49">
        <v>15.2</v>
      </c>
      <c r="X49">
        <v>0.93333333333333335</v>
      </c>
      <c r="Y49">
        <v>3</v>
      </c>
      <c r="Z49">
        <v>1</v>
      </c>
      <c r="AA49">
        <v>0.58332095982670873</v>
      </c>
      <c r="AB49">
        <v>1.4047079196655692</v>
      </c>
      <c r="AC49">
        <v>-0.71634507605124487</v>
      </c>
      <c r="AD49">
        <v>0.43127377444072779</v>
      </c>
      <c r="AE49">
        <v>-0.44184396918907726</v>
      </c>
      <c r="AF49">
        <v>-0.80266737142629285</v>
      </c>
      <c r="AG49">
        <v>-0.79030393189190451</v>
      </c>
      <c r="AH49">
        <v>1.0162090299422291</v>
      </c>
      <c r="AI49">
        <v>0.94648785855853346</v>
      </c>
    </row>
    <row r="50" spans="1:35" x14ac:dyDescent="0.2">
      <c r="A50">
        <v>5</v>
      </c>
      <c r="B50">
        <v>49</v>
      </c>
      <c r="C50" s="25">
        <v>3.8</v>
      </c>
      <c r="D50" s="25">
        <v>5</v>
      </c>
      <c r="E50" s="25">
        <v>100</v>
      </c>
      <c r="F50">
        <v>0.20087128332228182</v>
      </c>
      <c r="G50">
        <v>0.16656687983281207</v>
      </c>
      <c r="H50">
        <v>3.4304403489469754E-2</v>
      </c>
      <c r="I50" t="s">
        <v>71</v>
      </c>
      <c r="J50" t="s">
        <v>32</v>
      </c>
      <c r="K50" t="s">
        <v>72</v>
      </c>
      <c r="L50" t="s">
        <v>264</v>
      </c>
      <c r="M50" s="26">
        <v>25</v>
      </c>
      <c r="N50" s="27">
        <v>5</v>
      </c>
      <c r="O50">
        <v>32.903333333333329</v>
      </c>
      <c r="P50">
        <v>33</v>
      </c>
      <c r="Q50">
        <v>1.8</v>
      </c>
      <c r="R50">
        <v>13.2</v>
      </c>
      <c r="S50">
        <v>3.8</v>
      </c>
      <c r="T50">
        <v>1.8</v>
      </c>
      <c r="U50">
        <v>1</v>
      </c>
      <c r="V50">
        <v>0.61616161616161613</v>
      </c>
      <c r="W50">
        <v>19.8</v>
      </c>
      <c r="X50">
        <v>0.57627118644067798</v>
      </c>
      <c r="Y50">
        <v>11.8</v>
      </c>
      <c r="Z50">
        <v>5.8</v>
      </c>
      <c r="AA50">
        <v>2.9170179119915969</v>
      </c>
      <c r="AB50">
        <v>0.23573784900975092</v>
      </c>
      <c r="AC50">
        <v>2.5882283118177569</v>
      </c>
      <c r="AD50">
        <v>0.24852136178187875</v>
      </c>
      <c r="AE50">
        <v>1.7360498556870776</v>
      </c>
      <c r="AF50">
        <v>0.43637416883258989</v>
      </c>
      <c r="AG50">
        <v>3.8714964958768663</v>
      </c>
      <c r="AH50">
        <v>-6.755830475864677</v>
      </c>
      <c r="AI50">
        <v>-3.7784935606375294</v>
      </c>
    </row>
    <row r="51" spans="1:35" x14ac:dyDescent="0.2">
      <c r="A51">
        <v>5</v>
      </c>
      <c r="B51">
        <v>50</v>
      </c>
      <c r="C51" s="25">
        <v>0</v>
      </c>
      <c r="D51" s="25">
        <v>215</v>
      </c>
      <c r="E51" s="25">
        <v>11</v>
      </c>
      <c r="F51">
        <v>0.19654883010093793</v>
      </c>
      <c r="G51">
        <v>9.0079372683922021E-2</v>
      </c>
      <c r="H51">
        <v>0.10646945741701591</v>
      </c>
      <c r="I51" t="s">
        <v>211</v>
      </c>
      <c r="J51" t="s">
        <v>32</v>
      </c>
      <c r="K51" t="s">
        <v>76</v>
      </c>
      <c r="L51" t="s">
        <v>263</v>
      </c>
      <c r="M51" s="26">
        <v>23.1</v>
      </c>
      <c r="N51" s="27">
        <v>5</v>
      </c>
      <c r="O51">
        <v>30.060000000000002</v>
      </c>
      <c r="P51">
        <v>15</v>
      </c>
      <c r="Q51">
        <v>2.4</v>
      </c>
      <c r="R51">
        <v>3.6</v>
      </c>
      <c r="S51">
        <v>6</v>
      </c>
      <c r="T51">
        <v>1.4</v>
      </c>
      <c r="U51">
        <v>0</v>
      </c>
      <c r="V51">
        <v>0.43283582089552236</v>
      </c>
      <c r="W51">
        <v>13.4</v>
      </c>
      <c r="X51">
        <v>1</v>
      </c>
      <c r="Y51">
        <v>1</v>
      </c>
      <c r="Z51">
        <v>1.8</v>
      </c>
      <c r="AA51">
        <v>-8.3449597934688022E-2</v>
      </c>
      <c r="AB51">
        <v>0.82022288433765989</v>
      </c>
      <c r="AC51">
        <v>-0.86002217987163621</v>
      </c>
      <c r="AD51">
        <v>1.2536596314055477</v>
      </c>
      <c r="AE51">
        <v>0.86489232573661534</v>
      </c>
      <c r="AF51">
        <v>-1.1124277564910137</v>
      </c>
      <c r="AG51">
        <v>-0.72411841191045689</v>
      </c>
      <c r="AH51">
        <v>0.49296650352408045</v>
      </c>
      <c r="AI51">
        <v>0.15899095535918961</v>
      </c>
    </row>
    <row r="52" spans="1:35" x14ac:dyDescent="0.2">
      <c r="A52">
        <v>5</v>
      </c>
      <c r="B52">
        <v>51</v>
      </c>
      <c r="C52" s="25">
        <v>18.100000000000001</v>
      </c>
      <c r="D52" s="25">
        <v>15</v>
      </c>
      <c r="E52" s="25">
        <v>100</v>
      </c>
      <c r="F52">
        <v>0.19113189472227848</v>
      </c>
      <c r="G52">
        <v>0.59198668268625498</v>
      </c>
      <c r="H52">
        <v>-0.4008547879639765</v>
      </c>
      <c r="I52" t="s">
        <v>163</v>
      </c>
      <c r="J52" t="s">
        <v>32</v>
      </c>
      <c r="K52" t="s">
        <v>82</v>
      </c>
      <c r="L52" t="s">
        <v>45</v>
      </c>
      <c r="M52" s="26">
        <v>27.4</v>
      </c>
      <c r="N52" s="27">
        <v>5</v>
      </c>
      <c r="O52">
        <v>36.013333333333335</v>
      </c>
      <c r="P52">
        <v>18.8</v>
      </c>
      <c r="Q52">
        <v>0</v>
      </c>
      <c r="R52">
        <v>15</v>
      </c>
      <c r="S52">
        <v>1.2</v>
      </c>
      <c r="T52">
        <v>0.8</v>
      </c>
      <c r="U52">
        <v>3</v>
      </c>
      <c r="V52">
        <v>0.77551020408163263</v>
      </c>
      <c r="W52">
        <v>9.8000000000000007</v>
      </c>
      <c r="X52">
        <v>0.6</v>
      </c>
      <c r="Y52">
        <v>6</v>
      </c>
      <c r="Z52">
        <v>2</v>
      </c>
      <c r="AA52">
        <v>0.54998243193863894</v>
      </c>
      <c r="AB52">
        <v>-1.5177172569739765</v>
      </c>
      <c r="AC52">
        <v>3.2347752790095186</v>
      </c>
      <c r="AD52">
        <v>-0.93936932050063904</v>
      </c>
      <c r="AE52">
        <v>-0.44184396918907726</v>
      </c>
      <c r="AF52">
        <v>3.5339780194797972</v>
      </c>
      <c r="AG52">
        <v>4.0278401515609916</v>
      </c>
      <c r="AH52">
        <v>-3.0818819207083124</v>
      </c>
      <c r="AI52">
        <v>-3.7883270440646287E-2</v>
      </c>
    </row>
    <row r="53" spans="1:35" x14ac:dyDescent="0.2">
      <c r="A53">
        <v>5</v>
      </c>
      <c r="B53">
        <v>52</v>
      </c>
      <c r="C53" s="25">
        <v>54.5</v>
      </c>
      <c r="D53" s="25">
        <v>49</v>
      </c>
      <c r="E53" s="25">
        <v>95</v>
      </c>
      <c r="F53">
        <v>0.18314300638106465</v>
      </c>
      <c r="G53">
        <v>3.7186527452117479E-2</v>
      </c>
      <c r="H53">
        <v>0.14595647892894717</v>
      </c>
      <c r="I53" t="s">
        <v>145</v>
      </c>
      <c r="J53" t="s">
        <v>32</v>
      </c>
      <c r="K53" t="s">
        <v>72</v>
      </c>
      <c r="L53" t="s">
        <v>263</v>
      </c>
      <c r="M53" s="26">
        <v>29.9</v>
      </c>
      <c r="N53" s="27">
        <v>5</v>
      </c>
      <c r="O53">
        <v>28.183333333333337</v>
      </c>
      <c r="P53">
        <v>20.399999999999999</v>
      </c>
      <c r="Q53">
        <v>1.4</v>
      </c>
      <c r="R53">
        <v>4.5999999999999996</v>
      </c>
      <c r="S53">
        <v>6.4</v>
      </c>
      <c r="T53">
        <v>0.8</v>
      </c>
      <c r="U53">
        <v>0.6</v>
      </c>
      <c r="V53">
        <v>0.50704225352112675</v>
      </c>
      <c r="W53">
        <v>14.2</v>
      </c>
      <c r="X53">
        <v>0.8214285714285714</v>
      </c>
      <c r="Y53">
        <v>5.6</v>
      </c>
      <c r="Z53">
        <v>3.6</v>
      </c>
      <c r="AA53">
        <v>0.81669065504319738</v>
      </c>
      <c r="AB53">
        <v>-0.15391884120885529</v>
      </c>
      <c r="AC53">
        <v>-0.5008294203206578</v>
      </c>
      <c r="AD53">
        <v>1.4364120440643966</v>
      </c>
      <c r="AE53">
        <v>-0.44184396918907726</v>
      </c>
      <c r="AF53">
        <v>-0.18314660129685159</v>
      </c>
      <c r="AG53">
        <v>0.66555477924093853</v>
      </c>
      <c r="AH53">
        <v>0.30863717757530046</v>
      </c>
      <c r="AI53">
        <v>-1.6128770768393339</v>
      </c>
    </row>
    <row r="54" spans="1:35" x14ac:dyDescent="0.2">
      <c r="A54">
        <v>5</v>
      </c>
      <c r="B54">
        <v>53</v>
      </c>
      <c r="C54" s="25">
        <v>27</v>
      </c>
      <c r="D54" s="25">
        <v>29</v>
      </c>
      <c r="E54" s="25">
        <v>100</v>
      </c>
      <c r="F54">
        <v>0.17961302222781148</v>
      </c>
      <c r="G54">
        <v>-0.13230912232634284</v>
      </c>
      <c r="H54">
        <v>0.31192214455415435</v>
      </c>
      <c r="I54" t="s">
        <v>77</v>
      </c>
      <c r="J54" t="s">
        <v>32</v>
      </c>
      <c r="K54" t="s">
        <v>63</v>
      </c>
      <c r="L54" t="s">
        <v>264</v>
      </c>
      <c r="M54" s="26">
        <v>25.8</v>
      </c>
      <c r="N54" s="27">
        <v>5</v>
      </c>
      <c r="O54">
        <v>39.11</v>
      </c>
      <c r="P54">
        <v>21</v>
      </c>
      <c r="Q54">
        <v>2.2000000000000002</v>
      </c>
      <c r="R54">
        <v>7.6</v>
      </c>
      <c r="S54">
        <v>5</v>
      </c>
      <c r="T54">
        <v>0.8</v>
      </c>
      <c r="U54">
        <v>1</v>
      </c>
      <c r="V54">
        <v>0.40594059405940597</v>
      </c>
      <c r="W54">
        <v>20.2</v>
      </c>
      <c r="X54">
        <v>0.63157894736842102</v>
      </c>
      <c r="Y54">
        <v>3.8</v>
      </c>
      <c r="Z54">
        <v>2.6</v>
      </c>
      <c r="AA54">
        <v>0.91670623870740708</v>
      </c>
      <c r="AB54">
        <v>0.62539453922835719</v>
      </c>
      <c r="AC54">
        <v>0.57674885833227763</v>
      </c>
      <c r="AD54">
        <v>0.79677859975842547</v>
      </c>
      <c r="AE54">
        <v>-0.44184396918907726</v>
      </c>
      <c r="AF54">
        <v>0.43637416883258989</v>
      </c>
      <c r="AG54">
        <v>-1.8195673086916118</v>
      </c>
      <c r="AH54">
        <v>-1.6528672800752993</v>
      </c>
      <c r="AI54">
        <v>-0.62850594784015423</v>
      </c>
    </row>
    <row r="55" spans="1:35" x14ac:dyDescent="0.2">
      <c r="A55">
        <v>5</v>
      </c>
      <c r="B55">
        <v>54</v>
      </c>
      <c r="C55" s="25">
        <v>52.6</v>
      </c>
      <c r="D55" s="25">
        <v>59</v>
      </c>
      <c r="E55" s="25">
        <v>96</v>
      </c>
      <c r="F55">
        <v>0.16457903352457998</v>
      </c>
      <c r="G55">
        <v>-0.26438039484153325</v>
      </c>
      <c r="H55">
        <v>0.42895942836611323</v>
      </c>
      <c r="I55" t="s">
        <v>88</v>
      </c>
      <c r="J55" t="s">
        <v>32</v>
      </c>
      <c r="K55" t="s">
        <v>89</v>
      </c>
      <c r="L55" t="s">
        <v>263</v>
      </c>
      <c r="M55" s="26">
        <v>24.7</v>
      </c>
      <c r="N55" s="27">
        <v>5</v>
      </c>
      <c r="O55">
        <v>30.3</v>
      </c>
      <c r="P55">
        <v>20.399999999999999</v>
      </c>
      <c r="Q55">
        <v>2.6</v>
      </c>
      <c r="R55">
        <v>3.8</v>
      </c>
      <c r="S55">
        <v>4.2</v>
      </c>
      <c r="T55">
        <v>0.8</v>
      </c>
      <c r="U55">
        <v>0.2</v>
      </c>
      <c r="V55">
        <v>0.37777777777777777</v>
      </c>
      <c r="W55">
        <v>18</v>
      </c>
      <c r="X55">
        <v>0.875</v>
      </c>
      <c r="Y55">
        <v>4.8</v>
      </c>
      <c r="Z55">
        <v>3.2</v>
      </c>
      <c r="AA55">
        <v>0.81669065504319738</v>
      </c>
      <c r="AB55">
        <v>1.0150512294469631</v>
      </c>
      <c r="AC55">
        <v>-0.78818362796144059</v>
      </c>
      <c r="AD55">
        <v>0.43127377444072779</v>
      </c>
      <c r="AE55">
        <v>-0.44184396918907726</v>
      </c>
      <c r="AF55">
        <v>-0.80266737142629285</v>
      </c>
      <c r="AG55">
        <v>-2.3123481630061971</v>
      </c>
      <c r="AH55">
        <v>0.92173254431798202</v>
      </c>
      <c r="AI55">
        <v>-1.219128625239662</v>
      </c>
    </row>
    <row r="56" spans="1:35" x14ac:dyDescent="0.2">
      <c r="A56">
        <v>5</v>
      </c>
      <c r="B56">
        <v>55</v>
      </c>
      <c r="C56" s="25">
        <v>74.8</v>
      </c>
      <c r="D56" s="25">
        <v>82</v>
      </c>
      <c r="E56" s="25">
        <v>94</v>
      </c>
      <c r="F56">
        <v>0.1616806934344274</v>
      </c>
      <c r="G56">
        <v>-3.0173281834854029E-2</v>
      </c>
      <c r="H56">
        <v>0.19185397526928144</v>
      </c>
      <c r="I56" t="s">
        <v>98</v>
      </c>
      <c r="J56" t="s">
        <v>32</v>
      </c>
      <c r="K56" t="s">
        <v>76</v>
      </c>
      <c r="L56" t="s">
        <v>264</v>
      </c>
      <c r="M56" s="26">
        <v>23.5</v>
      </c>
      <c r="N56" s="27">
        <v>5</v>
      </c>
      <c r="O56">
        <v>32.326666666666668</v>
      </c>
      <c r="P56">
        <v>16.8</v>
      </c>
      <c r="Q56">
        <v>0.4</v>
      </c>
      <c r="R56">
        <v>15.4</v>
      </c>
      <c r="S56">
        <v>3.4</v>
      </c>
      <c r="T56">
        <v>0.4</v>
      </c>
      <c r="U56">
        <v>0.8</v>
      </c>
      <c r="V56">
        <v>0.4358974358974359</v>
      </c>
      <c r="W56">
        <v>15.6</v>
      </c>
      <c r="X56">
        <v>0.77777777777777779</v>
      </c>
      <c r="Y56">
        <v>3.6</v>
      </c>
      <c r="Z56">
        <v>2.6</v>
      </c>
      <c r="AA56">
        <v>0.21659715305794061</v>
      </c>
      <c r="AB56">
        <v>-1.1280605667553703</v>
      </c>
      <c r="AC56">
        <v>3.3784523828299107</v>
      </c>
      <c r="AD56">
        <v>6.5768949123029913E-2</v>
      </c>
      <c r="AE56">
        <v>-1.3130014991395391</v>
      </c>
      <c r="AF56">
        <v>0.12661378376786922</v>
      </c>
      <c r="AG56">
        <v>-0.7748184427145236</v>
      </c>
      <c r="AH56">
        <v>-0.21460534884284932</v>
      </c>
      <c r="AI56">
        <v>-0.62850594784015423</v>
      </c>
    </row>
    <row r="57" spans="1:35" x14ac:dyDescent="0.2">
      <c r="A57">
        <v>5</v>
      </c>
      <c r="B57">
        <v>56</v>
      </c>
      <c r="C57" s="25">
        <v>44.6</v>
      </c>
      <c r="D57" s="25">
        <v>46</v>
      </c>
      <c r="E57" s="25">
        <v>99</v>
      </c>
      <c r="F57">
        <v>0.15893765593019055</v>
      </c>
      <c r="G57">
        <v>0.43519109665707267</v>
      </c>
      <c r="H57">
        <v>-0.27625344072688213</v>
      </c>
      <c r="I57" t="s">
        <v>152</v>
      </c>
      <c r="J57" t="s">
        <v>32</v>
      </c>
      <c r="K57" t="s">
        <v>115</v>
      </c>
      <c r="L57" t="s">
        <v>263</v>
      </c>
      <c r="M57" s="26">
        <v>30.3</v>
      </c>
      <c r="N57" s="27">
        <v>5</v>
      </c>
      <c r="O57">
        <v>36.073333333333338</v>
      </c>
      <c r="P57">
        <v>26.2</v>
      </c>
      <c r="Q57">
        <v>0</v>
      </c>
      <c r="R57">
        <v>5.2</v>
      </c>
      <c r="S57">
        <v>4.5999999999999996</v>
      </c>
      <c r="T57">
        <v>0.8</v>
      </c>
      <c r="U57">
        <v>0.6</v>
      </c>
      <c r="V57">
        <v>0.59259259259259256</v>
      </c>
      <c r="W57">
        <v>16.2</v>
      </c>
      <c r="X57">
        <v>0.85365853658536583</v>
      </c>
      <c r="Y57">
        <v>8.1999999999999993</v>
      </c>
      <c r="Z57">
        <v>1.8</v>
      </c>
      <c r="AA57">
        <v>1.7835079637972227</v>
      </c>
      <c r="AB57">
        <v>-1.5177172569739765</v>
      </c>
      <c r="AC57">
        <v>-0.28531376459007057</v>
      </c>
      <c r="AD57">
        <v>0.61402618709957646</v>
      </c>
      <c r="AE57">
        <v>-0.44184396918907726</v>
      </c>
      <c r="AF57">
        <v>-0.18314660129685159</v>
      </c>
      <c r="AG57">
        <v>2.64516532304313</v>
      </c>
      <c r="AH57">
        <v>1.1430510326645107</v>
      </c>
      <c r="AI57">
        <v>0.15899095535918961</v>
      </c>
    </row>
    <row r="58" spans="1:35" x14ac:dyDescent="0.2">
      <c r="A58">
        <v>5</v>
      </c>
      <c r="B58">
        <v>57</v>
      </c>
      <c r="C58" s="25">
        <v>136.69999999999999</v>
      </c>
      <c r="D58" s="25">
        <v>194</v>
      </c>
      <c r="E58" s="25">
        <v>76</v>
      </c>
      <c r="F58">
        <v>0.15816794038213314</v>
      </c>
      <c r="G58">
        <v>7.962578559408684E-2</v>
      </c>
      <c r="H58">
        <v>7.8542154788046298E-2</v>
      </c>
      <c r="I58" t="s">
        <v>164</v>
      </c>
      <c r="J58" t="s">
        <v>32</v>
      </c>
      <c r="K58" t="s">
        <v>52</v>
      </c>
      <c r="L58" t="s">
        <v>264</v>
      </c>
      <c r="M58" s="26">
        <v>24.7</v>
      </c>
      <c r="N58" s="27">
        <v>5</v>
      </c>
      <c r="O58">
        <v>29.479999999999997</v>
      </c>
      <c r="P58">
        <v>16</v>
      </c>
      <c r="Q58">
        <v>1.2</v>
      </c>
      <c r="R58">
        <v>7</v>
      </c>
      <c r="S58">
        <v>2</v>
      </c>
      <c r="T58">
        <v>2.2000000000000002</v>
      </c>
      <c r="U58">
        <v>0.2</v>
      </c>
      <c r="V58">
        <v>0.44444444444444442</v>
      </c>
      <c r="W58">
        <v>14.4</v>
      </c>
      <c r="X58">
        <v>0.76923076923076927</v>
      </c>
      <c r="Y58">
        <v>2.6</v>
      </c>
      <c r="Z58">
        <v>1.8</v>
      </c>
      <c r="AA58">
        <v>8.3243041505661156E-2</v>
      </c>
      <c r="AB58">
        <v>-0.34874718631815826</v>
      </c>
      <c r="AC58">
        <v>0.36123320260169067</v>
      </c>
      <c r="AD58">
        <v>-0.57386449518294114</v>
      </c>
      <c r="AE58">
        <v>2.6072073856375395</v>
      </c>
      <c r="AF58">
        <v>-0.80266737142629285</v>
      </c>
      <c r="AG58">
        <v>-0.54953446768733982</v>
      </c>
      <c r="AH58">
        <v>-0.21922899414256744</v>
      </c>
      <c r="AI58">
        <v>0.15899095535918961</v>
      </c>
    </row>
    <row r="59" spans="1:35" x14ac:dyDescent="0.2">
      <c r="A59">
        <v>5</v>
      </c>
      <c r="B59">
        <v>58</v>
      </c>
      <c r="C59" s="25">
        <v>94.1</v>
      </c>
      <c r="D59" s="25">
        <v>90</v>
      </c>
      <c r="E59" s="25">
        <v>73</v>
      </c>
      <c r="F59">
        <v>0.15182304308187994</v>
      </c>
      <c r="G59">
        <v>0.16706777009434248</v>
      </c>
      <c r="H59">
        <v>-1.5244727012462544E-2</v>
      </c>
      <c r="I59" t="s">
        <v>102</v>
      </c>
      <c r="J59" t="s">
        <v>103</v>
      </c>
      <c r="K59" t="s">
        <v>76</v>
      </c>
      <c r="L59" t="s">
        <v>263</v>
      </c>
      <c r="M59" s="26">
        <v>27.5</v>
      </c>
      <c r="N59" s="27">
        <v>5</v>
      </c>
      <c r="O59">
        <v>32.92</v>
      </c>
      <c r="P59">
        <v>17</v>
      </c>
      <c r="Q59">
        <v>1.2</v>
      </c>
      <c r="R59">
        <v>6.4</v>
      </c>
      <c r="S59">
        <v>2.2000000000000002</v>
      </c>
      <c r="T59">
        <v>1.4</v>
      </c>
      <c r="U59">
        <v>0.8</v>
      </c>
      <c r="V59">
        <v>0.45588235294117646</v>
      </c>
      <c r="W59">
        <v>13.6</v>
      </c>
      <c r="X59">
        <v>0.85</v>
      </c>
      <c r="Y59">
        <v>4</v>
      </c>
      <c r="Z59">
        <v>1.2</v>
      </c>
      <c r="AA59">
        <v>0.24993568094601035</v>
      </c>
      <c r="AB59">
        <v>-0.34874718631815826</v>
      </c>
      <c r="AC59">
        <v>0.14571754687110369</v>
      </c>
      <c r="AD59">
        <v>-0.48248828885351658</v>
      </c>
      <c r="AE59">
        <v>0.86489232573661534</v>
      </c>
      <c r="AF59">
        <v>0.12661378376786922</v>
      </c>
      <c r="AG59">
        <v>-0.30876500348277502</v>
      </c>
      <c r="AH59">
        <v>0.50683743942323589</v>
      </c>
      <c r="AI59">
        <v>0.74961363275869752</v>
      </c>
    </row>
    <row r="60" spans="1:35" x14ac:dyDescent="0.2">
      <c r="A60">
        <v>5</v>
      </c>
      <c r="B60">
        <v>59</v>
      </c>
      <c r="C60" s="25">
        <v>82.4</v>
      </c>
      <c r="D60" s="25">
        <v>78</v>
      </c>
      <c r="E60" s="25">
        <v>72</v>
      </c>
      <c r="F60">
        <v>0.12839728963682762</v>
      </c>
      <c r="G60">
        <v>0.34870480204755222</v>
      </c>
      <c r="H60">
        <v>-0.2203075124107246</v>
      </c>
      <c r="I60" t="s">
        <v>196</v>
      </c>
      <c r="J60" t="s">
        <v>32</v>
      </c>
      <c r="K60" t="s">
        <v>67</v>
      </c>
      <c r="L60" t="s">
        <v>264</v>
      </c>
      <c r="M60" s="26">
        <v>26.9</v>
      </c>
      <c r="N60" s="27">
        <v>5</v>
      </c>
      <c r="O60">
        <v>26.553333333333335</v>
      </c>
      <c r="P60">
        <v>9.4</v>
      </c>
      <c r="Q60">
        <v>0.6</v>
      </c>
      <c r="R60">
        <v>8.6</v>
      </c>
      <c r="S60">
        <v>1</v>
      </c>
      <c r="T60">
        <v>2.4</v>
      </c>
      <c r="U60">
        <v>0.4</v>
      </c>
      <c r="V60">
        <v>0.58064516129032262</v>
      </c>
      <c r="W60">
        <v>6.2</v>
      </c>
      <c r="X60">
        <v>0.88888888888888884</v>
      </c>
      <c r="Y60">
        <v>1.8</v>
      </c>
      <c r="Z60">
        <v>0.6</v>
      </c>
      <c r="AA60">
        <v>-1.0169283788006434</v>
      </c>
      <c r="AB60">
        <v>-0.93323222164606745</v>
      </c>
      <c r="AC60">
        <v>0.93594161788325614</v>
      </c>
      <c r="AD60">
        <v>-1.0307455268300634</v>
      </c>
      <c r="AE60">
        <v>3.0427861506127702</v>
      </c>
      <c r="AF60">
        <v>-0.49290698636157226</v>
      </c>
      <c r="AG60">
        <v>0.89932588081197107</v>
      </c>
      <c r="AH60">
        <v>0.39386637260011315</v>
      </c>
      <c r="AI60">
        <v>1.3402363101582055</v>
      </c>
    </row>
    <row r="61" spans="1:35" x14ac:dyDescent="0.2">
      <c r="A61">
        <v>5</v>
      </c>
      <c r="B61">
        <v>60</v>
      </c>
      <c r="C61" s="25">
        <v>124.3</v>
      </c>
      <c r="D61" s="25">
        <v>233</v>
      </c>
      <c r="E61" s="25">
        <v>74</v>
      </c>
      <c r="F61">
        <v>0.12073929822276537</v>
      </c>
      <c r="G61">
        <v>3.0679528042583535E-2</v>
      </c>
      <c r="H61">
        <v>9.0059770180181839E-2</v>
      </c>
      <c r="I61" t="s">
        <v>116</v>
      </c>
      <c r="J61" t="s">
        <v>32</v>
      </c>
      <c r="K61" t="s">
        <v>54</v>
      </c>
      <c r="L61" t="s">
        <v>263</v>
      </c>
      <c r="M61" s="26">
        <v>24.3</v>
      </c>
      <c r="N61" s="27">
        <v>5</v>
      </c>
      <c r="O61">
        <v>32.31666666666667</v>
      </c>
      <c r="P61">
        <v>17.2</v>
      </c>
      <c r="Q61">
        <v>2</v>
      </c>
      <c r="R61">
        <v>3</v>
      </c>
      <c r="S61">
        <v>4.4000000000000004</v>
      </c>
      <c r="T61">
        <v>1.6</v>
      </c>
      <c r="U61">
        <v>0.2</v>
      </c>
      <c r="V61">
        <v>0.50724637681159424</v>
      </c>
      <c r="W61">
        <v>13.8</v>
      </c>
      <c r="X61">
        <v>0.8571428571428571</v>
      </c>
      <c r="Y61">
        <v>1.4</v>
      </c>
      <c r="Z61">
        <v>3.2</v>
      </c>
      <c r="AA61">
        <v>0.28327420883408005</v>
      </c>
      <c r="AB61">
        <v>0.43056619411905395</v>
      </c>
      <c r="AC61">
        <v>-1.0755378356022234</v>
      </c>
      <c r="AD61">
        <v>0.52264998077015234</v>
      </c>
      <c r="AE61">
        <v>1.3004710907118466</v>
      </c>
      <c r="AF61">
        <v>-0.80266737142629285</v>
      </c>
      <c r="AG61">
        <v>0.65006929006355629</v>
      </c>
      <c r="AH61">
        <v>0.18641882015274078</v>
      </c>
      <c r="AI61">
        <v>-1.219128625239662</v>
      </c>
    </row>
    <row r="62" spans="1:35" x14ac:dyDescent="0.2">
      <c r="A62">
        <v>6</v>
      </c>
      <c r="B62">
        <v>61</v>
      </c>
      <c r="C62" s="25">
        <v>125.4</v>
      </c>
      <c r="D62" s="25">
        <v>392</v>
      </c>
      <c r="E62" s="25">
        <v>80</v>
      </c>
      <c r="F62">
        <v>0.10594025466830148</v>
      </c>
      <c r="G62">
        <v>-0.35477883096601931</v>
      </c>
      <c r="H62">
        <v>0.46071908563432079</v>
      </c>
      <c r="I62" t="s">
        <v>96</v>
      </c>
      <c r="J62" t="s">
        <v>32</v>
      </c>
      <c r="K62" t="s">
        <v>97</v>
      </c>
      <c r="L62" t="s">
        <v>263</v>
      </c>
      <c r="M62" s="26">
        <v>24.7</v>
      </c>
      <c r="N62" s="27">
        <v>5</v>
      </c>
      <c r="O62">
        <v>34.683333333333337</v>
      </c>
      <c r="P62">
        <v>18.8</v>
      </c>
      <c r="Q62">
        <v>4.4000000000000004</v>
      </c>
      <c r="R62">
        <v>3</v>
      </c>
      <c r="S62">
        <v>5.6</v>
      </c>
      <c r="T62">
        <v>0.2</v>
      </c>
      <c r="U62">
        <v>0.2</v>
      </c>
      <c r="V62">
        <v>0.39080459770114945</v>
      </c>
      <c r="W62">
        <v>17.399999999999999</v>
      </c>
      <c r="X62">
        <v>0.8</v>
      </c>
      <c r="Y62">
        <v>1</v>
      </c>
      <c r="Z62">
        <v>4</v>
      </c>
      <c r="AA62">
        <v>0.54998243193863894</v>
      </c>
      <c r="AB62">
        <v>2.7685063354306911</v>
      </c>
      <c r="AC62">
        <v>-1.0755378356022234</v>
      </c>
      <c r="AD62">
        <v>1.0709072187466986</v>
      </c>
      <c r="AE62">
        <v>-1.7485802641147703</v>
      </c>
      <c r="AF62">
        <v>-0.80266737142629285</v>
      </c>
      <c r="AG62">
        <v>-1.927965732933278</v>
      </c>
      <c r="AH62">
        <v>-2.102873229463165E-2</v>
      </c>
      <c r="AI62">
        <v>-2.006625528439006</v>
      </c>
    </row>
    <row r="63" spans="1:35" x14ac:dyDescent="0.2">
      <c r="A63">
        <v>6</v>
      </c>
      <c r="B63">
        <v>62</v>
      </c>
      <c r="C63" s="25">
        <v>64.599999999999994</v>
      </c>
      <c r="D63" s="25">
        <v>64</v>
      </c>
      <c r="E63" s="25">
        <v>91</v>
      </c>
      <c r="F63">
        <v>9.8261434514358648E-2</v>
      </c>
      <c r="G63">
        <v>-1.5803673901193836E-2</v>
      </c>
      <c r="H63">
        <v>0.11406510841555248</v>
      </c>
      <c r="I63" t="s">
        <v>104</v>
      </c>
      <c r="J63" t="s">
        <v>32</v>
      </c>
      <c r="K63" t="s">
        <v>95</v>
      </c>
      <c r="L63" t="s">
        <v>264</v>
      </c>
      <c r="M63" s="26">
        <v>31.3</v>
      </c>
      <c r="N63" s="27">
        <v>5</v>
      </c>
      <c r="O63">
        <v>30.53</v>
      </c>
      <c r="P63">
        <v>19</v>
      </c>
      <c r="Q63">
        <v>1.8</v>
      </c>
      <c r="R63">
        <v>5.8</v>
      </c>
      <c r="S63">
        <v>1.6</v>
      </c>
      <c r="T63">
        <v>0.6</v>
      </c>
      <c r="U63">
        <v>0</v>
      </c>
      <c r="V63">
        <v>0.4</v>
      </c>
      <c r="W63">
        <v>12</v>
      </c>
      <c r="X63">
        <v>0.92682926829268297</v>
      </c>
      <c r="Y63">
        <v>8.1999999999999993</v>
      </c>
      <c r="Z63">
        <v>1.6</v>
      </c>
      <c r="AA63">
        <v>0.58332095982670873</v>
      </c>
      <c r="AB63">
        <v>0.23573784900975092</v>
      </c>
      <c r="AC63">
        <v>-6.9798108859483593E-2</v>
      </c>
      <c r="AD63">
        <v>-0.75661690784178992</v>
      </c>
      <c r="AE63">
        <v>-0.87742273416430827</v>
      </c>
      <c r="AF63">
        <v>-1.1124277564910137</v>
      </c>
      <c r="AG63">
        <v>-1.1859282878702806</v>
      </c>
      <c r="AH63">
        <v>2.6850367401206463</v>
      </c>
      <c r="AI63">
        <v>0.35586518115902555</v>
      </c>
    </row>
    <row r="64" spans="1:35" x14ac:dyDescent="0.2">
      <c r="A64">
        <v>6</v>
      </c>
      <c r="B64">
        <v>63</v>
      </c>
      <c r="C64" s="25">
        <v>25.7</v>
      </c>
      <c r="D64" s="25">
        <v>30</v>
      </c>
      <c r="E64" s="25">
        <v>100</v>
      </c>
      <c r="F64">
        <v>9.2287365872183738E-2</v>
      </c>
      <c r="G64">
        <v>0.3276686636735629</v>
      </c>
      <c r="H64">
        <v>-0.23538129780137917</v>
      </c>
      <c r="I64" t="s">
        <v>111</v>
      </c>
      <c r="J64" t="s">
        <v>32</v>
      </c>
      <c r="K64" t="s">
        <v>58</v>
      </c>
      <c r="L64" t="s">
        <v>263</v>
      </c>
      <c r="M64" s="26">
        <v>23.3</v>
      </c>
      <c r="N64" s="27">
        <v>5</v>
      </c>
      <c r="O64">
        <v>36.683333333333337</v>
      </c>
      <c r="P64">
        <v>15.4</v>
      </c>
      <c r="Q64">
        <v>0.2</v>
      </c>
      <c r="R64">
        <v>7</v>
      </c>
      <c r="S64">
        <v>8.6</v>
      </c>
      <c r="T64">
        <v>1</v>
      </c>
      <c r="U64">
        <v>1</v>
      </c>
      <c r="V64">
        <v>0.73913043478260865</v>
      </c>
      <c r="W64">
        <v>9.1999999999999993</v>
      </c>
      <c r="X64">
        <v>0.61538461538461542</v>
      </c>
      <c r="Y64">
        <v>2.6</v>
      </c>
      <c r="Z64">
        <v>3</v>
      </c>
      <c r="AA64">
        <v>-1.6772542158548294E-2</v>
      </c>
      <c r="AB64">
        <v>-1.3228889118646736</v>
      </c>
      <c r="AC64">
        <v>0.36123320260169067</v>
      </c>
      <c r="AD64">
        <v>2.4415503136880652</v>
      </c>
      <c r="AE64">
        <v>-6.2652042138463893E-3</v>
      </c>
      <c r="AF64">
        <v>0.43637416883258989</v>
      </c>
      <c r="AG64">
        <v>3.3252608113966056</v>
      </c>
      <c r="AH64">
        <v>-1.2472194657799913</v>
      </c>
      <c r="AI64">
        <v>-1.0222543994398261</v>
      </c>
    </row>
    <row r="65" spans="1:35" x14ac:dyDescent="0.2">
      <c r="A65">
        <v>6</v>
      </c>
      <c r="B65">
        <v>64</v>
      </c>
      <c r="C65" s="25">
        <v>68</v>
      </c>
      <c r="D65" s="25">
        <v>55</v>
      </c>
      <c r="E65" s="25">
        <v>93</v>
      </c>
      <c r="F65">
        <v>8.8344544328288185E-2</v>
      </c>
      <c r="G65">
        <v>-0.20902670800230222</v>
      </c>
      <c r="H65">
        <v>0.29737125233059042</v>
      </c>
      <c r="I65" t="s">
        <v>137</v>
      </c>
      <c r="J65" t="s">
        <v>32</v>
      </c>
      <c r="K65" t="s">
        <v>95</v>
      </c>
      <c r="L65" t="s">
        <v>263</v>
      </c>
      <c r="M65" s="26">
        <v>21.4</v>
      </c>
      <c r="N65" s="27">
        <v>5</v>
      </c>
      <c r="O65">
        <v>34.44</v>
      </c>
      <c r="P65">
        <v>16.8</v>
      </c>
      <c r="Q65">
        <v>1.8</v>
      </c>
      <c r="R65">
        <v>4</v>
      </c>
      <c r="S65">
        <v>2.6</v>
      </c>
      <c r="T65">
        <v>1.4</v>
      </c>
      <c r="U65">
        <v>0.2</v>
      </c>
      <c r="V65">
        <v>0.4</v>
      </c>
      <c r="W65">
        <v>15</v>
      </c>
      <c r="X65">
        <v>0.9375</v>
      </c>
      <c r="Y65">
        <v>3.2</v>
      </c>
      <c r="Z65">
        <v>3</v>
      </c>
      <c r="AA65">
        <v>0.21659715305794061</v>
      </c>
      <c r="AB65">
        <v>0.23573784900975092</v>
      </c>
      <c r="AC65">
        <v>-0.71634507605124487</v>
      </c>
      <c r="AD65">
        <v>-0.29973587619466774</v>
      </c>
      <c r="AE65">
        <v>0.86489232573661534</v>
      </c>
      <c r="AF65">
        <v>-0.80266737142629285</v>
      </c>
      <c r="AG65">
        <v>-1.4773977828789113</v>
      </c>
      <c r="AH65">
        <v>1.119932806165916</v>
      </c>
      <c r="AI65">
        <v>-1.0222543994398261</v>
      </c>
    </row>
    <row r="66" spans="1:35" x14ac:dyDescent="0.2">
      <c r="A66">
        <v>6</v>
      </c>
      <c r="B66">
        <v>65</v>
      </c>
      <c r="C66" s="25">
        <v>102.2</v>
      </c>
      <c r="D66" s="25">
        <v>120</v>
      </c>
      <c r="E66" s="25">
        <v>93</v>
      </c>
      <c r="F66">
        <v>8.4374625739615558E-2</v>
      </c>
      <c r="G66">
        <v>4.8754706423065244E-2</v>
      </c>
      <c r="H66">
        <v>3.5619919316550314E-2</v>
      </c>
      <c r="I66" t="s">
        <v>90</v>
      </c>
      <c r="J66" t="s">
        <v>32</v>
      </c>
      <c r="K66" t="s">
        <v>74</v>
      </c>
      <c r="L66" t="s">
        <v>264</v>
      </c>
      <c r="M66" s="26">
        <v>22.2</v>
      </c>
      <c r="N66" s="27">
        <v>5</v>
      </c>
      <c r="O66">
        <v>30.333333333333332</v>
      </c>
      <c r="P66">
        <v>24</v>
      </c>
      <c r="Q66">
        <v>1.6</v>
      </c>
      <c r="R66">
        <v>6.4</v>
      </c>
      <c r="S66">
        <v>3.2</v>
      </c>
      <c r="T66">
        <v>1.2</v>
      </c>
      <c r="U66">
        <v>0.6</v>
      </c>
      <c r="V66">
        <v>0.53488372093023251</v>
      </c>
      <c r="W66">
        <v>17.2</v>
      </c>
      <c r="X66">
        <v>0.7142857142857143</v>
      </c>
      <c r="Y66">
        <v>5.6</v>
      </c>
      <c r="Z66">
        <v>3.6</v>
      </c>
      <c r="AA66">
        <v>1.4167841570284547</v>
      </c>
      <c r="AB66">
        <v>4.0909503900447931E-2</v>
      </c>
      <c r="AC66">
        <v>0.14571754687110369</v>
      </c>
      <c r="AD66">
        <v>-2.5607257206394403E-2</v>
      </c>
      <c r="AE66">
        <v>0.42931356076138444</v>
      </c>
      <c r="AF66">
        <v>-0.18314660129685159</v>
      </c>
      <c r="AG66">
        <v>1.4610470544696121</v>
      </c>
      <c r="AH66">
        <v>-1.2333485298808355</v>
      </c>
      <c r="AI66">
        <v>-1.6128770768393339</v>
      </c>
    </row>
    <row r="67" spans="1:35" x14ac:dyDescent="0.2">
      <c r="A67">
        <v>6</v>
      </c>
      <c r="B67">
        <v>66</v>
      </c>
      <c r="C67" s="25">
        <v>44.4</v>
      </c>
      <c r="D67" s="25">
        <v>45</v>
      </c>
      <c r="E67" s="25">
        <v>96</v>
      </c>
      <c r="F67">
        <v>7.6045134286309463E-2</v>
      </c>
      <c r="G67">
        <v>-0.12793662109865345</v>
      </c>
      <c r="H67">
        <v>0.20398175538496291</v>
      </c>
      <c r="I67" t="s">
        <v>125</v>
      </c>
      <c r="J67" t="s">
        <v>1680</v>
      </c>
      <c r="K67" t="s">
        <v>72</v>
      </c>
      <c r="L67" t="s">
        <v>264</v>
      </c>
      <c r="M67" s="26">
        <v>28.3</v>
      </c>
      <c r="N67" s="27">
        <v>5</v>
      </c>
      <c r="O67">
        <v>30.766666666666662</v>
      </c>
      <c r="P67">
        <v>17.2</v>
      </c>
      <c r="Q67">
        <v>1.8</v>
      </c>
      <c r="R67">
        <v>5</v>
      </c>
      <c r="S67">
        <v>3.6</v>
      </c>
      <c r="T67">
        <v>1</v>
      </c>
      <c r="U67">
        <v>0</v>
      </c>
      <c r="V67">
        <v>0.40579710144927539</v>
      </c>
      <c r="W67">
        <v>13.8</v>
      </c>
      <c r="X67">
        <v>0.91304347826086951</v>
      </c>
      <c r="Y67">
        <v>4.5999999999999996</v>
      </c>
      <c r="Z67">
        <v>2.4</v>
      </c>
      <c r="AA67">
        <v>0.28327420883408005</v>
      </c>
      <c r="AB67">
        <v>0.23573784900975092</v>
      </c>
      <c r="AC67">
        <v>-0.3571523165002663</v>
      </c>
      <c r="AD67">
        <v>0.15714515545245444</v>
      </c>
      <c r="AE67">
        <v>-6.2652042138463893E-3</v>
      </c>
      <c r="AF67">
        <v>-1.1124277564910137</v>
      </c>
      <c r="AG67">
        <v>-1.2521138078517291</v>
      </c>
      <c r="AH67">
        <v>1.3320040039130072</v>
      </c>
      <c r="AI67">
        <v>-0.43163172204031808</v>
      </c>
    </row>
    <row r="68" spans="1:35" x14ac:dyDescent="0.2">
      <c r="A68">
        <v>6</v>
      </c>
      <c r="B68">
        <v>67</v>
      </c>
      <c r="C68" s="25">
        <v>0</v>
      </c>
      <c r="D68" s="25">
        <v>244</v>
      </c>
      <c r="E68" s="25">
        <v>1</v>
      </c>
      <c r="F68">
        <v>7.4741962343637156E-2</v>
      </c>
      <c r="G68">
        <v>-0.12036865753709725</v>
      </c>
      <c r="H68">
        <v>0.19511061988073441</v>
      </c>
      <c r="I68" t="s">
        <v>156</v>
      </c>
      <c r="J68" t="s">
        <v>157</v>
      </c>
      <c r="K68" t="s">
        <v>44</v>
      </c>
      <c r="L68" t="s">
        <v>263</v>
      </c>
      <c r="M68" s="26">
        <v>28.4</v>
      </c>
      <c r="N68" s="27">
        <v>5</v>
      </c>
      <c r="O68">
        <v>22.4</v>
      </c>
      <c r="P68">
        <v>8.4</v>
      </c>
      <c r="Q68">
        <v>1.4</v>
      </c>
      <c r="R68">
        <v>2.8</v>
      </c>
      <c r="S68">
        <v>4</v>
      </c>
      <c r="T68">
        <v>1.8</v>
      </c>
      <c r="U68">
        <v>0.6</v>
      </c>
      <c r="V68">
        <v>0.33333333333333331</v>
      </c>
      <c r="W68">
        <v>7.2</v>
      </c>
      <c r="X68">
        <v>1</v>
      </c>
      <c r="Y68">
        <v>2.2000000000000002</v>
      </c>
      <c r="Z68">
        <v>2.2000000000000002</v>
      </c>
      <c r="AA68">
        <v>-1.1836210182409925</v>
      </c>
      <c r="AB68">
        <v>-0.15391884120885529</v>
      </c>
      <c r="AC68">
        <v>-1.147376387512419</v>
      </c>
      <c r="AD68">
        <v>0.33989756811130328</v>
      </c>
      <c r="AE68">
        <v>1.7360498556870776</v>
      </c>
      <c r="AF68">
        <v>-0.18314660129685159</v>
      </c>
      <c r="AG68">
        <v>-1.3717541579988528</v>
      </c>
      <c r="AH68">
        <v>1.1153091608661974</v>
      </c>
      <c r="AI68">
        <v>-0.23475749624048239</v>
      </c>
    </row>
    <row r="69" spans="1:35" x14ac:dyDescent="0.2">
      <c r="A69">
        <v>6</v>
      </c>
      <c r="B69">
        <v>68</v>
      </c>
      <c r="C69" s="25">
        <v>30.7</v>
      </c>
      <c r="D69" s="25">
        <v>26</v>
      </c>
      <c r="E69" s="25">
        <v>95</v>
      </c>
      <c r="F69">
        <v>7.1556599213284847E-2</v>
      </c>
      <c r="G69">
        <v>-0.274589170534416</v>
      </c>
      <c r="H69">
        <v>0.34614576974770084</v>
      </c>
      <c r="I69" t="s">
        <v>158</v>
      </c>
      <c r="J69" t="s">
        <v>1688</v>
      </c>
      <c r="K69" t="s">
        <v>121</v>
      </c>
      <c r="L69" t="s">
        <v>263</v>
      </c>
      <c r="M69" s="26">
        <v>21.9</v>
      </c>
      <c r="N69" s="27">
        <v>5</v>
      </c>
      <c r="O69">
        <v>34.303333333333327</v>
      </c>
      <c r="P69">
        <v>19.8</v>
      </c>
      <c r="Q69">
        <v>0.6</v>
      </c>
      <c r="R69">
        <v>5</v>
      </c>
      <c r="S69">
        <v>7.8</v>
      </c>
      <c r="T69">
        <v>1</v>
      </c>
      <c r="U69">
        <v>1</v>
      </c>
      <c r="V69">
        <v>0.45454545454545453</v>
      </c>
      <c r="W69">
        <v>15.4</v>
      </c>
      <c r="X69">
        <v>0.72222222222222221</v>
      </c>
      <c r="Y69">
        <v>7.2</v>
      </c>
      <c r="Z69">
        <v>4.5999999999999996</v>
      </c>
      <c r="AA69">
        <v>0.71667507137898823</v>
      </c>
      <c r="AB69">
        <v>-0.93323222164606745</v>
      </c>
      <c r="AC69">
        <v>-0.3571523165002663</v>
      </c>
      <c r="AD69">
        <v>2.0760454883703674</v>
      </c>
      <c r="AE69">
        <v>-6.2652042138463893E-3</v>
      </c>
      <c r="AF69">
        <v>0.43637416883258989</v>
      </c>
      <c r="AG69">
        <v>-0.37495052346422475</v>
      </c>
      <c r="AH69">
        <v>-1.4315487917287715</v>
      </c>
      <c r="AI69">
        <v>-2.5972482058385133</v>
      </c>
    </row>
    <row r="70" spans="1:35" x14ac:dyDescent="0.2">
      <c r="A70">
        <v>6</v>
      </c>
      <c r="B70">
        <v>69</v>
      </c>
      <c r="C70" s="25">
        <v>80.599999999999994</v>
      </c>
      <c r="D70" s="25">
        <v>76</v>
      </c>
      <c r="E70" s="25">
        <v>74</v>
      </c>
      <c r="F70">
        <v>6.2386311496446842E-2</v>
      </c>
      <c r="G70">
        <v>-8.0882619168261491E-3</v>
      </c>
      <c r="H70">
        <v>7.0474573413272984E-2</v>
      </c>
      <c r="I70" t="s">
        <v>214</v>
      </c>
      <c r="J70" t="s">
        <v>32</v>
      </c>
      <c r="K70" t="s">
        <v>63</v>
      </c>
      <c r="L70" t="s">
        <v>45</v>
      </c>
      <c r="M70" s="26">
        <v>34.799999999999997</v>
      </c>
      <c r="N70" s="27">
        <v>5</v>
      </c>
      <c r="O70">
        <v>30.643333333333327</v>
      </c>
      <c r="P70">
        <v>6.6</v>
      </c>
      <c r="Q70">
        <v>1.6</v>
      </c>
      <c r="R70">
        <v>6.6</v>
      </c>
      <c r="S70">
        <v>5.2</v>
      </c>
      <c r="T70">
        <v>0.6</v>
      </c>
      <c r="U70">
        <v>1.6</v>
      </c>
      <c r="V70">
        <v>0.33333333333333331</v>
      </c>
      <c r="W70">
        <v>6.6</v>
      </c>
      <c r="X70">
        <v>1</v>
      </c>
      <c r="Y70">
        <v>0.6</v>
      </c>
      <c r="Z70">
        <v>1.2</v>
      </c>
      <c r="AA70">
        <v>-1.4836677692336213</v>
      </c>
      <c r="AB70">
        <v>4.0909503900447931E-2</v>
      </c>
      <c r="AC70">
        <v>0.21755609878129914</v>
      </c>
      <c r="AD70">
        <v>0.88815480608785002</v>
      </c>
      <c r="AE70">
        <v>-0.87742273416430827</v>
      </c>
      <c r="AF70">
        <v>1.3656553240267522</v>
      </c>
      <c r="AG70">
        <v>-1.2591121704852608</v>
      </c>
      <c r="AH70">
        <v>0.28551895107670816</v>
      </c>
      <c r="AI70">
        <v>0.74961363275869752</v>
      </c>
    </row>
    <row r="71" spans="1:35" x14ac:dyDescent="0.2">
      <c r="A71">
        <v>6</v>
      </c>
      <c r="B71">
        <v>70</v>
      </c>
      <c r="C71" s="25">
        <v>6.6</v>
      </c>
      <c r="D71" s="25">
        <v>6</v>
      </c>
      <c r="E71" s="25">
        <v>100</v>
      </c>
      <c r="F71">
        <v>6.1717537517054902E-2</v>
      </c>
      <c r="G71">
        <v>6.0042174695160849E-2</v>
      </c>
      <c r="H71">
        <v>1.6753628218940525E-3</v>
      </c>
      <c r="I71" t="s">
        <v>86</v>
      </c>
      <c r="J71" t="s">
        <v>32</v>
      </c>
      <c r="K71" t="s">
        <v>87</v>
      </c>
      <c r="L71" t="s">
        <v>45</v>
      </c>
      <c r="M71" s="26">
        <v>24.2</v>
      </c>
      <c r="N71" s="27">
        <v>5</v>
      </c>
      <c r="O71">
        <v>30.536666666666669</v>
      </c>
      <c r="P71">
        <v>18.8</v>
      </c>
      <c r="Q71">
        <v>1.4</v>
      </c>
      <c r="R71">
        <v>7.8</v>
      </c>
      <c r="S71">
        <v>5.8</v>
      </c>
      <c r="T71">
        <v>0.8</v>
      </c>
      <c r="U71">
        <v>0.2</v>
      </c>
      <c r="V71">
        <v>0.48780487804878048</v>
      </c>
      <c r="W71">
        <v>16.399999999999999</v>
      </c>
      <c r="X71">
        <v>0.7</v>
      </c>
      <c r="Y71">
        <v>2</v>
      </c>
      <c r="Z71">
        <v>2.2000000000000002</v>
      </c>
      <c r="AA71">
        <v>0.54998243193863894</v>
      </c>
      <c r="AB71">
        <v>-0.15391884120885529</v>
      </c>
      <c r="AC71">
        <v>0.64858741024247346</v>
      </c>
      <c r="AD71">
        <v>1.1622834250761231</v>
      </c>
      <c r="AE71">
        <v>-0.44184396918907726</v>
      </c>
      <c r="AF71">
        <v>-0.80266737142629285</v>
      </c>
      <c r="AG71">
        <v>0.34311430587754571</v>
      </c>
      <c r="AH71">
        <v>-0.5304003228136257</v>
      </c>
      <c r="AI71">
        <v>-0.23475749624048239</v>
      </c>
    </row>
    <row r="72" spans="1:35" x14ac:dyDescent="0.2">
      <c r="A72">
        <v>6</v>
      </c>
      <c r="B72">
        <v>71</v>
      </c>
      <c r="C72" s="25">
        <v>55.2</v>
      </c>
      <c r="D72" s="25">
        <v>58</v>
      </c>
      <c r="E72" s="25">
        <v>96</v>
      </c>
      <c r="F72">
        <v>5.3384157447509066E-2</v>
      </c>
      <c r="G72">
        <v>0.25889876164116959</v>
      </c>
      <c r="H72">
        <v>-0.20551460419366052</v>
      </c>
      <c r="I72" t="s">
        <v>126</v>
      </c>
      <c r="J72" t="s">
        <v>32</v>
      </c>
      <c r="K72" t="s">
        <v>54</v>
      </c>
      <c r="L72" t="s">
        <v>45</v>
      </c>
      <c r="M72" s="26">
        <v>22.3</v>
      </c>
      <c r="N72" s="27">
        <v>5</v>
      </c>
      <c r="O72">
        <v>33.94</v>
      </c>
      <c r="P72">
        <v>15.2</v>
      </c>
      <c r="Q72">
        <v>0</v>
      </c>
      <c r="R72">
        <v>11.8</v>
      </c>
      <c r="S72">
        <v>3.6</v>
      </c>
      <c r="T72">
        <v>1.8</v>
      </c>
      <c r="U72">
        <v>1</v>
      </c>
      <c r="V72">
        <v>0.69565217391304346</v>
      </c>
      <c r="W72">
        <v>9.1999999999999993</v>
      </c>
      <c r="X72">
        <v>0.5714285714285714</v>
      </c>
      <c r="Y72">
        <v>4.2</v>
      </c>
      <c r="Z72">
        <v>2.8</v>
      </c>
      <c r="AA72">
        <v>-5.0111070046618307E-2</v>
      </c>
      <c r="AB72">
        <v>-1.5177172569739765</v>
      </c>
      <c r="AC72">
        <v>2.0853584484463878</v>
      </c>
      <c r="AD72">
        <v>0.15714515545245444</v>
      </c>
      <c r="AE72">
        <v>1.7360498556870776</v>
      </c>
      <c r="AF72">
        <v>0.43637416883258989</v>
      </c>
      <c r="AG72">
        <v>2.7817799262779528</v>
      </c>
      <c r="AH72">
        <v>-2.4734101992653517</v>
      </c>
      <c r="AI72">
        <v>-0.82538017363998994</v>
      </c>
    </row>
    <row r="73" spans="1:35" x14ac:dyDescent="0.2">
      <c r="A73">
        <v>6</v>
      </c>
      <c r="B73">
        <v>72</v>
      </c>
      <c r="C73" s="25">
        <v>113.5</v>
      </c>
      <c r="D73" s="25">
        <v>119</v>
      </c>
      <c r="E73" s="25">
        <v>74</v>
      </c>
      <c r="F73">
        <v>4.7655014107839878E-2</v>
      </c>
      <c r="G73">
        <v>0.23156869379643069</v>
      </c>
      <c r="H73">
        <v>-0.18391367968859082</v>
      </c>
      <c r="I73" t="s">
        <v>169</v>
      </c>
      <c r="J73" t="s">
        <v>32</v>
      </c>
      <c r="K73" t="s">
        <v>87</v>
      </c>
      <c r="L73" t="s">
        <v>264</v>
      </c>
      <c r="M73" s="26">
        <v>34.799999999999997</v>
      </c>
      <c r="N73" s="27">
        <v>5</v>
      </c>
      <c r="O73">
        <v>28.06666666666667</v>
      </c>
      <c r="P73">
        <v>17</v>
      </c>
      <c r="Q73">
        <v>1.2</v>
      </c>
      <c r="R73">
        <v>6.8</v>
      </c>
      <c r="S73">
        <v>1.8</v>
      </c>
      <c r="T73">
        <v>1.6</v>
      </c>
      <c r="U73">
        <v>0.6</v>
      </c>
      <c r="V73">
        <v>0.55769230769230771</v>
      </c>
      <c r="W73">
        <v>10.4</v>
      </c>
      <c r="X73">
        <v>0.77777777777777779</v>
      </c>
      <c r="Y73">
        <v>5.4</v>
      </c>
      <c r="Z73">
        <v>1.4</v>
      </c>
      <c r="AA73">
        <v>0.24993568094601035</v>
      </c>
      <c r="AB73">
        <v>-0.34874718631815826</v>
      </c>
      <c r="AC73">
        <v>0.28939465069149489</v>
      </c>
      <c r="AD73">
        <v>-0.66524070151236558</v>
      </c>
      <c r="AE73">
        <v>1.3004710907118466</v>
      </c>
      <c r="AF73">
        <v>-0.18314660129685159</v>
      </c>
      <c r="AG73">
        <v>1.1977937384541355</v>
      </c>
      <c r="AH73">
        <v>-0.30908183446709731</v>
      </c>
      <c r="AI73">
        <v>0.55273940695886159</v>
      </c>
    </row>
    <row r="74" spans="1:35" x14ac:dyDescent="0.2">
      <c r="A74">
        <v>7</v>
      </c>
      <c r="B74">
        <v>73</v>
      </c>
      <c r="C74" s="25">
        <v>31.1</v>
      </c>
      <c r="D74" s="25">
        <v>35</v>
      </c>
      <c r="E74" s="25">
        <v>100</v>
      </c>
      <c r="F74">
        <v>3.5362958190356029E-2</v>
      </c>
      <c r="G74">
        <v>-0.15817691635074149</v>
      </c>
      <c r="H74">
        <v>0.19353987454109753</v>
      </c>
      <c r="I74" t="s">
        <v>99</v>
      </c>
      <c r="J74" t="s">
        <v>32</v>
      </c>
      <c r="K74" t="s">
        <v>39</v>
      </c>
      <c r="L74" t="s">
        <v>264</v>
      </c>
      <c r="M74" s="26">
        <v>24.3</v>
      </c>
      <c r="N74" s="27">
        <v>5</v>
      </c>
      <c r="O74">
        <v>28.863333333333337</v>
      </c>
      <c r="P74">
        <v>15.2</v>
      </c>
      <c r="Q74">
        <v>1.8</v>
      </c>
      <c r="R74">
        <v>10.199999999999999</v>
      </c>
      <c r="S74">
        <v>1.4</v>
      </c>
      <c r="T74">
        <v>0.2</v>
      </c>
      <c r="U74">
        <v>1.4</v>
      </c>
      <c r="V74">
        <v>0.35526315789473684</v>
      </c>
      <c r="W74">
        <v>15.2</v>
      </c>
      <c r="X74">
        <v>0.8125</v>
      </c>
      <c r="Y74">
        <v>3.2</v>
      </c>
      <c r="Z74">
        <v>1.2</v>
      </c>
      <c r="AA74">
        <v>-5.0111070046618307E-2</v>
      </c>
      <c r="AB74">
        <v>0.23573784900975092</v>
      </c>
      <c r="AC74">
        <v>1.5106500331648216</v>
      </c>
      <c r="AD74">
        <v>-0.84799311417121448</v>
      </c>
      <c r="AE74">
        <v>-1.7485802641147703</v>
      </c>
      <c r="AF74">
        <v>1.0558949389620311</v>
      </c>
      <c r="AG74">
        <v>-2.4207465872478635</v>
      </c>
      <c r="AH74">
        <v>9.1942334528491529E-2</v>
      </c>
      <c r="AI74">
        <v>0.74961363275869752</v>
      </c>
    </row>
    <row r="75" spans="1:35" x14ac:dyDescent="0.2">
      <c r="A75">
        <v>7</v>
      </c>
      <c r="B75">
        <v>74</v>
      </c>
      <c r="C75" s="25">
        <v>137.5</v>
      </c>
      <c r="D75" s="25">
        <v>148</v>
      </c>
      <c r="E75" s="25">
        <v>68</v>
      </c>
      <c r="F75">
        <v>2.5170217356768308E-2</v>
      </c>
      <c r="G75">
        <v>-4.0814553136208805E-2</v>
      </c>
      <c r="H75">
        <v>6.5984770492977116E-2</v>
      </c>
      <c r="I75" t="s">
        <v>161</v>
      </c>
      <c r="J75" t="s">
        <v>32</v>
      </c>
      <c r="K75" t="s">
        <v>54</v>
      </c>
      <c r="L75" t="s">
        <v>263</v>
      </c>
      <c r="M75" s="26">
        <v>33.5</v>
      </c>
      <c r="N75" s="27">
        <v>5</v>
      </c>
      <c r="O75">
        <v>29.896666666666668</v>
      </c>
      <c r="P75">
        <v>16.8</v>
      </c>
      <c r="Q75">
        <v>2.6</v>
      </c>
      <c r="R75">
        <v>4</v>
      </c>
      <c r="S75">
        <v>6</v>
      </c>
      <c r="T75">
        <v>0.6</v>
      </c>
      <c r="U75">
        <v>0.2</v>
      </c>
      <c r="V75">
        <v>0.45588235294117646</v>
      </c>
      <c r="W75">
        <v>13.6</v>
      </c>
      <c r="X75">
        <v>0.81818181818181823</v>
      </c>
      <c r="Y75">
        <v>2.2000000000000002</v>
      </c>
      <c r="Z75">
        <v>2.2000000000000002</v>
      </c>
      <c r="AA75">
        <v>0.21659715305794061</v>
      </c>
      <c r="AB75">
        <v>1.0150512294469631</v>
      </c>
      <c r="AC75">
        <v>-0.71634507605124487</v>
      </c>
      <c r="AD75">
        <v>1.2536596314055477</v>
      </c>
      <c r="AE75">
        <v>-0.87742273416430827</v>
      </c>
      <c r="AF75">
        <v>-0.80266737142629285</v>
      </c>
      <c r="AG75">
        <v>-0.30876500348277502</v>
      </c>
      <c r="AH75">
        <v>8.7318689228772631E-2</v>
      </c>
      <c r="AI75">
        <v>-0.23475749624048239</v>
      </c>
    </row>
    <row r="76" spans="1:35" x14ac:dyDescent="0.2">
      <c r="A76">
        <v>7</v>
      </c>
      <c r="B76">
        <v>75</v>
      </c>
      <c r="C76" s="25">
        <v>145.4</v>
      </c>
      <c r="D76" s="25">
        <v>154</v>
      </c>
      <c r="E76" s="25">
        <v>33</v>
      </c>
      <c r="F76">
        <v>2.0696476693273909E-2</v>
      </c>
      <c r="G76">
        <v>0.15384232329405911</v>
      </c>
      <c r="H76">
        <v>-0.13314584660078521</v>
      </c>
      <c r="I76" t="s">
        <v>212</v>
      </c>
      <c r="J76" t="s">
        <v>32</v>
      </c>
      <c r="K76" t="s">
        <v>95</v>
      </c>
      <c r="L76" t="s">
        <v>264</v>
      </c>
      <c r="M76" s="26">
        <v>25.6</v>
      </c>
      <c r="N76" s="27">
        <v>5</v>
      </c>
      <c r="O76">
        <v>22.523333333333333</v>
      </c>
      <c r="P76">
        <v>8.8000000000000007</v>
      </c>
      <c r="Q76">
        <v>0</v>
      </c>
      <c r="R76">
        <v>5.4</v>
      </c>
      <c r="S76">
        <v>2.6</v>
      </c>
      <c r="T76">
        <v>1.8</v>
      </c>
      <c r="U76">
        <v>1.6</v>
      </c>
      <c r="V76">
        <v>0.58620689655172409</v>
      </c>
      <c r="W76">
        <v>5.8</v>
      </c>
      <c r="X76">
        <v>0.83333333333333337</v>
      </c>
      <c r="Y76">
        <v>2.4</v>
      </c>
      <c r="Z76">
        <v>1.6</v>
      </c>
      <c r="AA76">
        <v>-1.1169439624648529</v>
      </c>
      <c r="AB76">
        <v>-1.5177172569739765</v>
      </c>
      <c r="AC76">
        <v>-0.21347521267987479</v>
      </c>
      <c r="AD76">
        <v>-0.29973587619466774</v>
      </c>
      <c r="AE76">
        <v>1.7360498556870776</v>
      </c>
      <c r="AF76">
        <v>1.3656553240267522</v>
      </c>
      <c r="AG76">
        <v>0.88384039163458927</v>
      </c>
      <c r="AH76">
        <v>0.19104246545245934</v>
      </c>
      <c r="AI76">
        <v>0.35586518115902555</v>
      </c>
    </row>
    <row r="77" spans="1:35" x14ac:dyDescent="0.2">
      <c r="A77">
        <v>7</v>
      </c>
      <c r="B77">
        <v>76</v>
      </c>
      <c r="C77" s="25">
        <v>32.9</v>
      </c>
      <c r="D77" s="25">
        <v>28</v>
      </c>
      <c r="E77" s="25">
        <v>96</v>
      </c>
      <c r="F77">
        <v>8.5666079379966877E-3</v>
      </c>
      <c r="G77">
        <v>-0.18751079282381081</v>
      </c>
      <c r="H77">
        <v>0.19607740076180749</v>
      </c>
      <c r="I77" t="s">
        <v>153</v>
      </c>
      <c r="J77" t="s">
        <v>1686</v>
      </c>
      <c r="K77" t="s">
        <v>60</v>
      </c>
      <c r="L77" t="s">
        <v>264</v>
      </c>
      <c r="M77" s="26">
        <v>29.7</v>
      </c>
      <c r="N77" s="27">
        <v>5</v>
      </c>
      <c r="O77">
        <v>30.346666666666664</v>
      </c>
      <c r="P77">
        <v>8</v>
      </c>
      <c r="Q77">
        <v>0.8</v>
      </c>
      <c r="R77">
        <v>7</v>
      </c>
      <c r="S77">
        <v>5.6</v>
      </c>
      <c r="T77">
        <v>1</v>
      </c>
      <c r="U77">
        <v>1</v>
      </c>
      <c r="V77">
        <v>0.33333333333333331</v>
      </c>
      <c r="W77">
        <v>9</v>
      </c>
      <c r="X77">
        <v>0.8571428571428571</v>
      </c>
      <c r="Y77">
        <v>1.4</v>
      </c>
      <c r="Z77">
        <v>2</v>
      </c>
      <c r="AA77">
        <v>-1.2502980740171323</v>
      </c>
      <c r="AB77">
        <v>-0.73840387653676431</v>
      </c>
      <c r="AC77">
        <v>0.36123320260169067</v>
      </c>
      <c r="AD77">
        <v>1.0709072187466986</v>
      </c>
      <c r="AE77">
        <v>-6.2652042138463893E-3</v>
      </c>
      <c r="AF77">
        <v>0.43637416883258989</v>
      </c>
      <c r="AG77">
        <v>-1.7096801205396279</v>
      </c>
      <c r="AH77">
        <v>0.18641882015274078</v>
      </c>
      <c r="AI77">
        <v>-3.7883270440646287E-2</v>
      </c>
    </row>
    <row r="78" spans="1:35" x14ac:dyDescent="0.2">
      <c r="A78">
        <v>7</v>
      </c>
      <c r="B78">
        <v>77</v>
      </c>
      <c r="C78" s="25">
        <v>77</v>
      </c>
      <c r="D78" s="25">
        <v>70</v>
      </c>
      <c r="E78" s="25">
        <v>89</v>
      </c>
      <c r="F78">
        <v>-6.7506244593846035E-3</v>
      </c>
      <c r="G78">
        <v>-4.7208180388208607E-2</v>
      </c>
      <c r="H78">
        <v>4.0457555928824003E-2</v>
      </c>
      <c r="I78" t="s">
        <v>151</v>
      </c>
      <c r="J78" t="s">
        <v>32</v>
      </c>
      <c r="K78" t="s">
        <v>70</v>
      </c>
      <c r="L78" t="s">
        <v>264</v>
      </c>
      <c r="M78" s="26">
        <v>23.9</v>
      </c>
      <c r="N78" s="27">
        <v>5</v>
      </c>
      <c r="O78">
        <v>31.256666666666671</v>
      </c>
      <c r="P78">
        <v>16.8</v>
      </c>
      <c r="Q78">
        <v>1.2</v>
      </c>
      <c r="R78">
        <v>6</v>
      </c>
      <c r="S78">
        <v>1.4</v>
      </c>
      <c r="T78">
        <v>1.8</v>
      </c>
      <c r="U78">
        <v>0.2</v>
      </c>
      <c r="V78">
        <v>0.453125</v>
      </c>
      <c r="W78">
        <v>12.8</v>
      </c>
      <c r="X78">
        <v>0.8</v>
      </c>
      <c r="Y78">
        <v>5</v>
      </c>
      <c r="Z78">
        <v>2</v>
      </c>
      <c r="AA78">
        <v>0.21659715305794061</v>
      </c>
      <c r="AB78">
        <v>-0.34874718631815826</v>
      </c>
      <c r="AC78">
        <v>2.0404430507121761E-3</v>
      </c>
      <c r="AD78">
        <v>-0.84799311417121448</v>
      </c>
      <c r="AE78">
        <v>1.7360498556870776</v>
      </c>
      <c r="AF78">
        <v>-0.80266737142629285</v>
      </c>
      <c r="AG78">
        <v>-0.339735981837539</v>
      </c>
      <c r="AH78">
        <v>-2.5341510957569624E-3</v>
      </c>
      <c r="AI78">
        <v>-3.7883270440646287E-2</v>
      </c>
    </row>
    <row r="79" spans="1:35" x14ac:dyDescent="0.2">
      <c r="A79">
        <v>7</v>
      </c>
      <c r="B79">
        <v>78</v>
      </c>
      <c r="C79" s="25">
        <v>136.1</v>
      </c>
      <c r="D79" s="25">
        <v>188</v>
      </c>
      <c r="E79" s="25">
        <v>50</v>
      </c>
      <c r="F79">
        <v>-8.0356757894153984E-3</v>
      </c>
      <c r="G79">
        <v>7.0428387722047375E-2</v>
      </c>
      <c r="H79">
        <v>-7.8464063511462775E-2</v>
      </c>
      <c r="I79" t="s">
        <v>135</v>
      </c>
      <c r="J79" t="s">
        <v>1685</v>
      </c>
      <c r="K79" t="s">
        <v>33</v>
      </c>
      <c r="L79" t="s">
        <v>263</v>
      </c>
      <c r="M79" s="26">
        <v>26.5</v>
      </c>
      <c r="N79" s="27">
        <v>5</v>
      </c>
      <c r="O79">
        <v>27.553333333333331</v>
      </c>
      <c r="P79">
        <v>9.1999999999999993</v>
      </c>
      <c r="Q79">
        <v>2.4</v>
      </c>
      <c r="R79">
        <v>4</v>
      </c>
      <c r="S79">
        <v>1.8</v>
      </c>
      <c r="T79">
        <v>2</v>
      </c>
      <c r="U79">
        <v>0.2</v>
      </c>
      <c r="V79">
        <v>0.46666666666666667</v>
      </c>
      <c r="W79">
        <v>6</v>
      </c>
      <c r="X79">
        <v>0.8571428571428571</v>
      </c>
      <c r="Y79">
        <v>1.4</v>
      </c>
      <c r="Z79">
        <v>1.2</v>
      </c>
      <c r="AA79">
        <v>-1.0502669066887134</v>
      </c>
      <c r="AB79">
        <v>0.82022288433765989</v>
      </c>
      <c r="AC79">
        <v>-0.71634507605124487</v>
      </c>
      <c r="AD79">
        <v>-0.66524070151236558</v>
      </c>
      <c r="AE79">
        <v>2.1716286206623083</v>
      </c>
      <c r="AF79">
        <v>-0.80266737142629285</v>
      </c>
      <c r="AG79">
        <v>-5.9508412734363345E-2</v>
      </c>
      <c r="AH79">
        <v>0.18641882015274078</v>
      </c>
      <c r="AI79">
        <v>0.74961363275869752</v>
      </c>
    </row>
    <row r="80" spans="1:35" x14ac:dyDescent="0.2">
      <c r="A80">
        <v>7</v>
      </c>
      <c r="B80">
        <v>79</v>
      </c>
      <c r="C80" s="25">
        <v>140.9</v>
      </c>
      <c r="D80" s="25">
        <v>160</v>
      </c>
      <c r="E80" s="25">
        <v>10</v>
      </c>
      <c r="F80">
        <v>-2.0324146220198219E-2</v>
      </c>
      <c r="G80">
        <v>-9.5811084936112609E-2</v>
      </c>
      <c r="H80">
        <v>7.5486938715914387E-2</v>
      </c>
      <c r="I80" t="s">
        <v>133</v>
      </c>
      <c r="J80" t="s">
        <v>1684</v>
      </c>
      <c r="K80" t="s">
        <v>108</v>
      </c>
      <c r="L80" t="s">
        <v>263</v>
      </c>
      <c r="M80" s="26">
        <v>25.7</v>
      </c>
      <c r="N80" s="27">
        <v>4</v>
      </c>
      <c r="O80">
        <v>25.408333333333335</v>
      </c>
      <c r="P80">
        <v>8</v>
      </c>
      <c r="Q80">
        <v>1.25</v>
      </c>
      <c r="R80">
        <v>3</v>
      </c>
      <c r="S80">
        <v>3.75</v>
      </c>
      <c r="T80">
        <v>2.5</v>
      </c>
      <c r="U80">
        <v>0</v>
      </c>
      <c r="V80">
        <v>0.37931034482758619</v>
      </c>
      <c r="W80">
        <v>7.25</v>
      </c>
      <c r="X80">
        <v>0.83333333333333337</v>
      </c>
      <c r="Y80">
        <v>1.5</v>
      </c>
      <c r="Z80">
        <v>1.75</v>
      </c>
      <c r="AA80">
        <v>-1.2502980740171323</v>
      </c>
      <c r="AB80">
        <v>-0.30004010004083248</v>
      </c>
      <c r="AC80">
        <v>-1.0755378356022234</v>
      </c>
      <c r="AD80">
        <v>0.22567731019952272</v>
      </c>
      <c r="AE80">
        <v>3.2605755331003858</v>
      </c>
      <c r="AF80">
        <v>-1.1124277564910137</v>
      </c>
      <c r="AG80">
        <v>-0.92824025269277466</v>
      </c>
      <c r="AH80">
        <v>0.10978189930990573</v>
      </c>
      <c r="AI80">
        <v>0.20820951180914865</v>
      </c>
    </row>
    <row r="81" spans="1:35" x14ac:dyDescent="0.2">
      <c r="A81">
        <v>7</v>
      </c>
      <c r="B81">
        <v>80</v>
      </c>
      <c r="C81" s="25">
        <v>44.2</v>
      </c>
      <c r="D81" s="25">
        <v>43</v>
      </c>
      <c r="E81" s="25">
        <v>97</v>
      </c>
      <c r="F81">
        <v>-2.4097103531082773E-2</v>
      </c>
      <c r="G81">
        <v>-0.30013097664108707</v>
      </c>
      <c r="H81">
        <v>0.27603387311000427</v>
      </c>
      <c r="I81" t="s">
        <v>128</v>
      </c>
      <c r="J81" t="s">
        <v>32</v>
      </c>
      <c r="K81" t="s">
        <v>89</v>
      </c>
      <c r="L81" t="s">
        <v>264</v>
      </c>
      <c r="M81" s="26">
        <v>22.5</v>
      </c>
      <c r="N81" s="27">
        <v>5</v>
      </c>
      <c r="O81">
        <v>30.206666666666667</v>
      </c>
      <c r="P81">
        <v>14.6</v>
      </c>
      <c r="Q81">
        <v>1.6</v>
      </c>
      <c r="R81">
        <v>8</v>
      </c>
      <c r="S81">
        <v>0.6</v>
      </c>
      <c r="T81">
        <v>1</v>
      </c>
      <c r="U81">
        <v>0.8</v>
      </c>
      <c r="V81">
        <v>0.34545454545454546</v>
      </c>
      <c r="W81">
        <v>11</v>
      </c>
      <c r="X81">
        <v>0.81818181818181823</v>
      </c>
      <c r="Y81">
        <v>6.6</v>
      </c>
      <c r="Z81">
        <v>2.6</v>
      </c>
      <c r="AA81">
        <v>-0.15012665371082776</v>
      </c>
      <c r="AB81">
        <v>4.0909503900447931E-2</v>
      </c>
      <c r="AC81">
        <v>0.72042596215266919</v>
      </c>
      <c r="AD81">
        <v>-1.213497939488912</v>
      </c>
      <c r="AE81">
        <v>-6.2652042138463893E-3</v>
      </c>
      <c r="AF81">
        <v>0.12661378376786922</v>
      </c>
      <c r="AG81">
        <v>-1.9039931172120492</v>
      </c>
      <c r="AH81">
        <v>0.31326082287502033</v>
      </c>
      <c r="AI81">
        <v>-0.62850594784015423</v>
      </c>
    </row>
    <row r="82" spans="1:35" x14ac:dyDescent="0.2">
      <c r="A82">
        <v>7</v>
      </c>
      <c r="B82">
        <v>81</v>
      </c>
      <c r="C82" s="25">
        <v>48.2</v>
      </c>
      <c r="D82" s="25">
        <v>41</v>
      </c>
      <c r="E82" s="25">
        <v>94</v>
      </c>
      <c r="F82">
        <v>-2.8499949396877989E-2</v>
      </c>
      <c r="G82">
        <v>0.2015659161573484</v>
      </c>
      <c r="H82">
        <v>-0.2300658655542264</v>
      </c>
      <c r="I82" t="s">
        <v>109</v>
      </c>
      <c r="J82" t="s">
        <v>32</v>
      </c>
      <c r="K82" t="s">
        <v>44</v>
      </c>
      <c r="L82" t="s">
        <v>264</v>
      </c>
      <c r="M82" s="26">
        <v>28.9</v>
      </c>
      <c r="N82" s="27">
        <v>5</v>
      </c>
      <c r="O82">
        <v>29.179999999999996</v>
      </c>
      <c r="P82">
        <v>14.6</v>
      </c>
      <c r="Q82">
        <v>2.2000000000000002</v>
      </c>
      <c r="R82">
        <v>5.4</v>
      </c>
      <c r="S82">
        <v>1</v>
      </c>
      <c r="T82">
        <v>1.4</v>
      </c>
      <c r="U82">
        <v>0.8</v>
      </c>
      <c r="V82">
        <v>0.58139534883720934</v>
      </c>
      <c r="W82">
        <v>8.6</v>
      </c>
      <c r="X82">
        <v>0.75</v>
      </c>
      <c r="Y82">
        <v>3.2</v>
      </c>
      <c r="Z82">
        <v>1.2</v>
      </c>
      <c r="AA82">
        <v>-0.15012665371082776</v>
      </c>
      <c r="AB82">
        <v>0.62539453922835719</v>
      </c>
      <c r="AC82">
        <v>-0.21347521267987479</v>
      </c>
      <c r="AD82">
        <v>-1.0307455268300634</v>
      </c>
      <c r="AE82">
        <v>0.86489232573661534</v>
      </c>
      <c r="AF82">
        <v>0.12661378376786922</v>
      </c>
      <c r="AG82">
        <v>1.263979258435584</v>
      </c>
      <c r="AH82">
        <v>-0.42205290129022172</v>
      </c>
      <c r="AI82">
        <v>0.74961363275869752</v>
      </c>
    </row>
    <row r="83" spans="1:35" x14ac:dyDescent="0.2">
      <c r="A83">
        <v>7</v>
      </c>
      <c r="B83">
        <v>82</v>
      </c>
      <c r="C83" s="25">
        <v>0</v>
      </c>
      <c r="D83" s="25">
        <v>185</v>
      </c>
      <c r="E83" s="25">
        <v>41</v>
      </c>
      <c r="F83">
        <v>-3.5675456122869841E-2</v>
      </c>
      <c r="G83">
        <v>0.21710379241496544</v>
      </c>
      <c r="H83">
        <v>-0.25277924853783529</v>
      </c>
      <c r="I83" t="s">
        <v>175</v>
      </c>
      <c r="J83" t="s">
        <v>32</v>
      </c>
      <c r="K83" t="s">
        <v>121</v>
      </c>
      <c r="L83" t="s">
        <v>264</v>
      </c>
      <c r="M83" s="26">
        <v>31.5</v>
      </c>
      <c r="N83" s="27">
        <v>5</v>
      </c>
      <c r="O83">
        <v>27.836666666666666</v>
      </c>
      <c r="P83">
        <v>14.4</v>
      </c>
      <c r="Q83">
        <v>2.6</v>
      </c>
      <c r="R83">
        <v>7.6</v>
      </c>
      <c r="S83">
        <v>2.4</v>
      </c>
      <c r="T83">
        <v>0.8</v>
      </c>
      <c r="U83">
        <v>0.4</v>
      </c>
      <c r="V83">
        <v>0.57999999999999996</v>
      </c>
      <c r="W83">
        <v>10</v>
      </c>
      <c r="X83">
        <v>0.5</v>
      </c>
      <c r="Y83">
        <v>0.4</v>
      </c>
      <c r="Z83">
        <v>1.2</v>
      </c>
      <c r="AA83">
        <v>-0.18346518159889749</v>
      </c>
      <c r="AB83">
        <v>1.0150512294469631</v>
      </c>
      <c r="AC83">
        <v>0.57674885833227763</v>
      </c>
      <c r="AD83">
        <v>-0.3911120825240923</v>
      </c>
      <c r="AE83">
        <v>-0.44184396918907726</v>
      </c>
      <c r="AF83">
        <v>-0.49290698636157226</v>
      </c>
      <c r="AG83">
        <v>1.4540486918360804</v>
      </c>
      <c r="AH83">
        <v>-0.33220006096569027</v>
      </c>
      <c r="AI83">
        <v>0.74961363275869752</v>
      </c>
    </row>
    <row r="84" spans="1:35" x14ac:dyDescent="0.2">
      <c r="A84">
        <v>7</v>
      </c>
      <c r="B84">
        <v>83</v>
      </c>
      <c r="C84" s="25">
        <v>140.30000000000001</v>
      </c>
      <c r="D84" s="25">
        <v>200</v>
      </c>
      <c r="E84" s="25">
        <v>24</v>
      </c>
      <c r="F84">
        <v>-3.7647160631555716E-2</v>
      </c>
      <c r="G84">
        <v>8.6949752938779559E-2</v>
      </c>
      <c r="H84">
        <v>-0.12459691357033528</v>
      </c>
      <c r="I84" t="s">
        <v>190</v>
      </c>
      <c r="J84" t="s">
        <v>32</v>
      </c>
      <c r="K84" t="s">
        <v>89</v>
      </c>
      <c r="L84" t="s">
        <v>263</v>
      </c>
      <c r="M84" s="26">
        <v>25.7</v>
      </c>
      <c r="N84" s="27">
        <v>5</v>
      </c>
      <c r="O84">
        <v>20.816666666666666</v>
      </c>
      <c r="P84">
        <v>7.8</v>
      </c>
      <c r="Q84">
        <v>0.4</v>
      </c>
      <c r="R84">
        <v>4.4000000000000004</v>
      </c>
      <c r="S84">
        <v>4</v>
      </c>
      <c r="T84">
        <v>2</v>
      </c>
      <c r="U84">
        <v>0.8</v>
      </c>
      <c r="V84">
        <v>0.48484848484848486</v>
      </c>
      <c r="W84">
        <v>6.6</v>
      </c>
      <c r="X84">
        <v>0.83333333333333337</v>
      </c>
      <c r="Y84">
        <v>1.2</v>
      </c>
      <c r="Z84">
        <v>1</v>
      </c>
      <c r="AA84">
        <v>-1.2836366019052021</v>
      </c>
      <c r="AB84">
        <v>-1.1280605667553703</v>
      </c>
      <c r="AC84">
        <v>-0.57266797223085331</v>
      </c>
      <c r="AD84">
        <v>0.33989756811130328</v>
      </c>
      <c r="AE84">
        <v>2.1716286206623083</v>
      </c>
      <c r="AF84">
        <v>0.12661378376786922</v>
      </c>
      <c r="AG84">
        <v>9.959004231137257E-2</v>
      </c>
      <c r="AH84">
        <v>8.269504392905451E-2</v>
      </c>
      <c r="AI84">
        <v>0.94648785855853346</v>
      </c>
    </row>
    <row r="85" spans="1:35" x14ac:dyDescent="0.2">
      <c r="A85">
        <v>7</v>
      </c>
      <c r="B85">
        <v>84</v>
      </c>
      <c r="C85" s="25">
        <v>135.9</v>
      </c>
      <c r="D85" s="25">
        <v>269</v>
      </c>
      <c r="E85" s="25">
        <v>45</v>
      </c>
      <c r="F85">
        <v>-3.8581941340336358E-2</v>
      </c>
      <c r="G85">
        <v>8.3667639668740489E-3</v>
      </c>
      <c r="H85">
        <v>-4.6948705307210403E-2</v>
      </c>
      <c r="I85" t="s">
        <v>129</v>
      </c>
      <c r="J85" t="s">
        <v>1683</v>
      </c>
      <c r="K85" t="s">
        <v>74</v>
      </c>
      <c r="L85" t="s">
        <v>263</v>
      </c>
      <c r="M85" s="26">
        <v>24.7</v>
      </c>
      <c r="N85" s="27">
        <v>5</v>
      </c>
      <c r="O85">
        <v>26.173333333333336</v>
      </c>
      <c r="P85">
        <v>11.4</v>
      </c>
      <c r="Q85">
        <v>2</v>
      </c>
      <c r="R85">
        <v>7</v>
      </c>
      <c r="S85">
        <v>2</v>
      </c>
      <c r="T85">
        <v>1.8</v>
      </c>
      <c r="U85">
        <v>0.2</v>
      </c>
      <c r="V85">
        <v>0.45652173913043476</v>
      </c>
      <c r="W85">
        <v>9.1999999999999993</v>
      </c>
      <c r="X85">
        <v>0.625</v>
      </c>
      <c r="Y85">
        <v>1.6</v>
      </c>
      <c r="Z85">
        <v>1.4</v>
      </c>
      <c r="AA85">
        <v>-0.683543099919945</v>
      </c>
      <c r="AB85">
        <v>0.43056619411905395</v>
      </c>
      <c r="AC85">
        <v>0.36123320260169067</v>
      </c>
      <c r="AD85">
        <v>-0.57386449518294114</v>
      </c>
      <c r="AE85">
        <v>1.7360498556870776</v>
      </c>
      <c r="AF85">
        <v>-0.80266737142629285</v>
      </c>
      <c r="AG85">
        <v>-0.20736494187464066</v>
      </c>
      <c r="AH85">
        <v>-0.73784787526099782</v>
      </c>
      <c r="AI85">
        <v>0.55273940695886159</v>
      </c>
    </row>
    <row r="86" spans="1:35" x14ac:dyDescent="0.2">
      <c r="A86">
        <v>8</v>
      </c>
      <c r="B86">
        <v>85</v>
      </c>
      <c r="C86" s="25">
        <v>86</v>
      </c>
      <c r="D86" s="25">
        <v>94</v>
      </c>
      <c r="E86" s="25">
        <v>81</v>
      </c>
      <c r="F86">
        <v>-3.8714791765002241E-2</v>
      </c>
      <c r="G86">
        <v>-0.21880417244762718</v>
      </c>
      <c r="H86">
        <v>0.18008938068262492</v>
      </c>
      <c r="I86" t="s">
        <v>113</v>
      </c>
      <c r="J86" t="s">
        <v>384</v>
      </c>
      <c r="K86" t="s">
        <v>74</v>
      </c>
      <c r="L86" t="s">
        <v>263</v>
      </c>
      <c r="M86" s="26">
        <v>22.1</v>
      </c>
      <c r="N86" s="27">
        <v>5</v>
      </c>
      <c r="O86">
        <v>27.72666666666667</v>
      </c>
      <c r="P86">
        <v>10.199999999999999</v>
      </c>
      <c r="Q86">
        <v>1.8</v>
      </c>
      <c r="R86">
        <v>4.2</v>
      </c>
      <c r="S86">
        <v>5.8</v>
      </c>
      <c r="T86">
        <v>1.6</v>
      </c>
      <c r="U86">
        <v>0.2</v>
      </c>
      <c r="V86">
        <v>0.43478260869565216</v>
      </c>
      <c r="W86">
        <v>9.1999999999999993</v>
      </c>
      <c r="X86">
        <v>0.5</v>
      </c>
      <c r="Y86">
        <v>0.8</v>
      </c>
      <c r="Z86">
        <v>3.2</v>
      </c>
      <c r="AA86">
        <v>-0.88357426724836419</v>
      </c>
      <c r="AB86">
        <v>0.23573784900975092</v>
      </c>
      <c r="AC86">
        <v>-0.64450652414104903</v>
      </c>
      <c r="AD86">
        <v>1.1622834250761231</v>
      </c>
      <c r="AE86">
        <v>1.3004710907118466</v>
      </c>
      <c r="AF86">
        <v>-0.80266737142629285</v>
      </c>
      <c r="AG86">
        <v>-0.47910538443396711</v>
      </c>
      <c r="AH86">
        <v>-0.63874774433703019</v>
      </c>
      <c r="AI86">
        <v>-1.219128625239662</v>
      </c>
    </row>
    <row r="87" spans="1:35" x14ac:dyDescent="0.2">
      <c r="A87">
        <v>8</v>
      </c>
      <c r="B87">
        <v>86</v>
      </c>
      <c r="C87" s="25">
        <v>0</v>
      </c>
      <c r="D87" s="25">
        <v>330</v>
      </c>
      <c r="E87" s="25">
        <v>22</v>
      </c>
      <c r="F87">
        <v>-4.6230316757440569E-2</v>
      </c>
      <c r="G87">
        <v>-6.8292396933422539E-2</v>
      </c>
      <c r="H87">
        <v>2.206208017598197E-2</v>
      </c>
      <c r="I87" t="s">
        <v>233</v>
      </c>
      <c r="J87" t="s">
        <v>32</v>
      </c>
      <c r="K87" t="s">
        <v>74</v>
      </c>
      <c r="L87" t="s">
        <v>263</v>
      </c>
      <c r="M87" s="26">
        <v>25</v>
      </c>
      <c r="N87" s="27">
        <v>5</v>
      </c>
      <c r="O87">
        <v>35.676666666666662</v>
      </c>
      <c r="P87">
        <v>7.2</v>
      </c>
      <c r="Q87">
        <v>1.4</v>
      </c>
      <c r="R87">
        <v>9.8000000000000007</v>
      </c>
      <c r="S87">
        <v>2.6</v>
      </c>
      <c r="T87">
        <v>1.4</v>
      </c>
      <c r="U87">
        <v>0.6</v>
      </c>
      <c r="V87">
        <v>0.38235294117647056</v>
      </c>
      <c r="W87">
        <v>6.8</v>
      </c>
      <c r="X87">
        <v>0.6</v>
      </c>
      <c r="Y87">
        <v>1</v>
      </c>
      <c r="Z87">
        <v>1.4</v>
      </c>
      <c r="AA87">
        <v>-1.3836521855694115</v>
      </c>
      <c r="AB87">
        <v>-0.15391884120885529</v>
      </c>
      <c r="AC87">
        <v>1.3669729293444308</v>
      </c>
      <c r="AD87">
        <v>-0.29973587619466774</v>
      </c>
      <c r="AE87">
        <v>0.86489232573661534</v>
      </c>
      <c r="AF87">
        <v>-0.18314660129685159</v>
      </c>
      <c r="AG87">
        <v>-0.84375876205758038</v>
      </c>
      <c r="AH87">
        <v>-0.53502396811334407</v>
      </c>
      <c r="AI87">
        <v>0.55273940695886159</v>
      </c>
    </row>
    <row r="88" spans="1:35" x14ac:dyDescent="0.2">
      <c r="A88">
        <v>8</v>
      </c>
      <c r="B88">
        <v>87</v>
      </c>
      <c r="C88" s="25">
        <v>43.5</v>
      </c>
      <c r="D88" s="25">
        <v>42</v>
      </c>
      <c r="E88" s="25">
        <v>98</v>
      </c>
      <c r="F88">
        <v>-6.2473568242412507E-2</v>
      </c>
      <c r="G88">
        <v>-0.5600761731886128</v>
      </c>
      <c r="H88">
        <v>0.49760260494620029</v>
      </c>
      <c r="I88" t="s">
        <v>118</v>
      </c>
      <c r="J88" t="s">
        <v>32</v>
      </c>
      <c r="K88" t="s">
        <v>56</v>
      </c>
      <c r="L88" t="s">
        <v>264</v>
      </c>
      <c r="M88" s="26">
        <v>30.7</v>
      </c>
      <c r="N88" s="27">
        <v>3</v>
      </c>
      <c r="O88">
        <v>27.8</v>
      </c>
      <c r="P88">
        <v>18</v>
      </c>
      <c r="Q88">
        <v>1</v>
      </c>
      <c r="R88">
        <v>6</v>
      </c>
      <c r="S88">
        <v>4.333333333333333</v>
      </c>
      <c r="T88">
        <v>0.66666666666666663</v>
      </c>
      <c r="U88">
        <v>0.33333333333333331</v>
      </c>
      <c r="V88">
        <v>0.34782608695652173</v>
      </c>
      <c r="W88">
        <v>15.333333333333334</v>
      </c>
      <c r="X88">
        <v>0.82608695652173914</v>
      </c>
      <c r="Y88">
        <v>7.666666666666667</v>
      </c>
      <c r="Z88">
        <v>4</v>
      </c>
      <c r="AA88">
        <v>0.41662832038635955</v>
      </c>
      <c r="AB88">
        <v>-0.54357553142746129</v>
      </c>
      <c r="AC88">
        <v>2.0404430507121761E-3</v>
      </c>
      <c r="AD88">
        <v>0.49219124532701053</v>
      </c>
      <c r="AE88">
        <v>-0.73222981250589803</v>
      </c>
      <c r="AF88">
        <v>-0.5961604480498125</v>
      </c>
      <c r="AG88">
        <v>-2.596745052561622</v>
      </c>
      <c r="AH88">
        <v>0.52379080552220203</v>
      </c>
      <c r="AI88">
        <v>-2.006625528439006</v>
      </c>
    </row>
    <row r="89" spans="1:35" x14ac:dyDescent="0.2">
      <c r="A89">
        <v>8</v>
      </c>
      <c r="B89">
        <v>88</v>
      </c>
      <c r="C89" s="25">
        <v>134.69999999999999</v>
      </c>
      <c r="D89" s="25">
        <v>292</v>
      </c>
      <c r="E89" s="25">
        <v>29</v>
      </c>
      <c r="F89">
        <v>-7.0093463288357097E-2</v>
      </c>
      <c r="G89">
        <v>1.1859068019526964E-2</v>
      </c>
      <c r="H89">
        <v>-8.1952531307884061E-2</v>
      </c>
      <c r="I89" t="s">
        <v>188</v>
      </c>
      <c r="J89" t="s">
        <v>32</v>
      </c>
      <c r="K89" t="s">
        <v>56</v>
      </c>
      <c r="L89" t="s">
        <v>263</v>
      </c>
      <c r="M89" s="26">
        <v>27.9</v>
      </c>
      <c r="N89" s="27">
        <v>5</v>
      </c>
      <c r="O89">
        <v>32.46</v>
      </c>
      <c r="P89">
        <v>18.600000000000001</v>
      </c>
      <c r="Q89">
        <v>3.8</v>
      </c>
      <c r="R89">
        <v>2.4</v>
      </c>
      <c r="S89">
        <v>1.6</v>
      </c>
      <c r="T89">
        <v>0</v>
      </c>
      <c r="U89">
        <v>0.6</v>
      </c>
      <c r="V89">
        <v>0.47540983606557374</v>
      </c>
      <c r="W89">
        <v>12.2</v>
      </c>
      <c r="X89">
        <v>0.94117647058823528</v>
      </c>
      <c r="Y89">
        <v>3.4</v>
      </c>
      <c r="Z89">
        <v>1.4</v>
      </c>
      <c r="AA89">
        <v>0.51664390405056926</v>
      </c>
      <c r="AB89">
        <v>2.1840213001027813</v>
      </c>
      <c r="AC89">
        <v>-1.2910534913328104</v>
      </c>
      <c r="AD89">
        <v>-0.75661690784178992</v>
      </c>
      <c r="AE89">
        <v>-2.1841590290900013</v>
      </c>
      <c r="AF89">
        <v>-0.18314660129685159</v>
      </c>
      <c r="AG89">
        <v>4.4646448235380755E-2</v>
      </c>
      <c r="AH89">
        <v>1.2236565823896031</v>
      </c>
      <c r="AI89">
        <v>0.55273940695886159</v>
      </c>
    </row>
    <row r="90" spans="1:35" x14ac:dyDescent="0.2">
      <c r="A90">
        <v>8</v>
      </c>
      <c r="B90">
        <v>89</v>
      </c>
      <c r="C90" s="25">
        <v>116.2</v>
      </c>
      <c r="D90" s="25">
        <v>118</v>
      </c>
      <c r="E90" s="25">
        <v>85</v>
      </c>
      <c r="F90">
        <v>-7.5973509579915735E-2</v>
      </c>
      <c r="G90">
        <v>-0.2500860709531269</v>
      </c>
      <c r="H90">
        <v>0.17411256137321118</v>
      </c>
      <c r="I90" t="s">
        <v>134</v>
      </c>
      <c r="J90" t="s">
        <v>32</v>
      </c>
      <c r="K90" t="s">
        <v>50</v>
      </c>
      <c r="L90" t="s">
        <v>264</v>
      </c>
      <c r="M90" s="26">
        <v>23.1</v>
      </c>
      <c r="N90" s="27">
        <v>5</v>
      </c>
      <c r="O90">
        <v>34.786666666666669</v>
      </c>
      <c r="P90">
        <v>17</v>
      </c>
      <c r="Q90">
        <v>2</v>
      </c>
      <c r="R90">
        <v>7.2</v>
      </c>
      <c r="S90">
        <v>2.2000000000000002</v>
      </c>
      <c r="T90">
        <v>1.6</v>
      </c>
      <c r="U90">
        <v>0</v>
      </c>
      <c r="V90">
        <v>0.41463414634146339</v>
      </c>
      <c r="W90">
        <v>16.399999999999999</v>
      </c>
      <c r="X90">
        <v>0.58333333333333337</v>
      </c>
      <c r="Y90">
        <v>2.4</v>
      </c>
      <c r="Z90">
        <v>2.4</v>
      </c>
      <c r="AA90">
        <v>0.24993568094601035</v>
      </c>
      <c r="AB90">
        <v>0.43056619411905395</v>
      </c>
      <c r="AC90">
        <v>0.43307175451188645</v>
      </c>
      <c r="AD90">
        <v>-0.48248828885351658</v>
      </c>
      <c r="AE90">
        <v>1.3004710907118466</v>
      </c>
      <c r="AF90">
        <v>-1.1124277564910137</v>
      </c>
      <c r="AG90">
        <v>-1.287328349478414</v>
      </c>
      <c r="AH90">
        <v>-1.3509432420036773</v>
      </c>
      <c r="AI90">
        <v>-0.43163172204031808</v>
      </c>
    </row>
    <row r="91" spans="1:35" x14ac:dyDescent="0.2">
      <c r="A91">
        <v>8</v>
      </c>
      <c r="B91">
        <v>90</v>
      </c>
      <c r="C91" s="25">
        <v>88.9</v>
      </c>
      <c r="D91" s="25">
        <v>88</v>
      </c>
      <c r="E91" s="25">
        <v>87</v>
      </c>
      <c r="F91">
        <v>-7.6506905492687377E-2</v>
      </c>
      <c r="G91">
        <v>-0.15173460501778516</v>
      </c>
      <c r="H91">
        <v>7.522769952509778E-2</v>
      </c>
      <c r="I91" t="s">
        <v>85</v>
      </c>
      <c r="J91" t="s">
        <v>1678</v>
      </c>
      <c r="K91" t="s">
        <v>70</v>
      </c>
      <c r="L91" t="s">
        <v>263</v>
      </c>
      <c r="M91" s="26">
        <v>29.1</v>
      </c>
      <c r="N91" s="27">
        <v>5</v>
      </c>
      <c r="O91">
        <v>28.73</v>
      </c>
      <c r="P91">
        <v>12.2</v>
      </c>
      <c r="Q91">
        <v>1.2</v>
      </c>
      <c r="R91">
        <v>5</v>
      </c>
      <c r="S91">
        <v>7.6</v>
      </c>
      <c r="T91">
        <v>0.8</v>
      </c>
      <c r="U91">
        <v>0</v>
      </c>
      <c r="V91">
        <v>0.4</v>
      </c>
      <c r="W91">
        <v>12</v>
      </c>
      <c r="X91">
        <v>0.875</v>
      </c>
      <c r="Y91">
        <v>1.6</v>
      </c>
      <c r="Z91">
        <v>1.6</v>
      </c>
      <c r="AA91">
        <v>-0.55018898836766583</v>
      </c>
      <c r="AB91">
        <v>-0.34874718631815826</v>
      </c>
      <c r="AC91">
        <v>-0.3571523165002663</v>
      </c>
      <c r="AD91">
        <v>1.9846692820409433</v>
      </c>
      <c r="AE91">
        <v>-0.44184396918907726</v>
      </c>
      <c r="AF91">
        <v>-1.1124277564910137</v>
      </c>
      <c r="AG91">
        <v>-1.1859282878702806</v>
      </c>
      <c r="AH91">
        <v>0.29014259637642625</v>
      </c>
      <c r="AI91">
        <v>0.35586518115902555</v>
      </c>
    </row>
    <row r="92" spans="1:35" x14ac:dyDescent="0.2">
      <c r="A92">
        <v>8</v>
      </c>
      <c r="B92">
        <v>91</v>
      </c>
      <c r="C92" s="25">
        <v>0</v>
      </c>
      <c r="D92" s="25">
        <v>690</v>
      </c>
      <c r="E92" s="25">
        <v>5</v>
      </c>
      <c r="F92">
        <v>-9.6646045577440096E-2</v>
      </c>
      <c r="G92">
        <v>-1.9796540729194678E-2</v>
      </c>
      <c r="H92">
        <v>-7.6849504848245417E-2</v>
      </c>
      <c r="I92" t="s">
        <v>376</v>
      </c>
      <c r="J92" t="s">
        <v>1701</v>
      </c>
      <c r="K92" t="s">
        <v>70</v>
      </c>
      <c r="L92" t="s">
        <v>264</v>
      </c>
      <c r="M92" s="26">
        <v>23.7</v>
      </c>
      <c r="N92" s="27">
        <v>5</v>
      </c>
      <c r="O92">
        <v>23.443333333333335</v>
      </c>
      <c r="P92">
        <v>13.4</v>
      </c>
      <c r="Q92">
        <v>3</v>
      </c>
      <c r="R92">
        <v>4.5999999999999996</v>
      </c>
      <c r="S92">
        <v>1.4</v>
      </c>
      <c r="T92">
        <v>0.4</v>
      </c>
      <c r="U92">
        <v>0.8</v>
      </c>
      <c r="V92">
        <v>0.44</v>
      </c>
      <c r="W92">
        <v>10</v>
      </c>
      <c r="X92">
        <v>1</v>
      </c>
      <c r="Y92">
        <v>1.6</v>
      </c>
      <c r="Z92">
        <v>1</v>
      </c>
      <c r="AA92">
        <v>-0.35015782103924664</v>
      </c>
      <c r="AB92">
        <v>1.4047079196655692</v>
      </c>
      <c r="AC92">
        <v>-0.5008294203206578</v>
      </c>
      <c r="AD92">
        <v>-0.84799311417121448</v>
      </c>
      <c r="AE92">
        <v>-1.3130014991395391</v>
      </c>
      <c r="AF92">
        <v>0.12661378376786922</v>
      </c>
      <c r="AG92">
        <v>-0.44813440607920474</v>
      </c>
      <c r="AH92">
        <v>0.80413783219513901</v>
      </c>
      <c r="AI92">
        <v>0.94648785855853346</v>
      </c>
    </row>
    <row r="93" spans="1:35" x14ac:dyDescent="0.2">
      <c r="A93">
        <v>8</v>
      </c>
      <c r="B93">
        <v>92</v>
      </c>
      <c r="C93" s="25">
        <v>51.3</v>
      </c>
      <c r="D93" s="25">
        <v>50</v>
      </c>
      <c r="E93" s="25">
        <v>98</v>
      </c>
      <c r="F93">
        <v>-0.1068157418607731</v>
      </c>
      <c r="G93">
        <v>-8.8640723742819241E-2</v>
      </c>
      <c r="H93">
        <v>-1.8175018117953856E-2</v>
      </c>
      <c r="I93" t="s">
        <v>110</v>
      </c>
      <c r="J93" t="s">
        <v>32</v>
      </c>
      <c r="K93" t="s">
        <v>58</v>
      </c>
      <c r="L93" t="s">
        <v>264</v>
      </c>
      <c r="M93" s="26">
        <v>27.3</v>
      </c>
      <c r="N93" s="27">
        <v>5</v>
      </c>
      <c r="O93">
        <v>33.056666666666665</v>
      </c>
      <c r="P93">
        <v>15.6</v>
      </c>
      <c r="Q93">
        <v>1.2</v>
      </c>
      <c r="R93">
        <v>6</v>
      </c>
      <c r="S93">
        <v>4.2</v>
      </c>
      <c r="T93">
        <v>0.8</v>
      </c>
      <c r="U93">
        <v>0.6</v>
      </c>
      <c r="V93">
        <v>0.45205479452054792</v>
      </c>
      <c r="W93">
        <v>14.6</v>
      </c>
      <c r="X93">
        <v>0.75</v>
      </c>
      <c r="Y93">
        <v>1.6</v>
      </c>
      <c r="Z93">
        <v>1.6</v>
      </c>
      <c r="AA93">
        <v>1.6565985729521424E-2</v>
      </c>
      <c r="AB93">
        <v>-0.34874718631815826</v>
      </c>
      <c r="AC93">
        <v>2.0404430507121761E-3</v>
      </c>
      <c r="AD93">
        <v>0.43127377444072779</v>
      </c>
      <c r="AE93">
        <v>-0.44184396918907726</v>
      </c>
      <c r="AF93">
        <v>-0.18314660129685159</v>
      </c>
      <c r="AG93">
        <v>-0.40592150181898706</v>
      </c>
      <c r="AH93">
        <v>-0.22385263944228598</v>
      </c>
      <c r="AI93">
        <v>0.35586518115902555</v>
      </c>
    </row>
    <row r="94" spans="1:35" x14ac:dyDescent="0.2">
      <c r="A94">
        <v>8</v>
      </c>
      <c r="B94">
        <v>93</v>
      </c>
      <c r="C94" s="25">
        <v>103.2</v>
      </c>
      <c r="D94" s="25">
        <v>127</v>
      </c>
      <c r="E94" s="25">
        <v>87</v>
      </c>
      <c r="F94">
        <v>-0.12213211157555158</v>
      </c>
      <c r="G94">
        <v>-0.31922644832649671</v>
      </c>
      <c r="H94">
        <v>0.19709433675094512</v>
      </c>
      <c r="I94" t="s">
        <v>392</v>
      </c>
      <c r="J94" t="s">
        <v>32</v>
      </c>
      <c r="K94" t="s">
        <v>108</v>
      </c>
      <c r="L94" t="s">
        <v>264</v>
      </c>
      <c r="M94" s="26">
        <v>19.399999999999999</v>
      </c>
      <c r="N94" s="27">
        <v>5</v>
      </c>
      <c r="O94">
        <v>30.52</v>
      </c>
      <c r="P94">
        <v>14.8</v>
      </c>
      <c r="Q94">
        <v>1</v>
      </c>
      <c r="R94">
        <v>5.4</v>
      </c>
      <c r="S94">
        <v>3.4</v>
      </c>
      <c r="T94">
        <v>1.4</v>
      </c>
      <c r="U94">
        <v>0.6</v>
      </c>
      <c r="V94">
        <v>0.41791044776119401</v>
      </c>
      <c r="W94">
        <v>13.4</v>
      </c>
      <c r="X94">
        <v>0.72222222222222221</v>
      </c>
      <c r="Y94">
        <v>3.6</v>
      </c>
      <c r="Z94">
        <v>3</v>
      </c>
      <c r="AA94">
        <v>-0.11678812582275774</v>
      </c>
      <c r="AB94">
        <v>-0.54357553142746129</v>
      </c>
      <c r="AC94">
        <v>-0.21347521267987479</v>
      </c>
      <c r="AD94">
        <v>6.5768949123029913E-2</v>
      </c>
      <c r="AE94">
        <v>0.86489232573661534</v>
      </c>
      <c r="AF94">
        <v>-0.18314660129685159</v>
      </c>
      <c r="AG94">
        <v>-0.99585885446978328</v>
      </c>
      <c r="AH94">
        <v>-0.72860058466156086</v>
      </c>
      <c r="AI94">
        <v>-1.0222543994398261</v>
      </c>
    </row>
    <row r="95" spans="1:35" x14ac:dyDescent="0.2">
      <c r="A95">
        <v>8</v>
      </c>
      <c r="B95">
        <v>94</v>
      </c>
      <c r="C95" s="25">
        <v>77.400000000000006</v>
      </c>
      <c r="D95" s="25">
        <v>81</v>
      </c>
      <c r="E95" s="25">
        <v>90</v>
      </c>
      <c r="F95">
        <v>-0.12598925222698171</v>
      </c>
      <c r="G95">
        <v>0.13398322417957642</v>
      </c>
      <c r="H95">
        <v>-0.25997247640655813</v>
      </c>
      <c r="I95" t="s">
        <v>139</v>
      </c>
      <c r="J95" t="s">
        <v>1682</v>
      </c>
      <c r="K95" t="s">
        <v>37</v>
      </c>
      <c r="L95" t="s">
        <v>45</v>
      </c>
      <c r="M95" s="26">
        <v>30.4</v>
      </c>
      <c r="N95" s="27">
        <v>5</v>
      </c>
      <c r="O95">
        <v>28.32</v>
      </c>
      <c r="P95">
        <v>15</v>
      </c>
      <c r="Q95">
        <v>0</v>
      </c>
      <c r="R95">
        <v>10</v>
      </c>
      <c r="S95">
        <v>1.2</v>
      </c>
      <c r="T95">
        <v>0.2</v>
      </c>
      <c r="U95">
        <v>1.4</v>
      </c>
      <c r="V95">
        <v>0.63265306122448983</v>
      </c>
      <c r="W95">
        <v>9.8000000000000007</v>
      </c>
      <c r="X95">
        <v>0.9285714285714286</v>
      </c>
      <c r="Y95">
        <v>2.8</v>
      </c>
      <c r="Z95">
        <v>2</v>
      </c>
      <c r="AA95">
        <v>-8.3449597934688022E-2</v>
      </c>
      <c r="AB95">
        <v>-1.5177172569739765</v>
      </c>
      <c r="AC95">
        <v>1.4388114812546262</v>
      </c>
      <c r="AD95">
        <v>-0.93936932050063904</v>
      </c>
      <c r="AE95">
        <v>-1.7485802641147703</v>
      </c>
      <c r="AF95">
        <v>1.0558949389620311</v>
      </c>
      <c r="AG95">
        <v>2.125657053645706</v>
      </c>
      <c r="AH95">
        <v>0.91248525371854461</v>
      </c>
      <c r="AI95">
        <v>-3.7883270440646287E-2</v>
      </c>
    </row>
    <row r="96" spans="1:35" x14ac:dyDescent="0.2">
      <c r="A96">
        <v>8</v>
      </c>
      <c r="B96">
        <v>95</v>
      </c>
      <c r="C96" s="25">
        <v>137.5</v>
      </c>
      <c r="D96" s="25">
        <v>135</v>
      </c>
      <c r="E96" s="25">
        <v>45</v>
      </c>
      <c r="F96">
        <v>-0.12723593896745261</v>
      </c>
      <c r="G96">
        <v>-8.8018448838126595E-2</v>
      </c>
      <c r="H96">
        <v>-3.9217490129326016E-2</v>
      </c>
      <c r="I96" t="s">
        <v>195</v>
      </c>
      <c r="J96" t="s">
        <v>32</v>
      </c>
      <c r="K96" t="s">
        <v>65</v>
      </c>
      <c r="L96" t="s">
        <v>264</v>
      </c>
      <c r="M96" s="26">
        <v>27</v>
      </c>
      <c r="N96" s="27">
        <v>5</v>
      </c>
      <c r="O96">
        <v>28.013333333333332</v>
      </c>
      <c r="P96">
        <v>11.6</v>
      </c>
      <c r="Q96">
        <v>2.6</v>
      </c>
      <c r="R96">
        <v>6</v>
      </c>
      <c r="S96">
        <v>2.2000000000000002</v>
      </c>
      <c r="T96">
        <v>0.6</v>
      </c>
      <c r="U96">
        <v>0.6</v>
      </c>
      <c r="V96">
        <v>0.41176470588235292</v>
      </c>
      <c r="W96">
        <v>10.199999999999999</v>
      </c>
      <c r="X96">
        <v>1</v>
      </c>
      <c r="Y96">
        <v>0.6</v>
      </c>
      <c r="Z96">
        <v>1</v>
      </c>
      <c r="AA96">
        <v>-0.65020457203187532</v>
      </c>
      <c r="AB96">
        <v>1.0150512294469631</v>
      </c>
      <c r="AC96">
        <v>2.0404430507121761E-3</v>
      </c>
      <c r="AD96">
        <v>-0.48248828885351658</v>
      </c>
      <c r="AE96">
        <v>-0.87742273416430827</v>
      </c>
      <c r="AF96">
        <v>-0.18314660129685159</v>
      </c>
      <c r="AG96">
        <v>-0.84800232532950448</v>
      </c>
      <c r="AH96">
        <v>0.28551895107670816</v>
      </c>
      <c r="AI96">
        <v>0.94648785855853346</v>
      </c>
    </row>
    <row r="97" spans="1:35" x14ac:dyDescent="0.2">
      <c r="A97">
        <v>8</v>
      </c>
      <c r="B97">
        <v>96</v>
      </c>
      <c r="C97" s="25">
        <v>0</v>
      </c>
      <c r="D97" s="25">
        <v>237</v>
      </c>
      <c r="E97" s="25">
        <v>35</v>
      </c>
      <c r="F97">
        <v>-0.12735694682042845</v>
      </c>
      <c r="G97">
        <v>-8.2666155317156986E-2</v>
      </c>
      <c r="H97">
        <v>-4.469079150327146E-2</v>
      </c>
      <c r="I97" t="s">
        <v>154</v>
      </c>
      <c r="J97" t="s">
        <v>32</v>
      </c>
      <c r="K97" t="s">
        <v>155</v>
      </c>
      <c r="L97" t="s">
        <v>263</v>
      </c>
      <c r="M97" s="26">
        <v>23.8</v>
      </c>
      <c r="N97" s="27">
        <v>5</v>
      </c>
      <c r="O97">
        <v>29.043333333333333</v>
      </c>
      <c r="P97">
        <v>15.6</v>
      </c>
      <c r="Q97">
        <v>2</v>
      </c>
      <c r="R97">
        <v>2</v>
      </c>
      <c r="S97">
        <v>2</v>
      </c>
      <c r="T97">
        <v>1.4</v>
      </c>
      <c r="U97">
        <v>0.6</v>
      </c>
      <c r="V97">
        <v>0.41791044776119401</v>
      </c>
      <c r="W97">
        <v>13.4</v>
      </c>
      <c r="X97">
        <v>0.8</v>
      </c>
      <c r="Y97">
        <v>3</v>
      </c>
      <c r="Z97">
        <v>0.8</v>
      </c>
      <c r="AA97">
        <v>1.6565985729521424E-2</v>
      </c>
      <c r="AB97">
        <v>0.43056619411905395</v>
      </c>
      <c r="AC97">
        <v>-1.4347305951532019</v>
      </c>
      <c r="AD97">
        <v>-0.57386449518294114</v>
      </c>
      <c r="AE97">
        <v>0.86489232573661534</v>
      </c>
      <c r="AF97">
        <v>-0.18314660129685159</v>
      </c>
      <c r="AG97">
        <v>-0.99585885446978328</v>
      </c>
      <c r="AH97">
        <v>-1.1781441695195162E-2</v>
      </c>
      <c r="AI97">
        <v>1.1433620843583694</v>
      </c>
    </row>
    <row r="98" spans="1:35" x14ac:dyDescent="0.2">
      <c r="A98">
        <v>9</v>
      </c>
      <c r="B98">
        <v>97</v>
      </c>
      <c r="C98" s="25">
        <v>68.2</v>
      </c>
      <c r="D98" s="25">
        <v>65</v>
      </c>
      <c r="E98" s="25">
        <v>89</v>
      </c>
      <c r="F98">
        <v>-0.13357156951441881</v>
      </c>
      <c r="G98">
        <v>-0.2021122975547088</v>
      </c>
      <c r="H98">
        <v>6.8540728040289989E-2</v>
      </c>
      <c r="I98" t="s">
        <v>117</v>
      </c>
      <c r="J98" t="s">
        <v>1682</v>
      </c>
      <c r="K98" t="s">
        <v>58</v>
      </c>
      <c r="L98" t="s">
        <v>264</v>
      </c>
      <c r="M98" s="26">
        <v>26.2</v>
      </c>
      <c r="N98" s="27">
        <v>5</v>
      </c>
      <c r="O98">
        <v>31.783333333333339</v>
      </c>
      <c r="P98">
        <v>16.600000000000001</v>
      </c>
      <c r="Q98">
        <v>2.2000000000000002</v>
      </c>
      <c r="R98">
        <v>4.2</v>
      </c>
      <c r="S98">
        <v>3.6</v>
      </c>
      <c r="T98">
        <v>0.8</v>
      </c>
      <c r="U98">
        <v>0.2</v>
      </c>
      <c r="V98">
        <v>0.44776119402985076</v>
      </c>
      <c r="W98">
        <v>13.4</v>
      </c>
      <c r="X98">
        <v>0.8</v>
      </c>
      <c r="Y98">
        <v>3</v>
      </c>
      <c r="Z98">
        <v>2.4</v>
      </c>
      <c r="AA98">
        <v>0.1832586251698709</v>
      </c>
      <c r="AB98">
        <v>0.62539453922835719</v>
      </c>
      <c r="AC98">
        <v>-0.64450652414104903</v>
      </c>
      <c r="AD98">
        <v>0.15714515545245444</v>
      </c>
      <c r="AE98">
        <v>-0.44184396918907726</v>
      </c>
      <c r="AF98">
        <v>-0.80266737142629285</v>
      </c>
      <c r="AG98">
        <v>-0.45237796935112951</v>
      </c>
      <c r="AH98">
        <v>-1.1781441695195162E-2</v>
      </c>
      <c r="AI98">
        <v>-0.43163172204031808</v>
      </c>
    </row>
    <row r="99" spans="1:35" x14ac:dyDescent="0.2">
      <c r="A99">
        <v>9</v>
      </c>
      <c r="B99">
        <v>98</v>
      </c>
      <c r="C99" s="25">
        <v>63.7</v>
      </c>
      <c r="D99" s="25">
        <v>62</v>
      </c>
      <c r="E99" s="25">
        <v>95</v>
      </c>
      <c r="F99">
        <v>-0.13419401462206462</v>
      </c>
      <c r="G99">
        <v>-0.30425631654305618</v>
      </c>
      <c r="H99">
        <v>0.17006230192099156</v>
      </c>
      <c r="I99" t="s">
        <v>75</v>
      </c>
      <c r="J99" t="s">
        <v>1674</v>
      </c>
      <c r="K99" t="s">
        <v>76</v>
      </c>
      <c r="L99" t="s">
        <v>263</v>
      </c>
      <c r="M99" s="26">
        <v>26.9</v>
      </c>
      <c r="N99" s="27">
        <v>5</v>
      </c>
      <c r="O99">
        <v>26.283333333333331</v>
      </c>
      <c r="P99">
        <v>12.8</v>
      </c>
      <c r="Q99">
        <v>0.8</v>
      </c>
      <c r="R99">
        <v>4.2</v>
      </c>
      <c r="S99">
        <v>6.4</v>
      </c>
      <c r="T99">
        <v>0.8</v>
      </c>
      <c r="U99">
        <v>0</v>
      </c>
      <c r="V99">
        <v>0.40322580645161288</v>
      </c>
      <c r="W99">
        <v>12.4</v>
      </c>
      <c r="X99">
        <v>1</v>
      </c>
      <c r="Y99">
        <v>2</v>
      </c>
      <c r="Z99">
        <v>2.6</v>
      </c>
      <c r="AA99">
        <v>-0.45017340470345613</v>
      </c>
      <c r="AB99">
        <v>-0.73840387653676431</v>
      </c>
      <c r="AC99">
        <v>-0.64450652414104903</v>
      </c>
      <c r="AD99">
        <v>1.4364120440643966</v>
      </c>
      <c r="AE99">
        <v>-0.44184396918907726</v>
      </c>
      <c r="AF99">
        <v>-1.1124277564910137</v>
      </c>
      <c r="AG99">
        <v>-1.1704427986928994</v>
      </c>
      <c r="AH99">
        <v>1.0115853846425114</v>
      </c>
      <c r="AI99">
        <v>-0.62850594784015423</v>
      </c>
    </row>
    <row r="100" spans="1:35" x14ac:dyDescent="0.2">
      <c r="A100">
        <v>9</v>
      </c>
      <c r="B100">
        <v>99</v>
      </c>
      <c r="C100" s="25">
        <v>130.5</v>
      </c>
      <c r="D100" s="25">
        <v>137</v>
      </c>
      <c r="E100" s="25">
        <v>72</v>
      </c>
      <c r="F100">
        <v>-0.13635751735906887</v>
      </c>
      <c r="G100">
        <v>-0.14349702102922926</v>
      </c>
      <c r="H100">
        <v>7.1395036701603909E-3</v>
      </c>
      <c r="I100" t="s">
        <v>141</v>
      </c>
      <c r="J100" t="s">
        <v>32</v>
      </c>
      <c r="K100" t="s">
        <v>56</v>
      </c>
      <c r="L100" t="s">
        <v>263</v>
      </c>
      <c r="M100" s="26">
        <v>31.1</v>
      </c>
      <c r="N100" s="27">
        <v>5</v>
      </c>
      <c r="O100">
        <v>23.113333333333337</v>
      </c>
      <c r="P100">
        <v>15.8</v>
      </c>
      <c r="Q100">
        <v>0.4</v>
      </c>
      <c r="R100">
        <v>1.8</v>
      </c>
      <c r="S100">
        <v>5.4</v>
      </c>
      <c r="T100">
        <v>1.2</v>
      </c>
      <c r="U100">
        <v>0.4</v>
      </c>
      <c r="V100">
        <v>0.5178571428571429</v>
      </c>
      <c r="W100">
        <v>11.2</v>
      </c>
      <c r="X100">
        <v>0.86363636363636365</v>
      </c>
      <c r="Y100">
        <v>4.4000000000000004</v>
      </c>
      <c r="Z100">
        <v>3</v>
      </c>
      <c r="AA100">
        <v>4.9904513617591441E-2</v>
      </c>
      <c r="AB100">
        <v>-1.1280605667553703</v>
      </c>
      <c r="AC100">
        <v>-1.5065691470633975</v>
      </c>
      <c r="AD100">
        <v>0.97953101241727447</v>
      </c>
      <c r="AE100">
        <v>0.42931356076138444</v>
      </c>
      <c r="AF100">
        <v>-0.49290698636157226</v>
      </c>
      <c r="AG100">
        <v>0.68528383169024487</v>
      </c>
      <c r="AH100">
        <v>0.71428499187060746</v>
      </c>
      <c r="AI100">
        <v>-1.0222543994398261</v>
      </c>
    </row>
    <row r="101" spans="1:35" x14ac:dyDescent="0.2">
      <c r="A101">
        <v>9</v>
      </c>
      <c r="B101">
        <v>100</v>
      </c>
      <c r="C101" s="25">
        <v>62.2</v>
      </c>
      <c r="D101" s="25">
        <v>61</v>
      </c>
      <c r="E101" s="25">
        <v>94</v>
      </c>
      <c r="F101">
        <v>-0.14541980576602928</v>
      </c>
      <c r="G101">
        <v>-0.14838798225661864</v>
      </c>
      <c r="H101">
        <v>2.9681764905893637E-3</v>
      </c>
      <c r="I101" t="s">
        <v>127</v>
      </c>
      <c r="J101" t="s">
        <v>32</v>
      </c>
      <c r="K101" t="s">
        <v>58</v>
      </c>
      <c r="L101" t="s">
        <v>45</v>
      </c>
      <c r="M101" s="26">
        <v>33.5</v>
      </c>
      <c r="N101" s="27">
        <v>5</v>
      </c>
      <c r="O101">
        <v>30.07</v>
      </c>
      <c r="P101">
        <v>11.8</v>
      </c>
      <c r="Q101">
        <v>1</v>
      </c>
      <c r="R101">
        <v>6.2</v>
      </c>
      <c r="S101">
        <v>4.2</v>
      </c>
      <c r="T101">
        <v>1.4</v>
      </c>
      <c r="U101">
        <v>0.6</v>
      </c>
      <c r="V101">
        <v>0.42857142857142855</v>
      </c>
      <c r="W101">
        <v>11.2</v>
      </c>
      <c r="X101">
        <v>0.6</v>
      </c>
      <c r="Y101">
        <v>2</v>
      </c>
      <c r="Z101">
        <v>1.6</v>
      </c>
      <c r="AA101">
        <v>-0.6168660441438053</v>
      </c>
      <c r="AB101">
        <v>-0.54357553142746129</v>
      </c>
      <c r="AC101">
        <v>7.387899496090794E-2</v>
      </c>
      <c r="AD101">
        <v>0.43127377444072779</v>
      </c>
      <c r="AE101">
        <v>0.86489232573661534</v>
      </c>
      <c r="AF101">
        <v>-0.18314660129685159</v>
      </c>
      <c r="AG101">
        <v>-0.67341838110638841</v>
      </c>
      <c r="AH101">
        <v>-1.0443955586323379</v>
      </c>
      <c r="AI101">
        <v>0.35586518115902555</v>
      </c>
    </row>
    <row r="102" spans="1:35" x14ac:dyDescent="0.2">
      <c r="A102">
        <v>9</v>
      </c>
      <c r="B102">
        <v>101</v>
      </c>
      <c r="C102" s="25">
        <v>137.69999999999999</v>
      </c>
      <c r="D102" s="25">
        <v>139</v>
      </c>
      <c r="E102" s="25">
        <v>53</v>
      </c>
      <c r="F102">
        <v>-0.15491009382757887</v>
      </c>
      <c r="G102">
        <v>0.22313207028991167</v>
      </c>
      <c r="H102">
        <v>-0.37804216411749053</v>
      </c>
      <c r="I102" t="s">
        <v>220</v>
      </c>
      <c r="J102" t="s">
        <v>32</v>
      </c>
      <c r="K102" t="s">
        <v>60</v>
      </c>
      <c r="L102" t="s">
        <v>45</v>
      </c>
      <c r="M102" s="26">
        <v>26.3</v>
      </c>
      <c r="N102" s="27">
        <v>5</v>
      </c>
      <c r="O102">
        <v>24.85</v>
      </c>
      <c r="P102">
        <v>8.4</v>
      </c>
      <c r="Q102">
        <v>0</v>
      </c>
      <c r="R102">
        <v>6.2</v>
      </c>
      <c r="S102">
        <v>2.2000000000000002</v>
      </c>
      <c r="T102">
        <v>1.6</v>
      </c>
      <c r="U102">
        <v>1.2</v>
      </c>
      <c r="V102">
        <v>0.6785714285714286</v>
      </c>
      <c r="W102">
        <v>5.6</v>
      </c>
      <c r="X102">
        <v>0.8</v>
      </c>
      <c r="Y102">
        <v>1</v>
      </c>
      <c r="Z102">
        <v>0.4</v>
      </c>
      <c r="AA102">
        <v>-1.1836210182409925</v>
      </c>
      <c r="AB102">
        <v>-1.5177172569739765</v>
      </c>
      <c r="AC102">
        <v>7.387899496090794E-2</v>
      </c>
      <c r="AD102">
        <v>-0.48248828885351658</v>
      </c>
      <c r="AE102">
        <v>1.3004710907118466</v>
      </c>
      <c r="AF102">
        <v>0.74613455389731054</v>
      </c>
      <c r="AG102">
        <v>1.5554487534442158</v>
      </c>
      <c r="AH102">
        <v>-2.102873229463165E-2</v>
      </c>
      <c r="AI102">
        <v>1.5371105359580413</v>
      </c>
    </row>
    <row r="103" spans="1:35" x14ac:dyDescent="0.2">
      <c r="A103">
        <v>9</v>
      </c>
      <c r="B103">
        <v>102</v>
      </c>
      <c r="C103" s="25">
        <v>0</v>
      </c>
      <c r="D103" s="25">
        <v>416</v>
      </c>
      <c r="E103" s="25">
        <v>21</v>
      </c>
      <c r="F103">
        <v>-0.15783293486918831</v>
      </c>
      <c r="G103">
        <v>-1.8363907008597396E-2</v>
      </c>
      <c r="H103">
        <v>-0.13946902786059093</v>
      </c>
      <c r="I103" t="s">
        <v>389</v>
      </c>
      <c r="J103" t="s">
        <v>32</v>
      </c>
      <c r="K103" t="s">
        <v>72</v>
      </c>
      <c r="L103" t="s">
        <v>263</v>
      </c>
      <c r="M103" s="26">
        <v>22.8</v>
      </c>
      <c r="N103" s="27">
        <v>5</v>
      </c>
      <c r="O103">
        <v>22.043333333333329</v>
      </c>
      <c r="P103">
        <v>9.1999999999999993</v>
      </c>
      <c r="Q103">
        <v>1.4</v>
      </c>
      <c r="R103">
        <v>3.8</v>
      </c>
      <c r="S103">
        <v>2.2000000000000002</v>
      </c>
      <c r="T103">
        <v>2.2000000000000002</v>
      </c>
      <c r="U103">
        <v>0</v>
      </c>
      <c r="V103">
        <v>0.51428571428571423</v>
      </c>
      <c r="W103">
        <v>7</v>
      </c>
      <c r="X103">
        <v>0.75</v>
      </c>
      <c r="Y103">
        <v>0.8</v>
      </c>
      <c r="Z103">
        <v>1.4</v>
      </c>
      <c r="AA103">
        <v>-1.0502669066887134</v>
      </c>
      <c r="AB103">
        <v>-0.15391884120885529</v>
      </c>
      <c r="AC103">
        <v>-0.78818362796144059</v>
      </c>
      <c r="AD103">
        <v>-0.48248828885351658</v>
      </c>
      <c r="AE103">
        <v>2.6072073856375395</v>
      </c>
      <c r="AF103">
        <v>-1.1124277564910137</v>
      </c>
      <c r="AG103">
        <v>0.38681597404808016</v>
      </c>
      <c r="AH103">
        <v>-0.12475250851831815</v>
      </c>
      <c r="AI103">
        <v>0.55273940695886159</v>
      </c>
    </row>
    <row r="104" spans="1:35" x14ac:dyDescent="0.2">
      <c r="A104">
        <v>9</v>
      </c>
      <c r="B104">
        <v>103</v>
      </c>
      <c r="C104" s="25">
        <v>120.8</v>
      </c>
      <c r="D104" s="25">
        <v>109</v>
      </c>
      <c r="E104" s="25">
        <v>57</v>
      </c>
      <c r="F104">
        <v>-0.16686415706721844</v>
      </c>
      <c r="G104">
        <v>-0.15935743820723486</v>
      </c>
      <c r="H104">
        <v>-7.5067188599835799E-3</v>
      </c>
      <c r="I104" t="s">
        <v>194</v>
      </c>
      <c r="J104" t="s">
        <v>32</v>
      </c>
      <c r="K104" t="s">
        <v>35</v>
      </c>
      <c r="L104" t="s">
        <v>263</v>
      </c>
      <c r="M104" s="26">
        <v>31.4</v>
      </c>
      <c r="N104" s="27">
        <v>5</v>
      </c>
      <c r="O104">
        <v>31.29</v>
      </c>
      <c r="P104">
        <v>7.4</v>
      </c>
      <c r="Q104">
        <v>1.4</v>
      </c>
      <c r="R104">
        <v>7.6</v>
      </c>
      <c r="S104">
        <v>2.8</v>
      </c>
      <c r="T104">
        <v>1.6</v>
      </c>
      <c r="U104">
        <v>0.8</v>
      </c>
      <c r="V104">
        <v>0.35897435897435898</v>
      </c>
      <c r="W104">
        <v>7.8</v>
      </c>
      <c r="X104">
        <v>0.33333333333333331</v>
      </c>
      <c r="Y104">
        <v>1.2</v>
      </c>
      <c r="Z104">
        <v>1</v>
      </c>
      <c r="AA104">
        <v>-1.3503136576813417</v>
      </c>
      <c r="AB104">
        <v>-0.15391884120885529</v>
      </c>
      <c r="AC104">
        <v>0.57674885833227763</v>
      </c>
      <c r="AD104">
        <v>-0.20835966986524346</v>
      </c>
      <c r="AE104">
        <v>1.3004710907118466</v>
      </c>
      <c r="AF104">
        <v>0.12661378376786922</v>
      </c>
      <c r="AG104">
        <v>-1.212655702953118</v>
      </c>
      <c r="AH104">
        <v>-1.4592906635270824</v>
      </c>
      <c r="AI104">
        <v>0.94648785855853346</v>
      </c>
    </row>
    <row r="105" spans="1:35" x14ac:dyDescent="0.2">
      <c r="A105">
        <v>9</v>
      </c>
      <c r="B105">
        <v>104</v>
      </c>
      <c r="C105" s="25">
        <v>81.5</v>
      </c>
      <c r="D105" s="25">
        <v>91</v>
      </c>
      <c r="E105" s="25">
        <v>91</v>
      </c>
      <c r="F105">
        <v>-0.17646620059365209</v>
      </c>
      <c r="G105">
        <v>-9.3506285240055276E-2</v>
      </c>
      <c r="H105">
        <v>-8.2959915353596814E-2</v>
      </c>
      <c r="I105" t="s">
        <v>200</v>
      </c>
      <c r="J105" t="s">
        <v>32</v>
      </c>
      <c r="K105" t="s">
        <v>35</v>
      </c>
      <c r="L105" t="s">
        <v>264</v>
      </c>
      <c r="M105" s="26">
        <v>25.8</v>
      </c>
      <c r="N105" s="27">
        <v>5</v>
      </c>
      <c r="O105">
        <v>31.346666666666671</v>
      </c>
      <c r="P105">
        <v>14.6</v>
      </c>
      <c r="Q105">
        <v>0</v>
      </c>
      <c r="R105">
        <v>7.6</v>
      </c>
      <c r="S105">
        <v>3.6</v>
      </c>
      <c r="T105">
        <v>1</v>
      </c>
      <c r="U105">
        <v>1.4</v>
      </c>
      <c r="V105">
        <v>0.48529411764705882</v>
      </c>
      <c r="W105">
        <v>13.6</v>
      </c>
      <c r="X105">
        <v>0.58333333333333337</v>
      </c>
      <c r="Y105">
        <v>2.4</v>
      </c>
      <c r="Z105">
        <v>1.8</v>
      </c>
      <c r="AA105">
        <v>-0.15012665371082776</v>
      </c>
      <c r="AB105">
        <v>-1.5177172569739765</v>
      </c>
      <c r="AC105">
        <v>0.57674885833227763</v>
      </c>
      <c r="AD105">
        <v>0.15714515545245444</v>
      </c>
      <c r="AE105">
        <v>-6.2652042138463893E-3</v>
      </c>
      <c r="AF105">
        <v>1.0558949389620311</v>
      </c>
      <c r="AG105">
        <v>0.23471588163587728</v>
      </c>
      <c r="AH105">
        <v>-1.3509432420036773</v>
      </c>
      <c r="AI105">
        <v>0.15899095535918961</v>
      </c>
    </row>
    <row r="106" spans="1:35" x14ac:dyDescent="0.2">
      <c r="A106">
        <v>9</v>
      </c>
      <c r="B106">
        <v>105</v>
      </c>
      <c r="C106" s="25">
        <v>111.4</v>
      </c>
      <c r="D106" s="25">
        <v>102</v>
      </c>
      <c r="E106" s="25">
        <v>43</v>
      </c>
      <c r="F106">
        <v>-0.18483863622381083</v>
      </c>
      <c r="G106">
        <v>-4.0519789275809598E-2</v>
      </c>
      <c r="H106">
        <v>-0.14431884694800123</v>
      </c>
      <c r="I106" t="s">
        <v>226</v>
      </c>
      <c r="J106" t="s">
        <v>32</v>
      </c>
      <c r="K106" t="s">
        <v>79</v>
      </c>
      <c r="L106" t="s">
        <v>263</v>
      </c>
      <c r="M106" s="26">
        <v>28.8</v>
      </c>
      <c r="N106" s="27">
        <v>5</v>
      </c>
      <c r="O106">
        <v>24.866666666666667</v>
      </c>
      <c r="P106">
        <v>14.8</v>
      </c>
      <c r="Q106">
        <v>2.4</v>
      </c>
      <c r="R106">
        <v>2.6</v>
      </c>
      <c r="S106">
        <v>0.6</v>
      </c>
      <c r="T106">
        <v>1.2</v>
      </c>
      <c r="U106">
        <v>0.2</v>
      </c>
      <c r="V106">
        <v>0.47169811320754718</v>
      </c>
      <c r="W106">
        <v>10.6</v>
      </c>
      <c r="X106">
        <v>0.92307692307692313</v>
      </c>
      <c r="Y106">
        <v>2.6</v>
      </c>
      <c r="Z106">
        <v>1</v>
      </c>
      <c r="AA106">
        <v>-0.11678812582275774</v>
      </c>
      <c r="AB106">
        <v>0.82022288433765989</v>
      </c>
      <c r="AC106">
        <v>-1.2192149394226146</v>
      </c>
      <c r="AD106">
        <v>-1.213497939488912</v>
      </c>
      <c r="AE106">
        <v>0.42931356076138444</v>
      </c>
      <c r="AF106">
        <v>-0.80266737142629285</v>
      </c>
      <c r="AG106">
        <v>-1.7295508474143888E-2</v>
      </c>
      <c r="AH106">
        <v>0.80876147749485716</v>
      </c>
      <c r="AI106">
        <v>0.94648785855853346</v>
      </c>
    </row>
    <row r="107" spans="1:35" x14ac:dyDescent="0.2">
      <c r="A107">
        <v>9</v>
      </c>
      <c r="B107">
        <v>106</v>
      </c>
      <c r="C107" s="25">
        <v>0</v>
      </c>
      <c r="D107" s="25">
        <v>584</v>
      </c>
      <c r="E107" s="25">
        <v>2</v>
      </c>
      <c r="F107">
        <v>-0.18565881653415253</v>
      </c>
      <c r="G107">
        <v>5.7532474933787561E-2</v>
      </c>
      <c r="H107">
        <v>-0.24319129146794011</v>
      </c>
      <c r="I107" t="s">
        <v>463</v>
      </c>
      <c r="J107" t="s">
        <v>32</v>
      </c>
      <c r="K107" t="s">
        <v>63</v>
      </c>
      <c r="L107" t="s">
        <v>263</v>
      </c>
      <c r="M107" s="26">
        <v>22.5</v>
      </c>
      <c r="N107" s="27">
        <v>5</v>
      </c>
      <c r="O107">
        <v>22.18</v>
      </c>
      <c r="P107">
        <v>11.4</v>
      </c>
      <c r="Q107">
        <v>2.2000000000000002</v>
      </c>
      <c r="R107">
        <v>4</v>
      </c>
      <c r="S107">
        <v>3.8</v>
      </c>
      <c r="T107">
        <v>0.6</v>
      </c>
      <c r="U107">
        <v>0.4</v>
      </c>
      <c r="V107">
        <v>0.54054054054054057</v>
      </c>
      <c r="W107">
        <v>7.4</v>
      </c>
      <c r="X107">
        <v>1</v>
      </c>
      <c r="Y107">
        <v>1.2</v>
      </c>
      <c r="Z107">
        <v>0.8</v>
      </c>
      <c r="AA107">
        <v>-0.683543099919945</v>
      </c>
      <c r="AB107">
        <v>0.62539453922835719</v>
      </c>
      <c r="AC107">
        <v>-0.71634507605124487</v>
      </c>
      <c r="AD107">
        <v>0.24852136178187875</v>
      </c>
      <c r="AE107">
        <v>-0.87742273416430827</v>
      </c>
      <c r="AF107">
        <v>-0.49290698636157226</v>
      </c>
      <c r="AG107">
        <v>0.67404190578478651</v>
      </c>
      <c r="AH107">
        <v>0.59669027974776656</v>
      </c>
      <c r="AI107">
        <v>1.1433620843583694</v>
      </c>
    </row>
    <row r="108" spans="1:35" x14ac:dyDescent="0.2">
      <c r="A108">
        <v>9</v>
      </c>
      <c r="B108">
        <v>107</v>
      </c>
      <c r="C108" s="25">
        <v>60.5</v>
      </c>
      <c r="D108" s="25">
        <v>67</v>
      </c>
      <c r="E108" s="25">
        <v>95</v>
      </c>
      <c r="F108">
        <v>-0.18713464614698053</v>
      </c>
      <c r="G108">
        <v>-0.22093303242693693</v>
      </c>
      <c r="H108">
        <v>3.3798386279956405E-2</v>
      </c>
      <c r="I108" t="s">
        <v>205</v>
      </c>
      <c r="J108" t="s">
        <v>32</v>
      </c>
      <c r="K108" t="s">
        <v>108</v>
      </c>
      <c r="L108" t="s">
        <v>264</v>
      </c>
      <c r="M108" s="26">
        <v>25</v>
      </c>
      <c r="N108" s="27">
        <v>5</v>
      </c>
      <c r="O108">
        <v>33.19</v>
      </c>
      <c r="P108">
        <v>18.600000000000001</v>
      </c>
      <c r="Q108">
        <v>1.4</v>
      </c>
      <c r="R108">
        <v>7.6</v>
      </c>
      <c r="S108">
        <v>3.6</v>
      </c>
      <c r="T108">
        <v>1.4</v>
      </c>
      <c r="U108">
        <v>0.2</v>
      </c>
      <c r="V108">
        <v>0.46052631578947367</v>
      </c>
      <c r="W108">
        <v>15.2</v>
      </c>
      <c r="X108">
        <v>0.61538461538461542</v>
      </c>
      <c r="Y108">
        <v>5.2</v>
      </c>
      <c r="Z108">
        <v>2.4</v>
      </c>
      <c r="AA108">
        <v>0.51664390405056926</v>
      </c>
      <c r="AB108">
        <v>-0.15391884120885529</v>
      </c>
      <c r="AC108">
        <v>0.57674885833227763</v>
      </c>
      <c r="AD108">
        <v>0.15714515545245444</v>
      </c>
      <c r="AE108">
        <v>0.86489232573661534</v>
      </c>
      <c r="AF108">
        <v>-0.80266737142629285</v>
      </c>
      <c r="AG108">
        <v>-0.2468230467732507</v>
      </c>
      <c r="AH108">
        <v>-2.4687865539656322</v>
      </c>
      <c r="AI108">
        <v>-0.43163172204031808</v>
      </c>
    </row>
    <row r="109" spans="1:35" x14ac:dyDescent="0.2">
      <c r="A109">
        <v>9</v>
      </c>
      <c r="B109">
        <v>108</v>
      </c>
      <c r="C109" s="25">
        <v>0</v>
      </c>
      <c r="D109" s="25">
        <v>196</v>
      </c>
      <c r="E109" s="25">
        <v>45</v>
      </c>
      <c r="F109">
        <v>-0.20214299047362069</v>
      </c>
      <c r="G109">
        <v>-0.30564101715457243</v>
      </c>
      <c r="H109">
        <v>0.10349802668095173</v>
      </c>
      <c r="I109" t="s">
        <v>183</v>
      </c>
      <c r="J109" t="s">
        <v>32</v>
      </c>
      <c r="K109" t="s">
        <v>60</v>
      </c>
      <c r="L109" t="s">
        <v>263</v>
      </c>
      <c r="M109" s="26">
        <v>28.3</v>
      </c>
      <c r="N109" s="27">
        <v>5</v>
      </c>
      <c r="O109">
        <v>29.236666666666668</v>
      </c>
      <c r="P109">
        <v>15.2</v>
      </c>
      <c r="Q109">
        <v>1.2</v>
      </c>
      <c r="R109">
        <v>4.4000000000000004</v>
      </c>
      <c r="S109">
        <v>2.8</v>
      </c>
      <c r="T109">
        <v>0.6</v>
      </c>
      <c r="U109">
        <v>0.2</v>
      </c>
      <c r="V109">
        <v>0.35087719298245612</v>
      </c>
      <c r="W109">
        <v>11.4</v>
      </c>
      <c r="X109">
        <v>0.88235294117647056</v>
      </c>
      <c r="Y109">
        <v>6.8</v>
      </c>
      <c r="Z109">
        <v>1.4</v>
      </c>
      <c r="AA109">
        <v>-5.0111070046618307E-2</v>
      </c>
      <c r="AB109">
        <v>-0.34874718631815826</v>
      </c>
      <c r="AC109">
        <v>-0.57266797223085331</v>
      </c>
      <c r="AD109">
        <v>-0.20835966986524346</v>
      </c>
      <c r="AE109">
        <v>-0.87742273416430827</v>
      </c>
      <c r="AF109">
        <v>-0.80266737142629285</v>
      </c>
      <c r="AG109">
        <v>-1.8885076280346682</v>
      </c>
      <c r="AH109">
        <v>1.4449750707361295</v>
      </c>
      <c r="AI109">
        <v>0.55273940695886159</v>
      </c>
    </row>
    <row r="110" spans="1:35" x14ac:dyDescent="0.2">
      <c r="A110">
        <v>10</v>
      </c>
      <c r="B110">
        <v>109</v>
      </c>
      <c r="C110" s="25">
        <v>39.5</v>
      </c>
      <c r="D110" s="25">
        <v>34</v>
      </c>
      <c r="E110" s="25">
        <v>94</v>
      </c>
      <c r="F110">
        <v>-0.20371847223077677</v>
      </c>
      <c r="G110">
        <v>-5.7680804123085377E-2</v>
      </c>
      <c r="H110">
        <v>-0.14603766810769139</v>
      </c>
      <c r="I110" t="s">
        <v>180</v>
      </c>
      <c r="J110" t="s">
        <v>32</v>
      </c>
      <c r="K110" t="s">
        <v>155</v>
      </c>
      <c r="L110" t="s">
        <v>264</v>
      </c>
      <c r="M110" s="26">
        <v>20.2</v>
      </c>
      <c r="N110" s="27">
        <v>5</v>
      </c>
      <c r="O110">
        <v>27.389999999999997</v>
      </c>
      <c r="P110">
        <v>15.8</v>
      </c>
      <c r="Q110">
        <v>2.8</v>
      </c>
      <c r="R110">
        <v>4.8</v>
      </c>
      <c r="S110">
        <v>1.4</v>
      </c>
      <c r="T110">
        <v>0.4</v>
      </c>
      <c r="U110">
        <v>0.6</v>
      </c>
      <c r="V110">
        <v>0.48275862068965519</v>
      </c>
      <c r="W110">
        <v>11.6</v>
      </c>
      <c r="X110">
        <v>0.81818181818181823</v>
      </c>
      <c r="Y110">
        <v>2.2000000000000002</v>
      </c>
      <c r="Z110">
        <v>1.2</v>
      </c>
      <c r="AA110">
        <v>4.9904513617591441E-2</v>
      </c>
      <c r="AB110">
        <v>1.2098795745562658</v>
      </c>
      <c r="AC110">
        <v>-0.42899086841046208</v>
      </c>
      <c r="AD110">
        <v>-0.84799311417121448</v>
      </c>
      <c r="AE110">
        <v>-1.3130014991395391</v>
      </c>
      <c r="AF110">
        <v>-0.18314660129685159</v>
      </c>
      <c r="AG110">
        <v>0.15728843574897144</v>
      </c>
      <c r="AH110">
        <v>8.7318689228772631E-2</v>
      </c>
      <c r="AI110">
        <v>0.74961363275869752</v>
      </c>
    </row>
    <row r="111" spans="1:35" x14ac:dyDescent="0.2">
      <c r="A111">
        <v>10</v>
      </c>
      <c r="B111">
        <v>110</v>
      </c>
      <c r="C111" s="25">
        <v>0</v>
      </c>
      <c r="D111" s="25">
        <v>407</v>
      </c>
      <c r="E111" s="25">
        <v>1</v>
      </c>
      <c r="F111">
        <v>-0.20634617281180306</v>
      </c>
      <c r="G111">
        <v>-0.16471490725283566</v>
      </c>
      <c r="H111">
        <v>-4.1631265558967401E-2</v>
      </c>
      <c r="I111" t="s">
        <v>432</v>
      </c>
      <c r="J111" t="s">
        <v>32</v>
      </c>
      <c r="K111" t="s">
        <v>50</v>
      </c>
      <c r="L111" t="s">
        <v>263</v>
      </c>
      <c r="M111" s="26">
        <v>30.4</v>
      </c>
      <c r="N111" s="27">
        <v>5</v>
      </c>
      <c r="O111">
        <v>22.306666666666668</v>
      </c>
      <c r="P111">
        <v>10.199999999999999</v>
      </c>
      <c r="Q111">
        <v>0.8</v>
      </c>
      <c r="R111">
        <v>1.8</v>
      </c>
      <c r="S111">
        <v>4.4000000000000004</v>
      </c>
      <c r="T111">
        <v>1.2</v>
      </c>
      <c r="U111">
        <v>0.2</v>
      </c>
      <c r="V111">
        <v>0.5</v>
      </c>
      <c r="W111">
        <v>5.6</v>
      </c>
      <c r="X111">
        <v>0.95</v>
      </c>
      <c r="Y111">
        <v>4</v>
      </c>
      <c r="Z111">
        <v>2.2000000000000002</v>
      </c>
      <c r="AA111">
        <v>-0.88357426724836419</v>
      </c>
      <c r="AB111">
        <v>-0.73840387653676431</v>
      </c>
      <c r="AC111">
        <v>-1.5065691470633975</v>
      </c>
      <c r="AD111">
        <v>0.52264998077015234</v>
      </c>
      <c r="AE111">
        <v>0.42931356076138444</v>
      </c>
      <c r="AF111">
        <v>-0.80266737142629285</v>
      </c>
      <c r="AG111">
        <v>0.1967465406475826</v>
      </c>
      <c r="AH111">
        <v>1.5348279110606602</v>
      </c>
      <c r="AI111">
        <v>-0.23475749624048239</v>
      </c>
    </row>
    <row r="112" spans="1:35" x14ac:dyDescent="0.2">
      <c r="A112">
        <v>10</v>
      </c>
      <c r="B112">
        <v>111</v>
      </c>
      <c r="C112" s="25">
        <v>137.4</v>
      </c>
      <c r="D112" s="25">
        <v>152</v>
      </c>
      <c r="E112" s="25">
        <v>52</v>
      </c>
      <c r="F112">
        <v>-0.21097000596525461</v>
      </c>
      <c r="G112">
        <v>-0.12991014971407377</v>
      </c>
      <c r="H112">
        <v>-8.105985625118084E-2</v>
      </c>
      <c r="I112" t="s">
        <v>167</v>
      </c>
      <c r="J112" t="s">
        <v>1689</v>
      </c>
      <c r="K112" t="s">
        <v>70</v>
      </c>
      <c r="L112" t="s">
        <v>264</v>
      </c>
      <c r="M112" s="26">
        <v>25.6</v>
      </c>
      <c r="N112" s="27">
        <v>5</v>
      </c>
      <c r="O112">
        <v>28.013333333333332</v>
      </c>
      <c r="P112">
        <v>12.8</v>
      </c>
      <c r="Q112">
        <v>2.2000000000000002</v>
      </c>
      <c r="R112">
        <v>6</v>
      </c>
      <c r="S112">
        <v>2</v>
      </c>
      <c r="T112">
        <v>0.6</v>
      </c>
      <c r="U112">
        <v>0.4</v>
      </c>
      <c r="V112">
        <v>0.46938775510204084</v>
      </c>
      <c r="W112">
        <v>9.8000000000000007</v>
      </c>
      <c r="X112">
        <v>0.875</v>
      </c>
      <c r="Y112">
        <v>1.6</v>
      </c>
      <c r="Z112">
        <v>1.6</v>
      </c>
      <c r="AA112">
        <v>-0.45017340470345613</v>
      </c>
      <c r="AB112">
        <v>0.62539453922835719</v>
      </c>
      <c r="AC112">
        <v>2.0404430507121761E-3</v>
      </c>
      <c r="AD112">
        <v>-0.57386449518294114</v>
      </c>
      <c r="AE112">
        <v>-0.87742273416430827</v>
      </c>
      <c r="AF112">
        <v>-0.49290698636157226</v>
      </c>
      <c r="AG112">
        <v>-4.8266486828907308E-2</v>
      </c>
      <c r="AH112">
        <v>0.29014259637642625</v>
      </c>
      <c r="AI112">
        <v>0.35586518115902555</v>
      </c>
    </row>
    <row r="113" spans="1:35" x14ac:dyDescent="0.2">
      <c r="A113">
        <v>10</v>
      </c>
      <c r="B113">
        <v>112</v>
      </c>
      <c r="C113" s="25">
        <v>107.6</v>
      </c>
      <c r="D113" s="25">
        <v>112</v>
      </c>
      <c r="E113" s="25">
        <v>83</v>
      </c>
      <c r="F113">
        <v>-0.21298927821071606</v>
      </c>
      <c r="G113">
        <v>-0.3465386653675735</v>
      </c>
      <c r="H113">
        <v>0.13354938715685744</v>
      </c>
      <c r="I113" t="s">
        <v>119</v>
      </c>
      <c r="J113" t="s">
        <v>32</v>
      </c>
      <c r="K113" t="s">
        <v>82</v>
      </c>
      <c r="L113" t="s">
        <v>264</v>
      </c>
      <c r="M113" s="26">
        <v>30.6</v>
      </c>
      <c r="N113" s="27">
        <v>5</v>
      </c>
      <c r="O113">
        <v>32.463333333333331</v>
      </c>
      <c r="P113">
        <v>18.399999999999999</v>
      </c>
      <c r="Q113">
        <v>3</v>
      </c>
      <c r="R113">
        <v>3.4</v>
      </c>
      <c r="S113">
        <v>1.6</v>
      </c>
      <c r="T113">
        <v>0.6</v>
      </c>
      <c r="U113">
        <v>0</v>
      </c>
      <c r="V113">
        <v>0.39743589743589741</v>
      </c>
      <c r="W113">
        <v>15.6</v>
      </c>
      <c r="X113">
        <v>0.83333333333333337</v>
      </c>
      <c r="Y113">
        <v>3.6</v>
      </c>
      <c r="Z113">
        <v>2</v>
      </c>
      <c r="AA113">
        <v>0.48330537616249897</v>
      </c>
      <c r="AB113">
        <v>1.4047079196655692</v>
      </c>
      <c r="AC113">
        <v>-0.93186073178183193</v>
      </c>
      <c r="AD113">
        <v>-0.75661690784178992</v>
      </c>
      <c r="AE113">
        <v>-0.87742273416430827</v>
      </c>
      <c r="AF113">
        <v>-1.1124277564910137</v>
      </c>
      <c r="AG113">
        <v>-1.5900397703925029</v>
      </c>
      <c r="AH113">
        <v>0.29938988697586322</v>
      </c>
      <c r="AI113">
        <v>-3.7883270440646287E-2</v>
      </c>
    </row>
    <row r="114" spans="1:35" x14ac:dyDescent="0.2">
      <c r="A114">
        <v>10</v>
      </c>
      <c r="B114">
        <v>113</v>
      </c>
      <c r="C114" s="25">
        <v>100</v>
      </c>
      <c r="D114" s="25">
        <v>93</v>
      </c>
      <c r="E114" s="25">
        <v>77</v>
      </c>
      <c r="F114">
        <v>-0.21643082411371259</v>
      </c>
      <c r="G114">
        <v>-0.24679944023202147</v>
      </c>
      <c r="H114">
        <v>3.0368616118308878E-2</v>
      </c>
      <c r="I114" t="s">
        <v>181</v>
      </c>
      <c r="J114" t="s">
        <v>32</v>
      </c>
      <c r="K114" t="s">
        <v>76</v>
      </c>
      <c r="L114" t="s">
        <v>264</v>
      </c>
      <c r="M114" s="26">
        <v>26.2</v>
      </c>
      <c r="N114" s="27">
        <v>5</v>
      </c>
      <c r="O114">
        <v>32.269999999999996</v>
      </c>
      <c r="P114">
        <v>16.8</v>
      </c>
      <c r="Q114">
        <v>1.2</v>
      </c>
      <c r="R114">
        <v>3.6</v>
      </c>
      <c r="S114">
        <v>1.2</v>
      </c>
      <c r="T114">
        <v>1</v>
      </c>
      <c r="U114">
        <v>0.6</v>
      </c>
      <c r="V114">
        <v>0.42105263157894735</v>
      </c>
      <c r="W114">
        <v>15.2</v>
      </c>
      <c r="X114">
        <v>0.875</v>
      </c>
      <c r="Y114">
        <v>3.2</v>
      </c>
      <c r="Z114">
        <v>1.6</v>
      </c>
      <c r="AA114">
        <v>0.21659715305794061</v>
      </c>
      <c r="AB114">
        <v>-0.34874718631815826</v>
      </c>
      <c r="AC114">
        <v>-0.86002217987163621</v>
      </c>
      <c r="AD114">
        <v>-0.93936932050063904</v>
      </c>
      <c r="AE114">
        <v>-6.2652042138463893E-3</v>
      </c>
      <c r="AF114">
        <v>-0.18314660129685159</v>
      </c>
      <c r="AG114">
        <v>-1.0620443744512307</v>
      </c>
      <c r="AH114">
        <v>0.60593757034720286</v>
      </c>
      <c r="AI114">
        <v>0.35586518115902555</v>
      </c>
    </row>
    <row r="115" spans="1:35" x14ac:dyDescent="0.2">
      <c r="A115">
        <v>10</v>
      </c>
      <c r="B115">
        <v>114</v>
      </c>
      <c r="C115" s="25">
        <v>0</v>
      </c>
      <c r="D115" s="25">
        <v>279</v>
      </c>
      <c r="E115" s="25">
        <v>23</v>
      </c>
      <c r="F115">
        <v>-0.21771246373508943</v>
      </c>
      <c r="G115">
        <v>-5.7409125047291155E-2</v>
      </c>
      <c r="H115">
        <v>-0.16030333868779828</v>
      </c>
      <c r="I115" t="s">
        <v>209</v>
      </c>
      <c r="J115" t="s">
        <v>32</v>
      </c>
      <c r="K115" t="s">
        <v>115</v>
      </c>
      <c r="L115" t="s">
        <v>263</v>
      </c>
      <c r="M115" s="26">
        <v>26.3</v>
      </c>
      <c r="N115" s="27">
        <v>5</v>
      </c>
      <c r="O115">
        <v>28.963333333333331</v>
      </c>
      <c r="P115">
        <v>14.8</v>
      </c>
      <c r="Q115">
        <v>2.6</v>
      </c>
      <c r="R115">
        <v>2</v>
      </c>
      <c r="S115">
        <v>2</v>
      </c>
      <c r="T115">
        <v>1</v>
      </c>
      <c r="U115">
        <v>0</v>
      </c>
      <c r="V115">
        <v>0.43859649122807015</v>
      </c>
      <c r="W115">
        <v>11.4</v>
      </c>
      <c r="X115">
        <v>0.91666666666666663</v>
      </c>
      <c r="Y115">
        <v>2.4</v>
      </c>
      <c r="Z115">
        <v>0.4</v>
      </c>
      <c r="AA115">
        <v>-0.11678812582275774</v>
      </c>
      <c r="AB115">
        <v>1.0150512294469631</v>
      </c>
      <c r="AC115">
        <v>-1.4347305951532019</v>
      </c>
      <c r="AD115">
        <v>-0.57386449518294114</v>
      </c>
      <c r="AE115">
        <v>-6.2652042138463893E-3</v>
      </c>
      <c r="AF115">
        <v>-1.1124277564910137</v>
      </c>
      <c r="AG115">
        <v>-0.52980541523803548</v>
      </c>
      <c r="AH115">
        <v>0.70503770127117182</v>
      </c>
      <c r="AI115">
        <v>1.5371105359580413</v>
      </c>
    </row>
    <row r="116" spans="1:35" x14ac:dyDescent="0.2">
      <c r="A116">
        <v>10</v>
      </c>
      <c r="B116">
        <v>115</v>
      </c>
      <c r="C116" s="25">
        <v>133.19999999999999</v>
      </c>
      <c r="D116" s="25">
        <v>281</v>
      </c>
      <c r="E116" s="25">
        <v>59</v>
      </c>
      <c r="F116">
        <v>-0.22000329657212797</v>
      </c>
      <c r="G116">
        <v>0.10716386279169642</v>
      </c>
      <c r="H116">
        <v>-0.3271671593638244</v>
      </c>
      <c r="I116" t="s">
        <v>216</v>
      </c>
      <c r="J116" t="s">
        <v>32</v>
      </c>
      <c r="K116" t="s">
        <v>121</v>
      </c>
      <c r="L116" t="s">
        <v>264</v>
      </c>
      <c r="M116" s="26">
        <v>26.1</v>
      </c>
      <c r="N116" s="27">
        <v>5</v>
      </c>
      <c r="O116">
        <v>30.163333333333338</v>
      </c>
      <c r="P116">
        <v>11.8</v>
      </c>
      <c r="Q116">
        <v>0</v>
      </c>
      <c r="R116">
        <v>10.6</v>
      </c>
      <c r="S116">
        <v>0.4</v>
      </c>
      <c r="T116">
        <v>0.4</v>
      </c>
      <c r="U116">
        <v>1.4</v>
      </c>
      <c r="V116">
        <v>0.60526315789473684</v>
      </c>
      <c r="W116">
        <v>7.6</v>
      </c>
      <c r="X116">
        <v>0.8666666666666667</v>
      </c>
      <c r="Y116">
        <v>3</v>
      </c>
      <c r="Z116">
        <v>0.8</v>
      </c>
      <c r="AA116">
        <v>-0.6168660441438053</v>
      </c>
      <c r="AB116">
        <v>-1.5177172569739765</v>
      </c>
      <c r="AC116">
        <v>1.6543271369852131</v>
      </c>
      <c r="AD116">
        <v>-1.3048741458183366</v>
      </c>
      <c r="AE116">
        <v>-1.3130014991395391</v>
      </c>
      <c r="AF116">
        <v>1.0558949389620311</v>
      </c>
      <c r="AG116">
        <v>1.3611357567717943</v>
      </c>
      <c r="AH116">
        <v>0.50221379412351774</v>
      </c>
      <c r="AI116">
        <v>1.1433620843583694</v>
      </c>
    </row>
    <row r="117" spans="1:35" x14ac:dyDescent="0.2">
      <c r="A117">
        <v>10</v>
      </c>
      <c r="B117">
        <v>116</v>
      </c>
      <c r="C117" s="25">
        <v>143.69999999999999</v>
      </c>
      <c r="D117" s="25">
        <v>146</v>
      </c>
      <c r="E117" s="25">
        <v>72</v>
      </c>
      <c r="F117">
        <v>-0.22145510199332219</v>
      </c>
      <c r="G117">
        <v>-5.1717016371815965E-2</v>
      </c>
      <c r="H117">
        <v>-0.16973808562150622</v>
      </c>
      <c r="I117" t="s">
        <v>112</v>
      </c>
      <c r="J117" t="s">
        <v>32</v>
      </c>
      <c r="K117" t="s">
        <v>87</v>
      </c>
      <c r="L117" t="s">
        <v>263</v>
      </c>
      <c r="M117" s="26">
        <v>28.9</v>
      </c>
      <c r="N117" s="27">
        <v>5</v>
      </c>
      <c r="O117">
        <v>32.299999999999997</v>
      </c>
      <c r="P117">
        <v>14.4</v>
      </c>
      <c r="Q117">
        <v>1.8</v>
      </c>
      <c r="R117">
        <v>7.8</v>
      </c>
      <c r="S117">
        <v>3.8</v>
      </c>
      <c r="T117">
        <v>0.8</v>
      </c>
      <c r="U117">
        <v>0</v>
      </c>
      <c r="V117">
        <v>0.44776119402985076</v>
      </c>
      <c r="W117">
        <v>13.4</v>
      </c>
      <c r="X117">
        <v>0.5</v>
      </c>
      <c r="Y117">
        <v>1.2</v>
      </c>
      <c r="Z117">
        <v>0.4</v>
      </c>
      <c r="AA117">
        <v>-0.18346518159889749</v>
      </c>
      <c r="AB117">
        <v>0.23573784900975092</v>
      </c>
      <c r="AC117">
        <v>0.64858741024247346</v>
      </c>
      <c r="AD117">
        <v>0.24852136178187875</v>
      </c>
      <c r="AE117">
        <v>-0.44184396918907726</v>
      </c>
      <c r="AF117">
        <v>-1.1124277564910137</v>
      </c>
      <c r="AG117">
        <v>-0.45237796935112951</v>
      </c>
      <c r="AH117">
        <v>-0.94529542770837005</v>
      </c>
      <c r="AI117">
        <v>1.5371105359580413</v>
      </c>
    </row>
    <row r="118" spans="1:35" x14ac:dyDescent="0.2">
      <c r="A118">
        <v>10</v>
      </c>
      <c r="B118">
        <v>117</v>
      </c>
      <c r="C118" s="25">
        <v>0</v>
      </c>
      <c r="D118" s="25">
        <v>463</v>
      </c>
      <c r="E118" s="25">
        <v>5</v>
      </c>
      <c r="F118">
        <v>-0.22760136847497905</v>
      </c>
      <c r="G118">
        <v>-6.1263915747430273E-2</v>
      </c>
      <c r="H118">
        <v>-0.1663374527275488</v>
      </c>
      <c r="I118" t="s">
        <v>244</v>
      </c>
      <c r="J118" t="s">
        <v>32</v>
      </c>
      <c r="K118" t="s">
        <v>54</v>
      </c>
      <c r="L118" t="s">
        <v>264</v>
      </c>
      <c r="M118" s="26">
        <v>25.6</v>
      </c>
      <c r="N118" s="27">
        <v>5</v>
      </c>
      <c r="O118">
        <v>28.973333333333336</v>
      </c>
      <c r="P118">
        <v>13.8</v>
      </c>
      <c r="Q118">
        <v>3.8</v>
      </c>
      <c r="R118">
        <v>2</v>
      </c>
      <c r="S118">
        <v>0.8</v>
      </c>
      <c r="T118">
        <v>1</v>
      </c>
      <c r="U118">
        <v>0</v>
      </c>
      <c r="V118">
        <v>0.48</v>
      </c>
      <c r="W118">
        <v>10</v>
      </c>
      <c r="X118">
        <v>1</v>
      </c>
      <c r="Y118">
        <v>0.4</v>
      </c>
      <c r="Z118">
        <v>1</v>
      </c>
      <c r="AA118">
        <v>-0.28348076526310695</v>
      </c>
      <c r="AB118">
        <v>2.1840213001027813</v>
      </c>
      <c r="AC118">
        <v>-1.4347305951532019</v>
      </c>
      <c r="AD118">
        <v>-1.1221217331594877</v>
      </c>
      <c r="AE118">
        <v>-6.2652042138463893E-3</v>
      </c>
      <c r="AF118">
        <v>-1.1124277564910137</v>
      </c>
      <c r="AG118">
        <v>9.5346479039447485E-2</v>
      </c>
      <c r="AH118">
        <v>0.18179517485302202</v>
      </c>
      <c r="AI118">
        <v>0.94648785855853346</v>
      </c>
    </row>
    <row r="119" spans="1:35" x14ac:dyDescent="0.2">
      <c r="A119">
        <v>10</v>
      </c>
      <c r="B119">
        <v>118</v>
      </c>
      <c r="C119" s="25">
        <v>123.2</v>
      </c>
      <c r="D119" s="25">
        <v>145</v>
      </c>
      <c r="E119" s="25">
        <v>36</v>
      </c>
      <c r="F119">
        <v>-0.24103569162706492</v>
      </c>
      <c r="G119">
        <v>6.7965897462536812E-2</v>
      </c>
      <c r="H119">
        <v>-0.30900158908960174</v>
      </c>
      <c r="I119" t="s">
        <v>368</v>
      </c>
      <c r="J119" t="s">
        <v>32</v>
      </c>
      <c r="K119" t="s">
        <v>42</v>
      </c>
      <c r="L119" t="s">
        <v>45</v>
      </c>
      <c r="M119" s="26">
        <v>31.8</v>
      </c>
      <c r="N119" s="27">
        <v>5</v>
      </c>
      <c r="O119">
        <v>17.690000000000001</v>
      </c>
      <c r="P119">
        <v>8.1999999999999993</v>
      </c>
      <c r="Q119">
        <v>0</v>
      </c>
      <c r="R119">
        <v>8</v>
      </c>
      <c r="S119">
        <v>1.2</v>
      </c>
      <c r="T119">
        <v>1.2</v>
      </c>
      <c r="U119">
        <v>2</v>
      </c>
      <c r="V119">
        <v>0.62068965517241381</v>
      </c>
      <c r="W119">
        <v>5.8</v>
      </c>
      <c r="X119">
        <v>0.55555555555555558</v>
      </c>
      <c r="Y119">
        <v>1.8</v>
      </c>
      <c r="Z119">
        <v>0.8</v>
      </c>
      <c r="AA119">
        <v>-1.2169595461290625</v>
      </c>
      <c r="AB119">
        <v>-1.5177172569739765</v>
      </c>
      <c r="AC119">
        <v>0.72042596215266919</v>
      </c>
      <c r="AD119">
        <v>-0.93936932050063904</v>
      </c>
      <c r="AE119">
        <v>0.42931356076138444</v>
      </c>
      <c r="AF119">
        <v>1.9851760941561936</v>
      </c>
      <c r="AG119">
        <v>1.1555808341939164</v>
      </c>
      <c r="AH119">
        <v>-1.1481193348560237</v>
      </c>
      <c r="AI119">
        <v>1.1433620843583694</v>
      </c>
    </row>
    <row r="120" spans="1:35" x14ac:dyDescent="0.2">
      <c r="A120">
        <v>10</v>
      </c>
      <c r="B120">
        <v>119</v>
      </c>
      <c r="C120" s="25">
        <v>91.7</v>
      </c>
      <c r="D120" s="25">
        <v>83</v>
      </c>
      <c r="E120" s="25">
        <v>79</v>
      </c>
      <c r="F120">
        <v>-0.24722858352281879</v>
      </c>
      <c r="G120">
        <v>-0.42580669467854143</v>
      </c>
      <c r="H120">
        <v>0.17857811115572264</v>
      </c>
      <c r="I120" t="s">
        <v>138</v>
      </c>
      <c r="J120" t="s">
        <v>32</v>
      </c>
      <c r="K120" t="s">
        <v>44</v>
      </c>
      <c r="L120" t="s">
        <v>263</v>
      </c>
      <c r="M120" s="26">
        <v>31.4</v>
      </c>
      <c r="N120" s="27">
        <v>5</v>
      </c>
      <c r="O120">
        <v>30.723333333333336</v>
      </c>
      <c r="P120">
        <v>14.4</v>
      </c>
      <c r="Q120">
        <v>0.6</v>
      </c>
      <c r="R120">
        <v>2.6</v>
      </c>
      <c r="S120">
        <v>9.1999999999999993</v>
      </c>
      <c r="T120">
        <v>0.4</v>
      </c>
      <c r="U120">
        <v>0.4</v>
      </c>
      <c r="V120">
        <v>0.37931034482758619</v>
      </c>
      <c r="W120">
        <v>11.6</v>
      </c>
      <c r="X120">
        <v>0.78125</v>
      </c>
      <c r="Y120">
        <v>6.4</v>
      </c>
      <c r="Z120">
        <v>2.6</v>
      </c>
      <c r="AA120">
        <v>-0.18346518159889749</v>
      </c>
      <c r="AB120">
        <v>-0.93323222164606745</v>
      </c>
      <c r="AC120">
        <v>-1.2192149394226146</v>
      </c>
      <c r="AD120">
        <v>2.7156789326763384</v>
      </c>
      <c r="AE120">
        <v>-1.3130014991395391</v>
      </c>
      <c r="AF120">
        <v>-0.49290698636157226</v>
      </c>
      <c r="AG120">
        <v>-1.4731542196069869</v>
      </c>
      <c r="AH120">
        <v>-0.30445818916737888</v>
      </c>
      <c r="AI120">
        <v>-0.62850594784015423</v>
      </c>
    </row>
    <row r="121" spans="1:35" x14ac:dyDescent="0.2">
      <c r="A121">
        <v>10</v>
      </c>
      <c r="B121">
        <v>120</v>
      </c>
      <c r="C121" s="25">
        <v>126.2</v>
      </c>
      <c r="D121" s="25">
        <v>121</v>
      </c>
      <c r="E121" s="25">
        <v>73</v>
      </c>
      <c r="F121">
        <v>-0.24807133419146593</v>
      </c>
      <c r="G121">
        <v>-0.20491711704864685</v>
      </c>
      <c r="H121">
        <v>-4.3154217142819085E-2</v>
      </c>
      <c r="I121" t="s">
        <v>170</v>
      </c>
      <c r="J121" t="s">
        <v>32</v>
      </c>
      <c r="K121" t="s">
        <v>121</v>
      </c>
      <c r="L121" t="s">
        <v>264</v>
      </c>
      <c r="M121" s="26">
        <v>27.5</v>
      </c>
      <c r="N121" s="27">
        <v>5</v>
      </c>
      <c r="O121">
        <v>35.153333333333329</v>
      </c>
      <c r="P121">
        <v>13.8</v>
      </c>
      <c r="Q121">
        <v>1.6</v>
      </c>
      <c r="R121">
        <v>4.2</v>
      </c>
      <c r="S121">
        <v>3.4</v>
      </c>
      <c r="T121">
        <v>1</v>
      </c>
      <c r="U121">
        <v>0.2</v>
      </c>
      <c r="V121">
        <v>0.4375</v>
      </c>
      <c r="W121">
        <v>9.6</v>
      </c>
      <c r="X121">
        <v>0.79166666666666663</v>
      </c>
      <c r="Y121">
        <v>4.8</v>
      </c>
      <c r="Z121">
        <v>1.6</v>
      </c>
      <c r="AA121">
        <v>-0.28348076526310695</v>
      </c>
      <c r="AB121">
        <v>4.0909503900447931E-2</v>
      </c>
      <c r="AC121">
        <v>-0.64450652414104903</v>
      </c>
      <c r="AD121">
        <v>6.5768949123029913E-2</v>
      </c>
      <c r="AE121">
        <v>-6.2652042138463893E-3</v>
      </c>
      <c r="AF121">
        <v>-0.80266737142629285</v>
      </c>
      <c r="AG121">
        <v>-0.46361989525658587</v>
      </c>
      <c r="AH121">
        <v>-0.10625792731944414</v>
      </c>
      <c r="AI121">
        <v>0.35586518115902555</v>
      </c>
    </row>
    <row r="122" spans="1:35" x14ac:dyDescent="0.2">
      <c r="A122">
        <v>11</v>
      </c>
      <c r="B122">
        <v>121</v>
      </c>
      <c r="C122" s="25">
        <v>98.5</v>
      </c>
      <c r="D122" s="25">
        <v>103</v>
      </c>
      <c r="E122" s="25">
        <v>67</v>
      </c>
      <c r="F122">
        <v>-0.24932456841517725</v>
      </c>
      <c r="G122">
        <v>-0.19660886438514094</v>
      </c>
      <c r="H122">
        <v>-5.2715704030036309E-2</v>
      </c>
      <c r="I122" t="s">
        <v>176</v>
      </c>
      <c r="J122" t="s">
        <v>383</v>
      </c>
      <c r="K122" t="s">
        <v>63</v>
      </c>
      <c r="L122" t="s">
        <v>45</v>
      </c>
      <c r="M122" s="26">
        <v>30.2</v>
      </c>
      <c r="N122" s="27">
        <v>5</v>
      </c>
      <c r="O122">
        <v>22.369999999999997</v>
      </c>
      <c r="P122">
        <v>13.6</v>
      </c>
      <c r="Q122">
        <v>0.6</v>
      </c>
      <c r="R122">
        <v>6.4</v>
      </c>
      <c r="S122">
        <v>1</v>
      </c>
      <c r="T122">
        <v>0.8</v>
      </c>
      <c r="U122">
        <v>0.8</v>
      </c>
      <c r="V122">
        <v>0.47368421052631576</v>
      </c>
      <c r="W122">
        <v>11.4</v>
      </c>
      <c r="X122">
        <v>0.91666666666666663</v>
      </c>
      <c r="Y122">
        <v>2.4</v>
      </c>
      <c r="Z122">
        <v>2</v>
      </c>
      <c r="AA122">
        <v>-0.31681929315117696</v>
      </c>
      <c r="AB122">
        <v>-0.93323222164606745</v>
      </c>
      <c r="AC122">
        <v>0.14571754687110369</v>
      </c>
      <c r="AD122">
        <v>-1.0307455268300634</v>
      </c>
      <c r="AE122">
        <v>-0.44184396918907726</v>
      </c>
      <c r="AF122">
        <v>0.12661378376786922</v>
      </c>
      <c r="AG122">
        <v>1.3675469880618608E-2</v>
      </c>
      <c r="AH122">
        <v>0.70503770127117182</v>
      </c>
      <c r="AI122">
        <v>-3.7883270440646287E-2</v>
      </c>
    </row>
    <row r="123" spans="1:35" x14ac:dyDescent="0.2">
      <c r="A123">
        <v>11</v>
      </c>
      <c r="B123">
        <v>122</v>
      </c>
      <c r="C123" s="25">
        <v>117.2</v>
      </c>
      <c r="D123" s="25">
        <v>106</v>
      </c>
      <c r="E123" s="25">
        <v>49</v>
      </c>
      <c r="F123">
        <v>-0.25277318461837317</v>
      </c>
      <c r="G123">
        <v>-0.27620404468116405</v>
      </c>
      <c r="H123">
        <v>2.3430860062790881E-2</v>
      </c>
      <c r="I123" t="s">
        <v>166</v>
      </c>
      <c r="J123" t="s">
        <v>32</v>
      </c>
      <c r="K123" t="s">
        <v>89</v>
      </c>
      <c r="L123" t="s">
        <v>263</v>
      </c>
      <c r="M123" s="26">
        <v>28.1</v>
      </c>
      <c r="N123" s="27">
        <v>5</v>
      </c>
      <c r="O123">
        <v>24.673333333333336</v>
      </c>
      <c r="P123">
        <v>8</v>
      </c>
      <c r="Q123">
        <v>1.6</v>
      </c>
      <c r="R123">
        <v>3.8</v>
      </c>
      <c r="S123">
        <v>3.4</v>
      </c>
      <c r="T123">
        <v>1.6</v>
      </c>
      <c r="U123">
        <v>0</v>
      </c>
      <c r="V123">
        <v>0.44444444444444442</v>
      </c>
      <c r="W123">
        <v>7.2</v>
      </c>
      <c r="X123">
        <v>0</v>
      </c>
      <c r="Y123">
        <v>0</v>
      </c>
      <c r="Z123">
        <v>2.4</v>
      </c>
      <c r="AA123">
        <v>-1.2502980740171323</v>
      </c>
      <c r="AB123">
        <v>4.0909503900447931E-2</v>
      </c>
      <c r="AC123">
        <v>-0.78818362796144059</v>
      </c>
      <c r="AD123">
        <v>6.5768949123029913E-2</v>
      </c>
      <c r="AE123">
        <v>1.3004710907118466</v>
      </c>
      <c r="AF123">
        <v>-1.1124277564910137</v>
      </c>
      <c r="AG123">
        <v>-0.28479238776154608</v>
      </c>
      <c r="AH123">
        <v>-2.5652377594350319E-2</v>
      </c>
      <c r="AI123">
        <v>-0.43163172204031808</v>
      </c>
    </row>
    <row r="124" spans="1:35" x14ac:dyDescent="0.2">
      <c r="A124">
        <v>11</v>
      </c>
      <c r="B124">
        <v>123</v>
      </c>
      <c r="C124" s="25">
        <v>100.7</v>
      </c>
      <c r="D124" s="25">
        <v>117</v>
      </c>
      <c r="E124" s="25">
        <v>74</v>
      </c>
      <c r="F124">
        <v>-0.25429599599766645</v>
      </c>
      <c r="G124">
        <v>0.1170745705454702</v>
      </c>
      <c r="H124">
        <v>-0.37137056654313666</v>
      </c>
      <c r="I124" t="s">
        <v>213</v>
      </c>
      <c r="J124" t="s">
        <v>32</v>
      </c>
      <c r="K124" t="s">
        <v>48</v>
      </c>
      <c r="L124" t="s">
        <v>45</v>
      </c>
      <c r="M124" s="26">
        <v>31.3</v>
      </c>
      <c r="N124" s="27">
        <v>5</v>
      </c>
      <c r="O124">
        <v>22.393333333333338</v>
      </c>
      <c r="P124">
        <v>8.4</v>
      </c>
      <c r="Q124">
        <v>0</v>
      </c>
      <c r="R124">
        <v>9</v>
      </c>
      <c r="S124">
        <v>2.6</v>
      </c>
      <c r="T124">
        <v>0.4</v>
      </c>
      <c r="U124">
        <v>1.4</v>
      </c>
      <c r="V124">
        <v>0.75</v>
      </c>
      <c r="W124">
        <v>4</v>
      </c>
      <c r="X124">
        <v>0.8571428571428571</v>
      </c>
      <c r="Y124">
        <v>2.8</v>
      </c>
      <c r="Z124">
        <v>0.6</v>
      </c>
      <c r="AA124">
        <v>-1.1836210182409925</v>
      </c>
      <c r="AB124">
        <v>-1.5177172569739765</v>
      </c>
      <c r="AC124">
        <v>1.0796187217036477</v>
      </c>
      <c r="AD124">
        <v>-0.29973587619466774</v>
      </c>
      <c r="AE124">
        <v>-1.3130014991395391</v>
      </c>
      <c r="AF124">
        <v>1.0558949389620311</v>
      </c>
      <c r="AG124">
        <v>1.4935067967346916</v>
      </c>
      <c r="AH124">
        <v>0.39849001789983179</v>
      </c>
      <c r="AI124">
        <v>1.3402363101582055</v>
      </c>
    </row>
    <row r="125" spans="1:35" x14ac:dyDescent="0.2">
      <c r="A125">
        <v>11</v>
      </c>
      <c r="B125">
        <v>124</v>
      </c>
      <c r="C125" s="25">
        <v>43.8</v>
      </c>
      <c r="D125" s="25">
        <v>37</v>
      </c>
      <c r="E125" s="25">
        <v>95</v>
      </c>
      <c r="F125">
        <v>-0.25915215926864293</v>
      </c>
      <c r="G125">
        <v>-0.22616209176527244</v>
      </c>
      <c r="H125">
        <v>-3.2990067503370496E-2</v>
      </c>
      <c r="I125" t="s">
        <v>185</v>
      </c>
      <c r="J125" t="s">
        <v>32</v>
      </c>
      <c r="K125" t="s">
        <v>82</v>
      </c>
      <c r="L125" t="s">
        <v>263</v>
      </c>
      <c r="M125" s="26">
        <v>32.1</v>
      </c>
      <c r="N125" s="27">
        <v>5</v>
      </c>
      <c r="O125">
        <v>32.25</v>
      </c>
      <c r="P125">
        <v>17.2</v>
      </c>
      <c r="Q125">
        <v>2</v>
      </c>
      <c r="R125">
        <v>4.2</v>
      </c>
      <c r="S125">
        <v>5.8</v>
      </c>
      <c r="T125">
        <v>0.4</v>
      </c>
      <c r="U125">
        <v>0</v>
      </c>
      <c r="V125">
        <v>0.40277777777777779</v>
      </c>
      <c r="W125">
        <v>14.4</v>
      </c>
      <c r="X125">
        <v>0.75</v>
      </c>
      <c r="Y125">
        <v>4.8</v>
      </c>
      <c r="Z125">
        <v>0.8</v>
      </c>
      <c r="AA125">
        <v>0.28327420883408005</v>
      </c>
      <c r="AB125">
        <v>0.43056619411905395</v>
      </c>
      <c r="AC125">
        <v>-0.64450652414104903</v>
      </c>
      <c r="AD125">
        <v>1.1622834250761231</v>
      </c>
      <c r="AE125">
        <v>-1.3130014991395391</v>
      </c>
      <c r="AF125">
        <v>-1.1124277564910137</v>
      </c>
      <c r="AG125">
        <v>-1.3647557953653211</v>
      </c>
      <c r="AH125">
        <v>-0.62025316313815593</v>
      </c>
      <c r="AI125">
        <v>1.1433620843583694</v>
      </c>
    </row>
    <row r="126" spans="1:35" x14ac:dyDescent="0.2">
      <c r="A126">
        <v>11</v>
      </c>
      <c r="B126">
        <v>125</v>
      </c>
      <c r="C126" s="25">
        <v>0</v>
      </c>
      <c r="D126" s="25">
        <v>232</v>
      </c>
      <c r="E126" s="25">
        <v>29</v>
      </c>
      <c r="F126">
        <v>-0.26237458024391674</v>
      </c>
      <c r="G126">
        <v>5.2937299613869636E-2</v>
      </c>
      <c r="H126">
        <v>-0.31531187985778636</v>
      </c>
      <c r="I126" t="s">
        <v>187</v>
      </c>
      <c r="J126" t="s">
        <v>32</v>
      </c>
      <c r="K126" t="s">
        <v>65</v>
      </c>
      <c r="L126" t="s">
        <v>45</v>
      </c>
      <c r="M126" s="26">
        <v>22.6</v>
      </c>
      <c r="N126" s="27">
        <v>5</v>
      </c>
      <c r="O126">
        <v>20.690000000000005</v>
      </c>
      <c r="P126">
        <v>15</v>
      </c>
      <c r="Q126">
        <v>1.8</v>
      </c>
      <c r="R126">
        <v>6.8</v>
      </c>
      <c r="S126">
        <v>1.8</v>
      </c>
      <c r="T126">
        <v>0.4</v>
      </c>
      <c r="U126">
        <v>0.8</v>
      </c>
      <c r="V126">
        <v>0.67441860465116277</v>
      </c>
      <c r="W126">
        <v>8.6</v>
      </c>
      <c r="X126">
        <v>0.72727272727272729</v>
      </c>
      <c r="Y126">
        <v>2.2000000000000002</v>
      </c>
      <c r="Z126">
        <v>2</v>
      </c>
      <c r="AA126">
        <v>-8.3449597934688022E-2</v>
      </c>
      <c r="AB126">
        <v>0.23573784900975092</v>
      </c>
      <c r="AC126">
        <v>0.28939465069149489</v>
      </c>
      <c r="AD126">
        <v>-0.66524070151236558</v>
      </c>
      <c r="AE126">
        <v>-1.3130014991395391</v>
      </c>
      <c r="AF126">
        <v>0.12661378376786922</v>
      </c>
      <c r="AG126">
        <v>2.35094102867289</v>
      </c>
      <c r="AH126">
        <v>-0.42667654658993925</v>
      </c>
      <c r="AI126">
        <v>-3.7883270440646287E-2</v>
      </c>
    </row>
    <row r="127" spans="1:35" x14ac:dyDescent="0.2">
      <c r="A127">
        <v>11</v>
      </c>
      <c r="B127">
        <v>126</v>
      </c>
      <c r="C127" s="25">
        <v>117</v>
      </c>
      <c r="D127" s="25">
        <v>105</v>
      </c>
      <c r="E127" s="25">
        <v>58</v>
      </c>
      <c r="F127">
        <v>-0.26294446705155333</v>
      </c>
      <c r="G127">
        <v>-0.52180401472502025</v>
      </c>
      <c r="H127">
        <v>0.25885954767346692</v>
      </c>
      <c r="I127" t="s">
        <v>173</v>
      </c>
      <c r="J127" t="s">
        <v>174</v>
      </c>
      <c r="K127" t="s">
        <v>54</v>
      </c>
      <c r="L127" t="s">
        <v>264</v>
      </c>
      <c r="M127" s="26">
        <v>23.7</v>
      </c>
      <c r="N127" s="27">
        <v>5</v>
      </c>
      <c r="O127">
        <v>36.176666666666662</v>
      </c>
      <c r="P127">
        <v>13.8</v>
      </c>
      <c r="Q127">
        <v>0.6</v>
      </c>
      <c r="R127">
        <v>8</v>
      </c>
      <c r="S127">
        <v>4.8</v>
      </c>
      <c r="T127">
        <v>1</v>
      </c>
      <c r="U127">
        <v>0.6</v>
      </c>
      <c r="V127">
        <v>0.3888888888888889</v>
      </c>
      <c r="W127">
        <v>14.4</v>
      </c>
      <c r="X127">
        <v>0.58823529411764708</v>
      </c>
      <c r="Y127">
        <v>3.4</v>
      </c>
      <c r="Z127">
        <v>3.2</v>
      </c>
      <c r="AA127">
        <v>-0.28348076526310695</v>
      </c>
      <c r="AB127">
        <v>-0.93323222164606745</v>
      </c>
      <c r="AC127">
        <v>0.72042596215266919</v>
      </c>
      <c r="AD127">
        <v>0.70540239342900091</v>
      </c>
      <c r="AE127">
        <v>-6.2652042138463893E-3</v>
      </c>
      <c r="AF127">
        <v>-0.18314660129685159</v>
      </c>
      <c r="AG127">
        <v>-1.6364962379246475</v>
      </c>
      <c r="AH127">
        <v>-1.860314832522671</v>
      </c>
      <c r="AI127">
        <v>-1.219128625239662</v>
      </c>
    </row>
    <row r="128" spans="1:35" x14ac:dyDescent="0.2">
      <c r="A128">
        <v>11</v>
      </c>
      <c r="B128">
        <v>127</v>
      </c>
      <c r="C128" s="25">
        <v>46.4</v>
      </c>
      <c r="D128" s="25">
        <v>38</v>
      </c>
      <c r="E128" s="25">
        <v>80</v>
      </c>
      <c r="F128">
        <v>-0.26837974350102201</v>
      </c>
      <c r="G128">
        <v>-3.2593664643391036E-2</v>
      </c>
      <c r="H128">
        <v>-0.23578607885763098</v>
      </c>
      <c r="I128" t="s">
        <v>215</v>
      </c>
      <c r="J128" t="s">
        <v>1693</v>
      </c>
      <c r="K128" t="s">
        <v>89</v>
      </c>
      <c r="L128" t="s">
        <v>264</v>
      </c>
      <c r="M128" s="26">
        <v>26.5</v>
      </c>
      <c r="N128" s="27">
        <v>5</v>
      </c>
      <c r="O128">
        <v>24.943333333333332</v>
      </c>
      <c r="P128">
        <v>14.4</v>
      </c>
      <c r="Q128">
        <v>2.4</v>
      </c>
      <c r="R128">
        <v>3.8</v>
      </c>
      <c r="S128">
        <v>2.4</v>
      </c>
      <c r="T128">
        <v>1</v>
      </c>
      <c r="U128">
        <v>0.4</v>
      </c>
      <c r="V128">
        <v>0.52</v>
      </c>
      <c r="W128">
        <v>10</v>
      </c>
      <c r="X128">
        <v>0.66666666666666663</v>
      </c>
      <c r="Y128">
        <v>2.4</v>
      </c>
      <c r="Z128">
        <v>1</v>
      </c>
      <c r="AA128">
        <v>-0.18346518159889749</v>
      </c>
      <c r="AB128">
        <v>0.82022288433765989</v>
      </c>
      <c r="AC128">
        <v>-0.78818362796144059</v>
      </c>
      <c r="AD128">
        <v>-0.3911120825240923</v>
      </c>
      <c r="AE128">
        <v>-6.2652042138463893E-3</v>
      </c>
      <c r="AF128">
        <v>-0.49290698636157226</v>
      </c>
      <c r="AG128">
        <v>0.63882736415810115</v>
      </c>
      <c r="AH128">
        <v>-0.8369480061849649</v>
      </c>
      <c r="AI128">
        <v>0.94648785855853346</v>
      </c>
    </row>
    <row r="129" spans="1:35" x14ac:dyDescent="0.2">
      <c r="A129">
        <v>11</v>
      </c>
      <c r="B129">
        <v>128</v>
      </c>
      <c r="C129" s="25">
        <v>139.9</v>
      </c>
      <c r="D129" s="25">
        <v>161</v>
      </c>
      <c r="E129" s="25">
        <v>55</v>
      </c>
      <c r="F129">
        <v>-0.27450223029460646</v>
      </c>
      <c r="G129">
        <v>-0.39218995560512115</v>
      </c>
      <c r="H129">
        <v>0.11768772531051469</v>
      </c>
      <c r="I129" t="s">
        <v>149</v>
      </c>
      <c r="J129" t="s">
        <v>32</v>
      </c>
      <c r="K129" t="s">
        <v>48</v>
      </c>
      <c r="L129" t="s">
        <v>264</v>
      </c>
      <c r="M129" s="26">
        <v>25.2</v>
      </c>
      <c r="N129" s="27">
        <v>5</v>
      </c>
      <c r="O129">
        <v>28.73</v>
      </c>
      <c r="P129">
        <v>13.4</v>
      </c>
      <c r="Q129">
        <v>2.4</v>
      </c>
      <c r="R129">
        <v>6.2</v>
      </c>
      <c r="S129">
        <v>1.8</v>
      </c>
      <c r="T129">
        <v>0.6</v>
      </c>
      <c r="U129">
        <v>0.2</v>
      </c>
      <c r="V129">
        <v>0.38095238095238093</v>
      </c>
      <c r="W129">
        <v>12.6</v>
      </c>
      <c r="X129">
        <v>0.77777777777777779</v>
      </c>
      <c r="Y129">
        <v>1.8</v>
      </c>
      <c r="Z129">
        <v>2</v>
      </c>
      <c r="AA129">
        <v>-0.35015782103924664</v>
      </c>
      <c r="AB129">
        <v>0.82022288433765989</v>
      </c>
      <c r="AC129">
        <v>7.387899496090794E-2</v>
      </c>
      <c r="AD129">
        <v>-0.66524070151236558</v>
      </c>
      <c r="AE129">
        <v>-0.87742273416430827</v>
      </c>
      <c r="AF129">
        <v>-0.80266737142629285</v>
      </c>
      <c r="AG129">
        <v>-1.5703107179431985</v>
      </c>
      <c r="AH129">
        <v>-0.12012886321859982</v>
      </c>
      <c r="AI129">
        <v>-3.7883270440646287E-2</v>
      </c>
    </row>
    <row r="130" spans="1:35" x14ac:dyDescent="0.2">
      <c r="A130">
        <v>11</v>
      </c>
      <c r="B130">
        <v>129</v>
      </c>
      <c r="C130" s="25">
        <v>131.5</v>
      </c>
      <c r="D130" s="25">
        <v>128</v>
      </c>
      <c r="E130" s="25">
        <v>54</v>
      </c>
      <c r="F130">
        <v>-0.27472718538130864</v>
      </c>
      <c r="G130">
        <v>-4.75696423210442E-2</v>
      </c>
      <c r="H130">
        <v>-0.22715754306026442</v>
      </c>
      <c r="I130" t="s">
        <v>217</v>
      </c>
      <c r="J130" t="s">
        <v>32</v>
      </c>
      <c r="K130" t="s">
        <v>115</v>
      </c>
      <c r="L130" t="s">
        <v>264</v>
      </c>
      <c r="M130" s="26">
        <v>33.299999999999997</v>
      </c>
      <c r="N130" s="27">
        <v>5</v>
      </c>
      <c r="O130">
        <v>22.346666666666671</v>
      </c>
      <c r="P130">
        <v>13.4</v>
      </c>
      <c r="Q130">
        <v>1</v>
      </c>
      <c r="R130">
        <v>5.2</v>
      </c>
      <c r="S130">
        <v>2</v>
      </c>
      <c r="T130">
        <v>0.4</v>
      </c>
      <c r="U130">
        <v>0.8</v>
      </c>
      <c r="V130">
        <v>0.5</v>
      </c>
      <c r="W130">
        <v>9.6</v>
      </c>
      <c r="X130">
        <v>0.93333333333333335</v>
      </c>
      <c r="Y130">
        <v>3</v>
      </c>
      <c r="Z130">
        <v>0.8</v>
      </c>
      <c r="AA130">
        <v>-0.35015782103924664</v>
      </c>
      <c r="AB130">
        <v>-0.54357553142746129</v>
      </c>
      <c r="AC130">
        <v>-0.28531376459007057</v>
      </c>
      <c r="AD130">
        <v>-0.57386449518294114</v>
      </c>
      <c r="AE130">
        <v>-1.3130014991395391</v>
      </c>
      <c r="AF130">
        <v>0.12661378376786922</v>
      </c>
      <c r="AG130">
        <v>0.35160143242139319</v>
      </c>
      <c r="AH130">
        <v>1.0162090299422291</v>
      </c>
      <c r="AI130">
        <v>1.1433620843583694</v>
      </c>
    </row>
    <row r="131" spans="1:35" x14ac:dyDescent="0.2">
      <c r="A131">
        <v>11</v>
      </c>
      <c r="B131">
        <v>130</v>
      </c>
      <c r="C131" s="25">
        <v>24.5</v>
      </c>
      <c r="D131" s="25">
        <v>22</v>
      </c>
      <c r="E131" s="25">
        <v>97</v>
      </c>
      <c r="F131">
        <v>-0.28352039183511857</v>
      </c>
      <c r="G131">
        <v>-0.15682478595633464</v>
      </c>
      <c r="H131">
        <v>-0.12669560587878392</v>
      </c>
      <c r="I131" t="s">
        <v>105</v>
      </c>
      <c r="J131" t="s">
        <v>32</v>
      </c>
      <c r="K131" t="s">
        <v>76</v>
      </c>
      <c r="L131" t="s">
        <v>45</v>
      </c>
      <c r="M131" s="26">
        <v>23.7</v>
      </c>
      <c r="N131" s="27">
        <v>5</v>
      </c>
      <c r="O131">
        <v>30.206666666666667</v>
      </c>
      <c r="P131">
        <v>11.8</v>
      </c>
      <c r="Q131">
        <v>1.6</v>
      </c>
      <c r="R131">
        <v>7.2</v>
      </c>
      <c r="S131">
        <v>1</v>
      </c>
      <c r="T131">
        <v>0.2</v>
      </c>
      <c r="U131">
        <v>1.8</v>
      </c>
      <c r="V131">
        <v>0.46</v>
      </c>
      <c r="W131">
        <v>10</v>
      </c>
      <c r="X131">
        <v>0.625</v>
      </c>
      <c r="Y131">
        <v>1.6</v>
      </c>
      <c r="Z131">
        <v>1.2</v>
      </c>
      <c r="AA131">
        <v>-0.6168660441438053</v>
      </c>
      <c r="AB131">
        <v>4.0909503900447931E-2</v>
      </c>
      <c r="AC131">
        <v>0.43307175451188645</v>
      </c>
      <c r="AD131">
        <v>-1.0307455268300634</v>
      </c>
      <c r="AE131">
        <v>-1.7485802641147703</v>
      </c>
      <c r="AF131">
        <v>1.6754157090914725</v>
      </c>
      <c r="AG131">
        <v>-0.17639396351987938</v>
      </c>
      <c r="AH131">
        <v>-0.73784787526099782</v>
      </c>
      <c r="AI131">
        <v>0.74961363275869752</v>
      </c>
    </row>
    <row r="132" spans="1:35" x14ac:dyDescent="0.2">
      <c r="A132">
        <v>11</v>
      </c>
      <c r="B132">
        <v>131</v>
      </c>
      <c r="C132" s="25">
        <v>63</v>
      </c>
      <c r="D132" s="25">
        <v>57</v>
      </c>
      <c r="E132" s="25">
        <v>79</v>
      </c>
      <c r="F132">
        <v>-0.28375846965860463</v>
      </c>
      <c r="G132">
        <v>6.4174364566893391E-2</v>
      </c>
      <c r="H132">
        <v>-0.34793283422549803</v>
      </c>
      <c r="I132" t="s">
        <v>258</v>
      </c>
      <c r="J132" t="s">
        <v>1698</v>
      </c>
      <c r="K132" t="s">
        <v>74</v>
      </c>
      <c r="L132" t="s">
        <v>264</v>
      </c>
      <c r="M132" s="26">
        <v>28.4</v>
      </c>
      <c r="N132" s="27">
        <v>5</v>
      </c>
      <c r="O132">
        <v>24.07</v>
      </c>
      <c r="P132">
        <v>9.8000000000000007</v>
      </c>
      <c r="Q132">
        <v>0.2</v>
      </c>
      <c r="R132">
        <v>11.4</v>
      </c>
      <c r="S132">
        <v>2.4</v>
      </c>
      <c r="T132">
        <v>0.8</v>
      </c>
      <c r="U132">
        <v>0.6</v>
      </c>
      <c r="V132">
        <v>0.63888888888888884</v>
      </c>
      <c r="W132">
        <v>7.2</v>
      </c>
      <c r="X132">
        <v>0.5</v>
      </c>
      <c r="Y132">
        <v>0.8</v>
      </c>
      <c r="Z132">
        <v>1</v>
      </c>
      <c r="AA132">
        <v>-0.95025132302450366</v>
      </c>
      <c r="AB132">
        <v>-1.3228889118646736</v>
      </c>
      <c r="AC132">
        <v>1.9416813446259962</v>
      </c>
      <c r="AD132">
        <v>-0.3911120825240923</v>
      </c>
      <c r="AE132">
        <v>-0.44184396918907726</v>
      </c>
      <c r="AF132">
        <v>-0.18314660129685159</v>
      </c>
      <c r="AG132">
        <v>1.6173907101537395</v>
      </c>
      <c r="AH132">
        <v>-0.63874774433703019</v>
      </c>
      <c r="AI132">
        <v>0.94648785855853346</v>
      </c>
    </row>
    <row r="133" spans="1:35" x14ac:dyDescent="0.2">
      <c r="A133">
        <v>11</v>
      </c>
      <c r="B133">
        <v>132</v>
      </c>
      <c r="C133" s="25">
        <v>127.9</v>
      </c>
      <c r="D133" s="25">
        <v>125</v>
      </c>
      <c r="E133" s="25">
        <v>35</v>
      </c>
      <c r="F133">
        <v>-0.28654005380923886</v>
      </c>
      <c r="G133">
        <v>-0.14934276731863161</v>
      </c>
      <c r="H133">
        <v>-0.13719728649060725</v>
      </c>
      <c r="I133" t="s">
        <v>191</v>
      </c>
      <c r="J133" t="s">
        <v>32</v>
      </c>
      <c r="K133" t="s">
        <v>54</v>
      </c>
      <c r="L133" t="s">
        <v>264</v>
      </c>
      <c r="M133" s="26">
        <v>28.6</v>
      </c>
      <c r="N133" s="27">
        <v>5</v>
      </c>
      <c r="O133">
        <v>25.18</v>
      </c>
      <c r="P133">
        <v>9.4</v>
      </c>
      <c r="Q133">
        <v>2</v>
      </c>
      <c r="R133">
        <v>4</v>
      </c>
      <c r="S133">
        <v>1.4</v>
      </c>
      <c r="T133">
        <v>1.4</v>
      </c>
      <c r="U133">
        <v>0.2</v>
      </c>
      <c r="V133">
        <v>0.44444444444444442</v>
      </c>
      <c r="W133">
        <v>7.2</v>
      </c>
      <c r="X133">
        <v>0.83333333333333337</v>
      </c>
      <c r="Y133">
        <v>1.2</v>
      </c>
      <c r="Z133">
        <v>1</v>
      </c>
      <c r="AA133">
        <v>-1.0169283788006434</v>
      </c>
      <c r="AB133">
        <v>0.43056619411905395</v>
      </c>
      <c r="AC133">
        <v>-0.71634507605124487</v>
      </c>
      <c r="AD133">
        <v>-0.84799311417121448</v>
      </c>
      <c r="AE133">
        <v>0.86489232573661534</v>
      </c>
      <c r="AF133">
        <v>-0.80266737142629285</v>
      </c>
      <c r="AG133">
        <v>-0.28479238776154608</v>
      </c>
      <c r="AH133">
        <v>8.269504392905451E-2</v>
      </c>
      <c r="AI133">
        <v>0.94648785855853346</v>
      </c>
    </row>
    <row r="134" spans="1:35" x14ac:dyDescent="0.2">
      <c r="A134">
        <v>12</v>
      </c>
      <c r="B134">
        <v>133</v>
      </c>
      <c r="C134" s="25">
        <v>68.2</v>
      </c>
      <c r="D134" s="25">
        <v>74</v>
      </c>
      <c r="E134" s="25">
        <v>93</v>
      </c>
      <c r="F134">
        <v>-0.29076236064393995</v>
      </c>
      <c r="G134">
        <v>-0.44246020002010117</v>
      </c>
      <c r="H134">
        <v>0.15169783937616121</v>
      </c>
      <c r="I134" t="s">
        <v>159</v>
      </c>
      <c r="J134" t="s">
        <v>32</v>
      </c>
      <c r="K134" t="s">
        <v>155</v>
      </c>
      <c r="L134" t="s">
        <v>263</v>
      </c>
      <c r="M134" s="26">
        <v>20.3</v>
      </c>
      <c r="N134" s="27">
        <v>5</v>
      </c>
      <c r="O134">
        <v>28.166666666666668</v>
      </c>
      <c r="P134">
        <v>18</v>
      </c>
      <c r="Q134">
        <v>1.2</v>
      </c>
      <c r="R134">
        <v>2.6</v>
      </c>
      <c r="S134">
        <v>6.8</v>
      </c>
      <c r="T134">
        <v>0.6</v>
      </c>
      <c r="U134">
        <v>0.2</v>
      </c>
      <c r="V134">
        <v>0.41025641025641024</v>
      </c>
      <c r="W134">
        <v>15.6</v>
      </c>
      <c r="X134">
        <v>0.7407407407407407</v>
      </c>
      <c r="Y134">
        <v>5.4</v>
      </c>
      <c r="Z134">
        <v>2.6</v>
      </c>
      <c r="AA134">
        <v>0.41662832038635955</v>
      </c>
      <c r="AB134">
        <v>-0.34874718631815826</v>
      </c>
      <c r="AC134">
        <v>-1.2192149394226146</v>
      </c>
      <c r="AD134">
        <v>1.6191644567232453</v>
      </c>
      <c r="AE134">
        <v>-0.87742273416430827</v>
      </c>
      <c r="AF134">
        <v>-0.80266737142629285</v>
      </c>
      <c r="AG134">
        <v>-1.318299327833176</v>
      </c>
      <c r="AH134">
        <v>-0.82307707028581034</v>
      </c>
      <c r="AI134">
        <v>-0.62850594784015423</v>
      </c>
    </row>
    <row r="135" spans="1:35" x14ac:dyDescent="0.2">
      <c r="A135">
        <v>12</v>
      </c>
      <c r="B135">
        <v>134</v>
      </c>
      <c r="C135" s="25">
        <v>144.4</v>
      </c>
      <c r="D135" s="25">
        <v>201</v>
      </c>
      <c r="E135" s="25">
        <v>8</v>
      </c>
      <c r="F135">
        <v>-0.30120888133541712</v>
      </c>
      <c r="G135">
        <v>-0.23221836790369016</v>
      </c>
      <c r="H135">
        <v>-6.8990513431726963E-2</v>
      </c>
      <c r="I135" t="s">
        <v>224</v>
      </c>
      <c r="J135" t="s">
        <v>32</v>
      </c>
      <c r="K135" t="s">
        <v>35</v>
      </c>
      <c r="L135" t="s">
        <v>264</v>
      </c>
      <c r="M135" s="26">
        <v>29.4</v>
      </c>
      <c r="N135" s="27">
        <v>5</v>
      </c>
      <c r="O135">
        <v>22.083333333333336</v>
      </c>
      <c r="P135">
        <v>6.2</v>
      </c>
      <c r="Q135">
        <v>1.4</v>
      </c>
      <c r="R135">
        <v>8.4</v>
      </c>
      <c r="S135">
        <v>0.4</v>
      </c>
      <c r="T135">
        <v>1.4</v>
      </c>
      <c r="U135">
        <v>0.2</v>
      </c>
      <c r="V135">
        <v>0.38709677419354838</v>
      </c>
      <c r="W135">
        <v>6.2</v>
      </c>
      <c r="X135">
        <v>0</v>
      </c>
      <c r="Y135">
        <v>0</v>
      </c>
      <c r="Z135">
        <v>1.2</v>
      </c>
      <c r="AA135">
        <v>-1.5503448250097607</v>
      </c>
      <c r="AB135">
        <v>-0.15391884120885529</v>
      </c>
      <c r="AC135">
        <v>0.86410306597306075</v>
      </c>
      <c r="AD135">
        <v>-1.3048741458183366</v>
      </c>
      <c r="AE135">
        <v>0.86489232573661534</v>
      </c>
      <c r="AF135">
        <v>-0.80266737142629285</v>
      </c>
      <c r="AG135">
        <v>-0.73111677454398916</v>
      </c>
      <c r="AH135">
        <v>-2.5652377594350319E-2</v>
      </c>
      <c r="AI135">
        <v>0.74961363275869752</v>
      </c>
    </row>
    <row r="136" spans="1:35" x14ac:dyDescent="0.2">
      <c r="A136">
        <v>12</v>
      </c>
      <c r="B136">
        <v>135</v>
      </c>
      <c r="C136" s="25">
        <v>104.7</v>
      </c>
      <c r="D136" s="25">
        <v>99</v>
      </c>
      <c r="E136" s="25">
        <v>58</v>
      </c>
      <c r="F136">
        <v>-0.30767419205017343</v>
      </c>
      <c r="G136">
        <v>-0.17629101586255796</v>
      </c>
      <c r="H136">
        <v>-0.13138317618761547</v>
      </c>
      <c r="I136" t="s">
        <v>189</v>
      </c>
      <c r="J136" t="s">
        <v>32</v>
      </c>
      <c r="K136" t="s">
        <v>87</v>
      </c>
      <c r="L136" t="s">
        <v>263</v>
      </c>
      <c r="M136" s="26">
        <v>25.2</v>
      </c>
      <c r="N136" s="27">
        <v>5</v>
      </c>
      <c r="O136">
        <v>33.376666666666672</v>
      </c>
      <c r="P136">
        <v>10.199999999999999</v>
      </c>
      <c r="Q136">
        <v>1.4</v>
      </c>
      <c r="R136">
        <v>3.8</v>
      </c>
      <c r="S136">
        <v>2</v>
      </c>
      <c r="T136">
        <v>1.4</v>
      </c>
      <c r="U136">
        <v>0.6</v>
      </c>
      <c r="V136">
        <v>0.43137254901960786</v>
      </c>
      <c r="W136">
        <v>10.199999999999999</v>
      </c>
      <c r="X136">
        <v>0</v>
      </c>
      <c r="Y136">
        <v>0.2</v>
      </c>
      <c r="Z136">
        <v>0.8</v>
      </c>
      <c r="AA136">
        <v>-0.88357426724836419</v>
      </c>
      <c r="AB136">
        <v>-0.15391884120885529</v>
      </c>
      <c r="AC136">
        <v>-0.78818362796144059</v>
      </c>
      <c r="AD136">
        <v>-0.57386449518294114</v>
      </c>
      <c r="AE136">
        <v>0.86489232573661534</v>
      </c>
      <c r="AF136">
        <v>-0.18314660129685159</v>
      </c>
      <c r="AG136">
        <v>-0.5762618827701772</v>
      </c>
      <c r="AH136">
        <v>-0.43592383718937644</v>
      </c>
      <c r="AI136">
        <v>1.1433620843583694</v>
      </c>
    </row>
    <row r="137" spans="1:35" x14ac:dyDescent="0.2">
      <c r="A137">
        <v>12</v>
      </c>
      <c r="B137">
        <v>136</v>
      </c>
      <c r="C137" s="25">
        <v>143.80000000000001</v>
      </c>
      <c r="D137" s="25">
        <v>168</v>
      </c>
      <c r="E137" s="25">
        <v>31</v>
      </c>
      <c r="F137">
        <v>-0.30772408460571121</v>
      </c>
      <c r="G137">
        <v>-0.26859594698445122</v>
      </c>
      <c r="H137">
        <v>-3.9128137621259995E-2</v>
      </c>
      <c r="I137" t="s">
        <v>165</v>
      </c>
      <c r="J137" t="s">
        <v>32</v>
      </c>
      <c r="K137" t="s">
        <v>155</v>
      </c>
      <c r="L137" t="s">
        <v>264</v>
      </c>
      <c r="M137" s="26">
        <v>29.4</v>
      </c>
      <c r="N137" s="27">
        <v>5</v>
      </c>
      <c r="O137">
        <v>30.659999999999997</v>
      </c>
      <c r="P137">
        <v>9</v>
      </c>
      <c r="Q137">
        <v>2.2000000000000002</v>
      </c>
      <c r="R137">
        <v>7.8</v>
      </c>
      <c r="S137">
        <v>3.2</v>
      </c>
      <c r="T137">
        <v>0.6</v>
      </c>
      <c r="U137">
        <v>0.2</v>
      </c>
      <c r="V137">
        <v>0.47058823529411764</v>
      </c>
      <c r="W137">
        <v>6.8</v>
      </c>
      <c r="X137">
        <v>0.5</v>
      </c>
      <c r="Y137">
        <v>0.8</v>
      </c>
      <c r="Z137">
        <v>2.2000000000000002</v>
      </c>
      <c r="AA137">
        <v>-1.0836054345767832</v>
      </c>
      <c r="AB137">
        <v>0.62539453922835719</v>
      </c>
      <c r="AC137">
        <v>0.64858741024247346</v>
      </c>
      <c r="AD137">
        <v>-2.5607257206394403E-2</v>
      </c>
      <c r="AE137">
        <v>-0.87742273416430827</v>
      </c>
      <c r="AF137">
        <v>-0.80266737142629285</v>
      </c>
      <c r="AG137">
        <v>-2.8537434379600362E-2</v>
      </c>
      <c r="AH137">
        <v>-0.63874774433703019</v>
      </c>
      <c r="AI137">
        <v>-0.23475749624048239</v>
      </c>
    </row>
    <row r="138" spans="1:35" x14ac:dyDescent="0.2">
      <c r="A138">
        <v>12</v>
      </c>
      <c r="B138">
        <v>137</v>
      </c>
      <c r="C138" s="25">
        <v>141</v>
      </c>
      <c r="D138" s="25">
        <v>165</v>
      </c>
      <c r="E138" s="25">
        <v>20</v>
      </c>
      <c r="F138">
        <v>-0.31262106078534579</v>
      </c>
      <c r="G138">
        <v>-0.21700596875548639</v>
      </c>
      <c r="H138">
        <v>-9.5615092029859405E-2</v>
      </c>
      <c r="I138" t="s">
        <v>255</v>
      </c>
      <c r="J138" t="s">
        <v>32</v>
      </c>
      <c r="K138" t="s">
        <v>52</v>
      </c>
      <c r="L138" t="s">
        <v>264</v>
      </c>
      <c r="M138" s="26">
        <v>22</v>
      </c>
      <c r="N138" s="27">
        <v>5</v>
      </c>
      <c r="O138">
        <v>32.466666666666669</v>
      </c>
      <c r="P138">
        <v>15.2</v>
      </c>
      <c r="Q138">
        <v>2</v>
      </c>
      <c r="R138">
        <v>4.8</v>
      </c>
      <c r="S138">
        <v>1.6</v>
      </c>
      <c r="T138">
        <v>1.4</v>
      </c>
      <c r="U138">
        <v>0.2</v>
      </c>
      <c r="V138">
        <v>0.44067796610169491</v>
      </c>
      <c r="W138">
        <v>11.8</v>
      </c>
      <c r="X138">
        <v>0.66666666666666663</v>
      </c>
      <c r="Y138">
        <v>4.2</v>
      </c>
      <c r="Z138">
        <v>1.2</v>
      </c>
      <c r="AA138">
        <v>-5.0111070046618307E-2</v>
      </c>
      <c r="AB138">
        <v>0.43056619411905395</v>
      </c>
      <c r="AC138">
        <v>-0.42899086841046208</v>
      </c>
      <c r="AD138">
        <v>-0.75661690784178992</v>
      </c>
      <c r="AE138">
        <v>0.86489232573661534</v>
      </c>
      <c r="AF138">
        <v>-0.80266737142629285</v>
      </c>
      <c r="AG138">
        <v>-0.51431992606065413</v>
      </c>
      <c r="AH138">
        <v>-1.445419727627927</v>
      </c>
      <c r="AI138">
        <v>0.74961363275869752</v>
      </c>
    </row>
    <row r="139" spans="1:35" x14ac:dyDescent="0.2">
      <c r="A139">
        <v>12</v>
      </c>
      <c r="B139">
        <v>138</v>
      </c>
      <c r="C139" s="25">
        <v>140.6</v>
      </c>
      <c r="D139" s="25">
        <v>182</v>
      </c>
      <c r="E139" s="25">
        <v>23</v>
      </c>
      <c r="F139">
        <v>-0.31931983922111545</v>
      </c>
      <c r="G139">
        <v>-0.16182936474790136</v>
      </c>
      <c r="H139">
        <v>-0.1574904744732141</v>
      </c>
      <c r="I139" t="s">
        <v>230</v>
      </c>
      <c r="J139" t="s">
        <v>32</v>
      </c>
      <c r="K139" t="s">
        <v>63</v>
      </c>
      <c r="L139" t="s">
        <v>264</v>
      </c>
      <c r="M139" s="26">
        <v>26.5</v>
      </c>
      <c r="N139" s="27">
        <v>5</v>
      </c>
      <c r="O139">
        <v>31.933333333333337</v>
      </c>
      <c r="P139">
        <v>15</v>
      </c>
      <c r="Q139">
        <v>2</v>
      </c>
      <c r="R139">
        <v>4</v>
      </c>
      <c r="S139">
        <v>2.2000000000000002</v>
      </c>
      <c r="T139">
        <v>0.6</v>
      </c>
      <c r="U139">
        <v>0.6</v>
      </c>
      <c r="V139">
        <v>0.47457627118644069</v>
      </c>
      <c r="W139">
        <v>11.8</v>
      </c>
      <c r="X139">
        <v>0.75</v>
      </c>
      <c r="Y139">
        <v>2.4</v>
      </c>
      <c r="Z139">
        <v>1.2</v>
      </c>
      <c r="AA139">
        <v>-8.3449597934688022E-2</v>
      </c>
      <c r="AB139">
        <v>0.43056619411905395</v>
      </c>
      <c r="AC139">
        <v>-0.71634507605124487</v>
      </c>
      <c r="AD139">
        <v>-0.48248828885351658</v>
      </c>
      <c r="AE139">
        <v>-0.87742273416430827</v>
      </c>
      <c r="AF139">
        <v>-0.18314660129685159</v>
      </c>
      <c r="AG139">
        <v>2.916095905799854E-2</v>
      </c>
      <c r="AH139">
        <v>-0.32295277036625314</v>
      </c>
      <c r="AI139">
        <v>0.74961363275869752</v>
      </c>
    </row>
    <row r="140" spans="1:35" x14ac:dyDescent="0.2">
      <c r="A140">
        <v>12</v>
      </c>
      <c r="B140">
        <v>139</v>
      </c>
      <c r="C140" s="25">
        <v>0</v>
      </c>
      <c r="D140" s="25">
        <v>705</v>
      </c>
      <c r="E140" s="25">
        <v>4</v>
      </c>
      <c r="F140">
        <v>-0.32037499660004443</v>
      </c>
      <c r="G140">
        <v>-0.22525043246508517</v>
      </c>
      <c r="H140">
        <v>-9.5124564134959261E-2</v>
      </c>
      <c r="I140" t="s">
        <v>449</v>
      </c>
      <c r="J140" t="s">
        <v>32</v>
      </c>
      <c r="K140" t="s">
        <v>74</v>
      </c>
      <c r="L140" t="s">
        <v>264</v>
      </c>
      <c r="M140" s="26">
        <v>28.8</v>
      </c>
      <c r="N140" s="27">
        <v>5</v>
      </c>
      <c r="O140">
        <v>20.716666666666669</v>
      </c>
      <c r="P140">
        <v>8</v>
      </c>
      <c r="Q140">
        <v>1.8</v>
      </c>
      <c r="R140">
        <v>3.8</v>
      </c>
      <c r="S140">
        <v>2.2000000000000002</v>
      </c>
      <c r="T140">
        <v>1.4</v>
      </c>
      <c r="U140">
        <v>0</v>
      </c>
      <c r="V140">
        <v>0.38709677419354838</v>
      </c>
      <c r="W140">
        <v>6.2</v>
      </c>
      <c r="X140">
        <v>0.875</v>
      </c>
      <c r="Y140">
        <v>1.6</v>
      </c>
      <c r="Z140">
        <v>1</v>
      </c>
      <c r="AA140">
        <v>-1.2502980740171323</v>
      </c>
      <c r="AB140">
        <v>0.23573784900975092</v>
      </c>
      <c r="AC140">
        <v>-0.78818362796144059</v>
      </c>
      <c r="AD140">
        <v>-0.48248828885351658</v>
      </c>
      <c r="AE140">
        <v>0.86489232573661534</v>
      </c>
      <c r="AF140">
        <v>-1.1124277564910137</v>
      </c>
      <c r="AG140">
        <v>-0.73111677454398916</v>
      </c>
      <c r="AH140">
        <v>0.29014259637642625</v>
      </c>
      <c r="AI140">
        <v>0.94648785855853346</v>
      </c>
    </row>
    <row r="141" spans="1:35" x14ac:dyDescent="0.2">
      <c r="A141">
        <v>12</v>
      </c>
      <c r="B141">
        <v>140</v>
      </c>
      <c r="C141" s="25">
        <v>0</v>
      </c>
      <c r="D141" s="25">
        <v>242</v>
      </c>
      <c r="E141" s="25">
        <v>11</v>
      </c>
      <c r="F141">
        <v>-0.32844194111077391</v>
      </c>
      <c r="G141">
        <v>-1.0055819462222622E-2</v>
      </c>
      <c r="H141">
        <v>-0.31838612164855129</v>
      </c>
      <c r="I141" t="s">
        <v>243</v>
      </c>
      <c r="J141" t="s">
        <v>32</v>
      </c>
      <c r="K141" t="s">
        <v>50</v>
      </c>
      <c r="L141" t="s">
        <v>264</v>
      </c>
      <c r="M141" s="26">
        <v>27.6</v>
      </c>
      <c r="N141" s="27">
        <v>5</v>
      </c>
      <c r="O141">
        <v>24.96</v>
      </c>
      <c r="P141">
        <v>8</v>
      </c>
      <c r="Q141">
        <v>0</v>
      </c>
      <c r="R141">
        <v>9.4</v>
      </c>
      <c r="S141">
        <v>2</v>
      </c>
      <c r="T141">
        <v>1.2</v>
      </c>
      <c r="U141">
        <v>0.6</v>
      </c>
      <c r="V141">
        <v>0.59259259259259256</v>
      </c>
      <c r="W141">
        <v>5.4</v>
      </c>
      <c r="X141">
        <v>0.72727272727272729</v>
      </c>
      <c r="Y141">
        <v>2.2000000000000002</v>
      </c>
      <c r="Z141">
        <v>0.6</v>
      </c>
      <c r="AA141">
        <v>-1.2502980740171323</v>
      </c>
      <c r="AB141">
        <v>-1.5177172569739765</v>
      </c>
      <c r="AC141">
        <v>1.2232958255240391</v>
      </c>
      <c r="AD141">
        <v>-0.57386449518294114</v>
      </c>
      <c r="AE141">
        <v>0.42931356076138444</v>
      </c>
      <c r="AF141">
        <v>-0.18314660129685159</v>
      </c>
      <c r="AG141">
        <v>0.86835490245720837</v>
      </c>
      <c r="AH141">
        <v>-0.42667654658993925</v>
      </c>
      <c r="AI141">
        <v>1.3402363101582055</v>
      </c>
    </row>
    <row r="142" spans="1:35" x14ac:dyDescent="0.2">
      <c r="A142">
        <v>12</v>
      </c>
      <c r="B142">
        <v>141</v>
      </c>
      <c r="C142" s="25">
        <v>68.5</v>
      </c>
      <c r="D142" s="25">
        <v>66</v>
      </c>
      <c r="E142" s="25">
        <v>90</v>
      </c>
      <c r="F142">
        <v>-0.33796629318769827</v>
      </c>
      <c r="G142">
        <v>-5.2762721656518269E-2</v>
      </c>
      <c r="H142">
        <v>-0.28520357153118003</v>
      </c>
      <c r="I142" t="s">
        <v>179</v>
      </c>
      <c r="J142" t="s">
        <v>32</v>
      </c>
      <c r="K142" t="s">
        <v>155</v>
      </c>
      <c r="L142" t="s">
        <v>45</v>
      </c>
      <c r="M142" s="26">
        <v>27.5</v>
      </c>
      <c r="N142" s="27">
        <v>5</v>
      </c>
      <c r="O142">
        <v>25.79666666666667</v>
      </c>
      <c r="P142">
        <v>13.8</v>
      </c>
      <c r="Q142">
        <v>0.4</v>
      </c>
      <c r="R142">
        <v>9.8000000000000007</v>
      </c>
      <c r="S142">
        <v>1.6</v>
      </c>
      <c r="T142">
        <v>0</v>
      </c>
      <c r="U142">
        <v>0.8</v>
      </c>
      <c r="V142">
        <v>0.63265306122448983</v>
      </c>
      <c r="W142">
        <v>9.8000000000000007</v>
      </c>
      <c r="X142">
        <v>1</v>
      </c>
      <c r="Y142">
        <v>1</v>
      </c>
      <c r="Z142">
        <v>2.2000000000000002</v>
      </c>
      <c r="AA142">
        <v>-0.28348076526310695</v>
      </c>
      <c r="AB142">
        <v>-1.1280605667553703</v>
      </c>
      <c r="AC142">
        <v>1.3669729293444308</v>
      </c>
      <c r="AD142">
        <v>-0.75661690784178992</v>
      </c>
      <c r="AE142">
        <v>-2.1841590290900013</v>
      </c>
      <c r="AF142">
        <v>0.12661378376786922</v>
      </c>
      <c r="AG142">
        <v>2.125657053645706</v>
      </c>
      <c r="AH142">
        <v>0.49296650352408045</v>
      </c>
      <c r="AI142">
        <v>-0.23475749624048239</v>
      </c>
    </row>
    <row r="143" spans="1:35" x14ac:dyDescent="0.2">
      <c r="A143">
        <v>12</v>
      </c>
      <c r="B143">
        <v>142</v>
      </c>
      <c r="C143" s="25">
        <v>88.2</v>
      </c>
      <c r="D143" s="25">
        <v>87</v>
      </c>
      <c r="E143" s="25">
        <v>83</v>
      </c>
      <c r="F143">
        <v>-0.33914149908910673</v>
      </c>
      <c r="G143">
        <v>0.13355373650737132</v>
      </c>
      <c r="H143">
        <v>-0.47269523559647808</v>
      </c>
      <c r="I143" t="s">
        <v>373</v>
      </c>
      <c r="J143" t="s">
        <v>32</v>
      </c>
      <c r="K143" t="s">
        <v>48</v>
      </c>
      <c r="L143" t="s">
        <v>45</v>
      </c>
      <c r="M143" s="26">
        <v>21.6</v>
      </c>
      <c r="N143" s="27">
        <v>5</v>
      </c>
      <c r="O143">
        <v>24.173333333333336</v>
      </c>
      <c r="P143">
        <v>12.8</v>
      </c>
      <c r="Q143">
        <v>0</v>
      </c>
      <c r="R143">
        <v>10.6</v>
      </c>
      <c r="S143">
        <v>0.8</v>
      </c>
      <c r="T143">
        <v>0.8</v>
      </c>
      <c r="U143">
        <v>1.2</v>
      </c>
      <c r="V143">
        <v>0.72222222222222221</v>
      </c>
      <c r="W143">
        <v>7.2</v>
      </c>
      <c r="X143">
        <v>0.66666666666666663</v>
      </c>
      <c r="Y143">
        <v>3.6</v>
      </c>
      <c r="Z143">
        <v>0.8</v>
      </c>
      <c r="AA143">
        <v>-0.45017340470345613</v>
      </c>
      <c r="AB143">
        <v>-1.5177172569739765</v>
      </c>
      <c r="AC143">
        <v>1.6543271369852131</v>
      </c>
      <c r="AD143">
        <v>-1.1221217331594877</v>
      </c>
      <c r="AE143">
        <v>-0.44184396918907726</v>
      </c>
      <c r="AF143">
        <v>0.74613455389731054</v>
      </c>
      <c r="AG143">
        <v>2.4326120378317198</v>
      </c>
      <c r="AH143">
        <v>-1.2425958204802734</v>
      </c>
      <c r="AI143">
        <v>1.1433620843583694</v>
      </c>
    </row>
    <row r="144" spans="1:35" x14ac:dyDescent="0.2">
      <c r="A144">
        <v>12</v>
      </c>
      <c r="B144">
        <v>143</v>
      </c>
      <c r="C144" s="25">
        <v>127.1</v>
      </c>
      <c r="D144" s="25">
        <v>113</v>
      </c>
      <c r="E144" s="25">
        <v>35</v>
      </c>
      <c r="F144">
        <v>-0.34260958495506288</v>
      </c>
      <c r="G144">
        <v>-0.2274192402167324</v>
      </c>
      <c r="H144">
        <v>-0.11519034473833048</v>
      </c>
      <c r="I144" t="s">
        <v>234</v>
      </c>
      <c r="J144" t="s">
        <v>1694</v>
      </c>
      <c r="K144" t="s">
        <v>52</v>
      </c>
      <c r="L144" t="s">
        <v>263</v>
      </c>
      <c r="M144" s="26">
        <v>21.2</v>
      </c>
      <c r="N144" s="27">
        <v>5</v>
      </c>
      <c r="O144">
        <v>25.033333333333339</v>
      </c>
      <c r="P144">
        <v>12.4</v>
      </c>
      <c r="Q144">
        <v>2.4</v>
      </c>
      <c r="R144">
        <v>4</v>
      </c>
      <c r="S144">
        <v>2.4</v>
      </c>
      <c r="T144">
        <v>0.6</v>
      </c>
      <c r="U144">
        <v>0.4</v>
      </c>
      <c r="V144">
        <v>0.48888888888888887</v>
      </c>
      <c r="W144">
        <v>9</v>
      </c>
      <c r="X144">
        <v>0.75</v>
      </c>
      <c r="Y144">
        <v>1.6</v>
      </c>
      <c r="Z144">
        <v>1.8</v>
      </c>
      <c r="AA144">
        <v>-0.51685046047959582</v>
      </c>
      <c r="AB144">
        <v>0.82022288433765989</v>
      </c>
      <c r="AC144">
        <v>-0.71634507605124487</v>
      </c>
      <c r="AD144">
        <v>-0.3911120825240923</v>
      </c>
      <c r="AE144">
        <v>-0.87742273416430827</v>
      </c>
      <c r="AF144">
        <v>-0.49290698636157226</v>
      </c>
      <c r="AG144">
        <v>0.19250297737565886</v>
      </c>
      <c r="AH144">
        <v>-0.22385263944228598</v>
      </c>
      <c r="AI144">
        <v>0.15899095535918961</v>
      </c>
    </row>
    <row r="145" spans="1:35" x14ac:dyDescent="0.2">
      <c r="A145">
        <v>12</v>
      </c>
      <c r="B145">
        <v>144</v>
      </c>
      <c r="C145" s="25">
        <v>82.3</v>
      </c>
      <c r="D145" s="25">
        <v>68</v>
      </c>
      <c r="E145" s="25">
        <v>77</v>
      </c>
      <c r="F145">
        <v>-0.34753290673526144</v>
      </c>
      <c r="G145">
        <v>-0.30723152350254035</v>
      </c>
      <c r="H145">
        <v>-4.0301383232721089E-2</v>
      </c>
      <c r="I145" t="s">
        <v>235</v>
      </c>
      <c r="J145" t="s">
        <v>32</v>
      </c>
      <c r="K145" t="s">
        <v>97</v>
      </c>
      <c r="L145" t="s">
        <v>264</v>
      </c>
      <c r="M145" s="26">
        <v>21.7</v>
      </c>
      <c r="N145" s="27">
        <v>5</v>
      </c>
      <c r="O145">
        <v>26.743333333333329</v>
      </c>
      <c r="P145">
        <v>9.1999999999999993</v>
      </c>
      <c r="Q145">
        <v>1.4</v>
      </c>
      <c r="R145">
        <v>4</v>
      </c>
      <c r="S145">
        <v>2.2000000000000002</v>
      </c>
      <c r="T145">
        <v>0.8</v>
      </c>
      <c r="U145">
        <v>0.8</v>
      </c>
      <c r="V145">
        <v>0.375</v>
      </c>
      <c r="W145">
        <v>9.6</v>
      </c>
      <c r="X145">
        <v>1</v>
      </c>
      <c r="Y145">
        <v>0.6</v>
      </c>
      <c r="Z145">
        <v>1</v>
      </c>
      <c r="AA145">
        <v>-1.0502669066887134</v>
      </c>
      <c r="AB145">
        <v>-0.15391884120885529</v>
      </c>
      <c r="AC145">
        <v>-0.71634507605124487</v>
      </c>
      <c r="AD145">
        <v>-0.48248828885351658</v>
      </c>
      <c r="AE145">
        <v>-0.44184396918907726</v>
      </c>
      <c r="AF145">
        <v>0.12661378376786922</v>
      </c>
      <c r="AG145">
        <v>-1.2788412229345663</v>
      </c>
      <c r="AH145">
        <v>0.28551895107670816</v>
      </c>
      <c r="AI145">
        <v>0.94648785855853346</v>
      </c>
    </row>
    <row r="146" spans="1:35" x14ac:dyDescent="0.2">
      <c r="A146">
        <v>13</v>
      </c>
      <c r="B146">
        <v>145</v>
      </c>
      <c r="C146" s="25">
        <v>68.5</v>
      </c>
      <c r="D146" s="25">
        <v>69</v>
      </c>
      <c r="E146" s="25">
        <v>90</v>
      </c>
      <c r="F146">
        <v>-0.35088830117074593</v>
      </c>
      <c r="G146">
        <v>-8.6635377085917762E-3</v>
      </c>
      <c r="H146">
        <v>-0.34222476346215414</v>
      </c>
      <c r="I146" t="s">
        <v>131</v>
      </c>
      <c r="J146" t="s">
        <v>32</v>
      </c>
      <c r="K146" t="s">
        <v>65</v>
      </c>
      <c r="L146" t="s">
        <v>45</v>
      </c>
      <c r="M146" s="26">
        <v>22.3</v>
      </c>
      <c r="N146" s="27">
        <v>5</v>
      </c>
      <c r="O146">
        <v>27.043333333333333</v>
      </c>
      <c r="P146">
        <v>14.8</v>
      </c>
      <c r="Q146">
        <v>0.4</v>
      </c>
      <c r="R146">
        <v>7</v>
      </c>
      <c r="S146">
        <v>3.4</v>
      </c>
      <c r="T146">
        <v>0.2</v>
      </c>
      <c r="U146">
        <v>0.8</v>
      </c>
      <c r="V146">
        <v>0.58181818181818179</v>
      </c>
      <c r="W146">
        <v>11</v>
      </c>
      <c r="X146">
        <v>0.8</v>
      </c>
      <c r="Y146">
        <v>2</v>
      </c>
      <c r="Z146">
        <v>1.2</v>
      </c>
      <c r="AA146">
        <v>-0.11678812582275774</v>
      </c>
      <c r="AB146">
        <v>-1.1280605667553703</v>
      </c>
      <c r="AC146">
        <v>0.36123320260169067</v>
      </c>
      <c r="AD146">
        <v>6.5768949123029913E-2</v>
      </c>
      <c r="AE146">
        <v>-1.7485802641147703</v>
      </c>
      <c r="AF146">
        <v>0.12661378376786922</v>
      </c>
      <c r="AG146">
        <v>1.6286326360591981</v>
      </c>
      <c r="AH146">
        <v>-1.6405086994912978E-2</v>
      </c>
      <c r="AI146">
        <v>0.74961363275869752</v>
      </c>
    </row>
    <row r="147" spans="1:35" x14ac:dyDescent="0.2">
      <c r="A147">
        <v>13</v>
      </c>
      <c r="B147">
        <v>146</v>
      </c>
      <c r="C147" s="25">
        <v>129.69999999999999</v>
      </c>
      <c r="D147" s="25">
        <v>214</v>
      </c>
      <c r="E147" s="25">
        <v>84</v>
      </c>
      <c r="F147">
        <v>-0.36795226910345769</v>
      </c>
      <c r="G147">
        <v>-0.41793222073710479</v>
      </c>
      <c r="H147">
        <v>4.9979951633647102E-2</v>
      </c>
      <c r="I147" t="s">
        <v>148</v>
      </c>
      <c r="J147" t="s">
        <v>1687</v>
      </c>
      <c r="K147" t="s">
        <v>67</v>
      </c>
      <c r="L147" t="s">
        <v>45</v>
      </c>
      <c r="M147" s="26">
        <v>28.7</v>
      </c>
      <c r="N147" s="27">
        <v>5</v>
      </c>
      <c r="O147">
        <v>27.810000000000002</v>
      </c>
      <c r="P147">
        <v>9.8000000000000007</v>
      </c>
      <c r="Q147">
        <v>0.4</v>
      </c>
      <c r="R147">
        <v>7.6</v>
      </c>
      <c r="S147">
        <v>1.4</v>
      </c>
      <c r="T147">
        <v>0.8</v>
      </c>
      <c r="U147">
        <v>1.2</v>
      </c>
      <c r="V147">
        <v>0.47619047619047616</v>
      </c>
      <c r="W147">
        <v>8.4</v>
      </c>
      <c r="X147">
        <v>0.7</v>
      </c>
      <c r="Y147">
        <v>2</v>
      </c>
      <c r="Z147">
        <v>3.2</v>
      </c>
      <c r="AA147">
        <v>-0.95025132302450366</v>
      </c>
      <c r="AB147">
        <v>-1.1280605667553703</v>
      </c>
      <c r="AC147">
        <v>0.57674885833227763</v>
      </c>
      <c r="AD147">
        <v>-0.84799311417121448</v>
      </c>
      <c r="AE147">
        <v>-0.44184396918907726</v>
      </c>
      <c r="AF147">
        <v>0.74613455389731054</v>
      </c>
      <c r="AG147">
        <v>3.3404522329923157E-2</v>
      </c>
      <c r="AH147">
        <v>-0.5304003228136257</v>
      </c>
      <c r="AI147">
        <v>-1.219128625239662</v>
      </c>
    </row>
    <row r="148" spans="1:35" x14ac:dyDescent="0.2">
      <c r="A148">
        <v>13</v>
      </c>
      <c r="B148">
        <v>147</v>
      </c>
      <c r="C148" s="25">
        <v>128.4</v>
      </c>
      <c r="D148" s="25">
        <v>140</v>
      </c>
      <c r="E148" s="25">
        <v>63</v>
      </c>
      <c r="F148">
        <v>-0.37209758687710143</v>
      </c>
      <c r="G148">
        <v>-0.26466688631606061</v>
      </c>
      <c r="H148">
        <v>-0.10743070056104081</v>
      </c>
      <c r="I148" t="s">
        <v>192</v>
      </c>
      <c r="J148" t="s">
        <v>32</v>
      </c>
      <c r="K148" t="s">
        <v>54</v>
      </c>
      <c r="L148" t="s">
        <v>263</v>
      </c>
      <c r="M148" s="26">
        <v>19.8</v>
      </c>
      <c r="N148" s="27">
        <v>5</v>
      </c>
      <c r="O148">
        <v>27.646666666666665</v>
      </c>
      <c r="P148">
        <v>14.4</v>
      </c>
      <c r="Q148">
        <v>2</v>
      </c>
      <c r="R148">
        <v>2.6</v>
      </c>
      <c r="S148">
        <v>1.6</v>
      </c>
      <c r="T148">
        <v>0.6</v>
      </c>
      <c r="U148">
        <v>0.2</v>
      </c>
      <c r="V148">
        <v>0.51923076923076927</v>
      </c>
      <c r="W148">
        <v>10.4</v>
      </c>
      <c r="X148">
        <v>1</v>
      </c>
      <c r="Y148">
        <v>1.6</v>
      </c>
      <c r="Z148">
        <v>2.4</v>
      </c>
      <c r="AA148">
        <v>-0.18346518159889749</v>
      </c>
      <c r="AB148">
        <v>0.43056619411905395</v>
      </c>
      <c r="AC148">
        <v>-1.2192149394226146</v>
      </c>
      <c r="AD148">
        <v>-0.75661690784178992</v>
      </c>
      <c r="AE148">
        <v>-0.87742273416430827</v>
      </c>
      <c r="AF148">
        <v>-0.80266737142629285</v>
      </c>
      <c r="AG148">
        <v>0.65431285333548261</v>
      </c>
      <c r="AH148">
        <v>0.80413783219513901</v>
      </c>
      <c r="AI148">
        <v>-0.43163172204031808</v>
      </c>
    </row>
    <row r="149" spans="1:35" x14ac:dyDescent="0.2">
      <c r="A149">
        <v>13</v>
      </c>
      <c r="B149">
        <v>148</v>
      </c>
      <c r="C149" s="25">
        <v>88.7</v>
      </c>
      <c r="D149" s="25">
        <v>89</v>
      </c>
      <c r="E149" s="25">
        <v>84</v>
      </c>
      <c r="F149">
        <v>-0.37974586063402793</v>
      </c>
      <c r="G149">
        <v>-0.21750657813967958</v>
      </c>
      <c r="H149">
        <v>-0.16223928249434835</v>
      </c>
      <c r="I149" t="s">
        <v>369</v>
      </c>
      <c r="J149" t="s">
        <v>1703</v>
      </c>
      <c r="K149" t="s">
        <v>42</v>
      </c>
      <c r="L149" t="s">
        <v>264</v>
      </c>
      <c r="M149" s="26">
        <v>24.3</v>
      </c>
      <c r="N149" s="27">
        <v>5</v>
      </c>
      <c r="O149">
        <v>23.266666666666669</v>
      </c>
      <c r="P149">
        <v>16</v>
      </c>
      <c r="Q149">
        <v>2.6</v>
      </c>
      <c r="R149">
        <v>3.8</v>
      </c>
      <c r="S149">
        <v>0.8</v>
      </c>
      <c r="T149">
        <v>0.2</v>
      </c>
      <c r="U149">
        <v>0.2</v>
      </c>
      <c r="V149">
        <v>0.50909090909090904</v>
      </c>
      <c r="W149">
        <v>11</v>
      </c>
      <c r="X149">
        <v>0.91666666666666663</v>
      </c>
      <c r="Y149">
        <v>2.4</v>
      </c>
      <c r="Z149">
        <v>1.8</v>
      </c>
      <c r="AA149">
        <v>8.3243041505661156E-2</v>
      </c>
      <c r="AB149">
        <v>1.0150512294469631</v>
      </c>
      <c r="AC149">
        <v>-0.78818362796144059</v>
      </c>
      <c r="AD149">
        <v>-1.1221217331594877</v>
      </c>
      <c r="AE149">
        <v>-1.7485802641147703</v>
      </c>
      <c r="AF149">
        <v>-0.80266737142629285</v>
      </c>
      <c r="AG149">
        <v>0.5416708658218895</v>
      </c>
      <c r="AH149">
        <v>0.70503770127117182</v>
      </c>
      <c r="AI149">
        <v>0.15899095535918961</v>
      </c>
    </row>
    <row r="150" spans="1:35" x14ac:dyDescent="0.2">
      <c r="A150">
        <v>13</v>
      </c>
      <c r="B150">
        <v>149</v>
      </c>
      <c r="C150" s="25">
        <v>0</v>
      </c>
      <c r="D150" s="25">
        <v>412</v>
      </c>
      <c r="E150" s="25">
        <v>1</v>
      </c>
      <c r="F150">
        <v>-0.38692238093184689</v>
      </c>
      <c r="G150">
        <v>-0.43684254445390491</v>
      </c>
      <c r="H150">
        <v>4.9920163522058025E-2</v>
      </c>
      <c r="I150" t="s">
        <v>371</v>
      </c>
      <c r="J150" t="s">
        <v>32</v>
      </c>
      <c r="K150" t="s">
        <v>33</v>
      </c>
      <c r="L150" t="s">
        <v>263</v>
      </c>
      <c r="M150" s="26">
        <v>26.8</v>
      </c>
      <c r="N150" s="27">
        <v>5</v>
      </c>
      <c r="O150">
        <v>27.000000000000007</v>
      </c>
      <c r="P150">
        <v>11.4</v>
      </c>
      <c r="Q150">
        <v>2.4</v>
      </c>
      <c r="R150">
        <v>3.6</v>
      </c>
      <c r="S150">
        <v>1</v>
      </c>
      <c r="T150">
        <v>0.8</v>
      </c>
      <c r="U150">
        <v>0.2</v>
      </c>
      <c r="V150">
        <v>0.35185185185185186</v>
      </c>
      <c r="W150">
        <v>10.8</v>
      </c>
      <c r="X150">
        <v>0.875</v>
      </c>
      <c r="Y150">
        <v>1.6</v>
      </c>
      <c r="Z150">
        <v>1.4</v>
      </c>
      <c r="AA150">
        <v>-0.683543099919945</v>
      </c>
      <c r="AB150">
        <v>0.82022288433765989</v>
      </c>
      <c r="AC150">
        <v>-0.86002217987163621</v>
      </c>
      <c r="AD150">
        <v>-1.0307455268300634</v>
      </c>
      <c r="AE150">
        <v>-0.44184396918907726</v>
      </c>
      <c r="AF150">
        <v>-0.80266737142629285</v>
      </c>
      <c r="AG150">
        <v>-1.7758656405210771</v>
      </c>
      <c r="AH150">
        <v>0.29014259637642625</v>
      </c>
      <c r="AI150">
        <v>0.55273940695886159</v>
      </c>
    </row>
    <row r="151" spans="1:35" x14ac:dyDescent="0.2">
      <c r="A151">
        <v>13</v>
      </c>
      <c r="B151">
        <v>150</v>
      </c>
      <c r="C151" s="25">
        <v>139.69999999999999</v>
      </c>
      <c r="D151" s="25">
        <v>176</v>
      </c>
      <c r="E151" s="25">
        <v>54</v>
      </c>
      <c r="F151">
        <v>-0.3872525434022161</v>
      </c>
      <c r="G151">
        <v>-0.43245053035768144</v>
      </c>
      <c r="H151">
        <v>4.5197986955465341E-2</v>
      </c>
      <c r="I151" t="s">
        <v>172</v>
      </c>
      <c r="J151" t="s">
        <v>32</v>
      </c>
      <c r="K151" t="s">
        <v>95</v>
      </c>
      <c r="L151" t="s">
        <v>263</v>
      </c>
      <c r="M151" s="26">
        <v>26.2</v>
      </c>
      <c r="N151" s="27">
        <v>5</v>
      </c>
      <c r="O151">
        <v>27.796666666666663</v>
      </c>
      <c r="P151">
        <v>17</v>
      </c>
      <c r="Q151">
        <v>1.4</v>
      </c>
      <c r="R151">
        <v>3.4</v>
      </c>
      <c r="S151">
        <v>2.8</v>
      </c>
      <c r="T151">
        <v>0.8</v>
      </c>
      <c r="U151">
        <v>0.2</v>
      </c>
      <c r="V151">
        <v>0.48529411764705882</v>
      </c>
      <c r="W151">
        <v>13.6</v>
      </c>
      <c r="X151">
        <v>0.75</v>
      </c>
      <c r="Y151">
        <v>3.2</v>
      </c>
      <c r="Z151">
        <v>3.4</v>
      </c>
      <c r="AA151">
        <v>0.24993568094601035</v>
      </c>
      <c r="AB151">
        <v>-0.15391884120885529</v>
      </c>
      <c r="AC151">
        <v>-0.93186073178183193</v>
      </c>
      <c r="AD151">
        <v>-0.20835966986524346</v>
      </c>
      <c r="AE151">
        <v>-0.44184396918907726</v>
      </c>
      <c r="AF151">
        <v>-0.80266737142629285</v>
      </c>
      <c r="AG151">
        <v>0.23471588163587728</v>
      </c>
      <c r="AH151">
        <v>-0.42205290129022172</v>
      </c>
      <c r="AI151">
        <v>-1.4160028510394977</v>
      </c>
    </row>
    <row r="152" spans="1:35" x14ac:dyDescent="0.2">
      <c r="A152">
        <v>13</v>
      </c>
      <c r="B152">
        <v>151</v>
      </c>
      <c r="C152" s="25">
        <v>0</v>
      </c>
      <c r="D152" s="25">
        <v>241</v>
      </c>
      <c r="E152" s="25">
        <v>3</v>
      </c>
      <c r="F152">
        <v>-0.3930717546968226</v>
      </c>
      <c r="G152">
        <v>-0.44459510350253439</v>
      </c>
      <c r="H152">
        <v>5.1523348805711799E-2</v>
      </c>
      <c r="I152" t="s">
        <v>435</v>
      </c>
      <c r="J152" t="s">
        <v>32</v>
      </c>
      <c r="K152" t="s">
        <v>121</v>
      </c>
      <c r="L152" t="s">
        <v>263</v>
      </c>
      <c r="M152" s="26">
        <v>28.3</v>
      </c>
      <c r="N152" s="27">
        <v>5</v>
      </c>
      <c r="O152">
        <v>31.133333333333333</v>
      </c>
      <c r="P152">
        <v>4.4000000000000004</v>
      </c>
      <c r="Q152">
        <v>0.4</v>
      </c>
      <c r="R152">
        <v>3.6</v>
      </c>
      <c r="S152">
        <v>5.8</v>
      </c>
      <c r="T152">
        <v>0.4</v>
      </c>
      <c r="U152">
        <v>1.4</v>
      </c>
      <c r="V152">
        <v>0.27272727272727271</v>
      </c>
      <c r="W152">
        <v>6.6</v>
      </c>
      <c r="X152">
        <v>1</v>
      </c>
      <c r="Y152">
        <v>0.4</v>
      </c>
      <c r="Z152">
        <v>1.4</v>
      </c>
      <c r="AA152">
        <v>-1.8503915760023892</v>
      </c>
      <c r="AB152">
        <v>-1.1280605667553703</v>
      </c>
      <c r="AC152">
        <v>-0.86002217987163621</v>
      </c>
      <c r="AD152">
        <v>1.1622834250761231</v>
      </c>
      <c r="AE152">
        <v>-1.3130014991395391</v>
      </c>
      <c r="AF152">
        <v>1.0558949389620311</v>
      </c>
      <c r="AG152">
        <v>-1.8025930556039138</v>
      </c>
      <c r="AH152">
        <v>0.18179517485302202</v>
      </c>
      <c r="AI152">
        <v>0.55273940695886159</v>
      </c>
    </row>
    <row r="153" spans="1:35" x14ac:dyDescent="0.2">
      <c r="A153">
        <v>13</v>
      </c>
      <c r="B153">
        <v>152</v>
      </c>
      <c r="C153" s="25">
        <v>0</v>
      </c>
      <c r="D153" s="25">
        <v>253</v>
      </c>
      <c r="E153" s="25">
        <v>26</v>
      </c>
      <c r="F153">
        <v>-0.39510650563400385</v>
      </c>
      <c r="G153">
        <v>-0.20646201624240523</v>
      </c>
      <c r="H153">
        <v>-0.18864448939159861</v>
      </c>
      <c r="I153" t="s">
        <v>203</v>
      </c>
      <c r="J153" t="s">
        <v>32</v>
      </c>
      <c r="K153" t="s">
        <v>60</v>
      </c>
      <c r="L153" t="s">
        <v>263</v>
      </c>
      <c r="M153" s="26">
        <v>25.9</v>
      </c>
      <c r="N153" s="27">
        <v>5</v>
      </c>
      <c r="O153">
        <v>31.503333333333337</v>
      </c>
      <c r="P153">
        <v>11.4</v>
      </c>
      <c r="Q153">
        <v>1.4</v>
      </c>
      <c r="R153">
        <v>4</v>
      </c>
      <c r="S153">
        <v>2.2000000000000002</v>
      </c>
      <c r="T153">
        <v>1</v>
      </c>
      <c r="U153">
        <v>0</v>
      </c>
      <c r="V153">
        <v>0.44230769230769229</v>
      </c>
      <c r="W153">
        <v>10.4</v>
      </c>
      <c r="X153">
        <v>1</v>
      </c>
      <c r="Y153">
        <v>0.8</v>
      </c>
      <c r="Z153">
        <v>0.6</v>
      </c>
      <c r="AA153">
        <v>-0.683543099919945</v>
      </c>
      <c r="AB153">
        <v>-0.15391884120885529</v>
      </c>
      <c r="AC153">
        <v>-0.71634507605124487</v>
      </c>
      <c r="AD153">
        <v>-0.48248828885351658</v>
      </c>
      <c r="AE153">
        <v>-6.2652042138463893E-3</v>
      </c>
      <c r="AF153">
        <v>-1.1124277564910137</v>
      </c>
      <c r="AG153">
        <v>-0.4326489169018255</v>
      </c>
      <c r="AH153">
        <v>0.38924272730039433</v>
      </c>
      <c r="AI153">
        <v>1.3402363101582055</v>
      </c>
    </row>
    <row r="154" spans="1:35" x14ac:dyDescent="0.2">
      <c r="A154">
        <v>13</v>
      </c>
      <c r="B154">
        <v>153</v>
      </c>
      <c r="C154" s="25">
        <v>125.5</v>
      </c>
      <c r="D154" s="25">
        <v>132</v>
      </c>
      <c r="E154" s="25">
        <v>54</v>
      </c>
      <c r="F154">
        <v>-0.39822600029829525</v>
      </c>
      <c r="G154">
        <v>-0.17438682068027334</v>
      </c>
      <c r="H154">
        <v>-0.22383917961802191</v>
      </c>
      <c r="I154" t="s">
        <v>204</v>
      </c>
      <c r="J154" t="s">
        <v>32</v>
      </c>
      <c r="K154" t="s">
        <v>42</v>
      </c>
      <c r="L154" t="s">
        <v>263</v>
      </c>
      <c r="M154" s="26">
        <v>32.4</v>
      </c>
      <c r="N154" s="27">
        <v>5</v>
      </c>
      <c r="O154">
        <v>22.96</v>
      </c>
      <c r="P154">
        <v>8.4</v>
      </c>
      <c r="Q154">
        <v>2</v>
      </c>
      <c r="R154">
        <v>3.6</v>
      </c>
      <c r="S154">
        <v>1.6</v>
      </c>
      <c r="T154">
        <v>1</v>
      </c>
      <c r="U154">
        <v>0.6</v>
      </c>
      <c r="V154">
        <v>0.5357142857142857</v>
      </c>
      <c r="W154">
        <v>5.6</v>
      </c>
      <c r="X154">
        <v>0.66666666666666663</v>
      </c>
      <c r="Y154">
        <v>0.6</v>
      </c>
      <c r="Z154">
        <v>1.2</v>
      </c>
      <c r="AA154">
        <v>-1.1836210182409925</v>
      </c>
      <c r="AB154">
        <v>0.43056619411905395</v>
      </c>
      <c r="AC154">
        <v>-0.86002217987163621</v>
      </c>
      <c r="AD154">
        <v>-0.75661690784178992</v>
      </c>
      <c r="AE154">
        <v>-6.2652042138463893E-3</v>
      </c>
      <c r="AF154">
        <v>-0.18314660129685159</v>
      </c>
      <c r="AG154">
        <v>0.46848698320690901</v>
      </c>
      <c r="AH154">
        <v>-0.22847628474200396</v>
      </c>
      <c r="AI154">
        <v>0.74961363275869752</v>
      </c>
    </row>
    <row r="155" spans="1:35" x14ac:dyDescent="0.2">
      <c r="A155">
        <v>13</v>
      </c>
      <c r="B155">
        <v>154</v>
      </c>
      <c r="C155" s="25">
        <v>135.69999999999999</v>
      </c>
      <c r="D155" s="25">
        <v>278</v>
      </c>
      <c r="E155" s="25">
        <v>8</v>
      </c>
      <c r="F155">
        <v>-0.40486743471222458</v>
      </c>
      <c r="G155">
        <v>-0.2956355881107835</v>
      </c>
      <c r="H155">
        <v>-0.10923184660144108</v>
      </c>
      <c r="I155" t="s">
        <v>228</v>
      </c>
      <c r="J155" t="s">
        <v>32</v>
      </c>
      <c r="K155" t="s">
        <v>115</v>
      </c>
      <c r="L155" t="s">
        <v>263</v>
      </c>
      <c r="M155" s="26">
        <v>31.3</v>
      </c>
      <c r="N155" s="27">
        <v>5</v>
      </c>
      <c r="O155">
        <v>23.536666666666662</v>
      </c>
      <c r="P155">
        <v>11.8</v>
      </c>
      <c r="Q155">
        <v>1.8</v>
      </c>
      <c r="R155">
        <v>0.8</v>
      </c>
      <c r="S155">
        <v>2.6</v>
      </c>
      <c r="T155">
        <v>1.2</v>
      </c>
      <c r="U155">
        <v>0.4</v>
      </c>
      <c r="V155">
        <v>0.43137254901960786</v>
      </c>
      <c r="W155">
        <v>10.199999999999999</v>
      </c>
      <c r="X155">
        <v>0.75</v>
      </c>
      <c r="Y155">
        <v>1.6</v>
      </c>
      <c r="Z155">
        <v>1.2</v>
      </c>
      <c r="AA155">
        <v>-0.6168660441438053</v>
      </c>
      <c r="AB155">
        <v>0.23573784900975092</v>
      </c>
      <c r="AC155">
        <v>-1.865761906614376</v>
      </c>
      <c r="AD155">
        <v>-0.29973587619466774</v>
      </c>
      <c r="AE155">
        <v>0.42931356076138444</v>
      </c>
      <c r="AF155">
        <v>-0.49290698636157226</v>
      </c>
      <c r="AG155">
        <v>-0.5762618827701772</v>
      </c>
      <c r="AH155">
        <v>-0.22385263944228598</v>
      </c>
      <c r="AI155">
        <v>0.74961363275869752</v>
      </c>
    </row>
    <row r="156" spans="1:35" x14ac:dyDescent="0.2">
      <c r="A156">
        <v>13</v>
      </c>
      <c r="B156">
        <v>155</v>
      </c>
      <c r="C156" s="25">
        <v>142.19999999999999</v>
      </c>
      <c r="D156" s="25">
        <v>208</v>
      </c>
      <c r="E156" s="25">
        <v>28</v>
      </c>
      <c r="F156">
        <v>-0.4082509414265213</v>
      </c>
      <c r="G156">
        <v>-0.13890567618803282</v>
      </c>
      <c r="H156">
        <v>-0.26934526523848845</v>
      </c>
      <c r="I156" t="s">
        <v>239</v>
      </c>
      <c r="J156" t="s">
        <v>32</v>
      </c>
      <c r="K156" t="s">
        <v>79</v>
      </c>
      <c r="L156" t="s">
        <v>263</v>
      </c>
      <c r="M156" s="26">
        <v>21.5</v>
      </c>
      <c r="N156" s="27">
        <v>5</v>
      </c>
      <c r="O156">
        <v>24.323333333333334</v>
      </c>
      <c r="P156">
        <v>12</v>
      </c>
      <c r="Q156">
        <v>0.4</v>
      </c>
      <c r="R156">
        <v>2.2000000000000002</v>
      </c>
      <c r="S156">
        <v>3.4</v>
      </c>
      <c r="T156">
        <v>1.4</v>
      </c>
      <c r="U156">
        <v>0</v>
      </c>
      <c r="V156">
        <v>0.51111111111111107</v>
      </c>
      <c r="W156">
        <v>9</v>
      </c>
      <c r="X156">
        <v>0.8571428571428571</v>
      </c>
      <c r="Y156">
        <v>2.8</v>
      </c>
      <c r="Z156">
        <v>0.8</v>
      </c>
      <c r="AA156">
        <v>-0.58352751625573562</v>
      </c>
      <c r="AB156">
        <v>-1.1280605667553703</v>
      </c>
      <c r="AC156">
        <v>-1.3628920432430061</v>
      </c>
      <c r="AD156">
        <v>6.5768949123029913E-2</v>
      </c>
      <c r="AE156">
        <v>0.86489232573661534</v>
      </c>
      <c r="AF156">
        <v>-1.1124277564910137</v>
      </c>
      <c r="AG156">
        <v>0.46424341993498447</v>
      </c>
      <c r="AH156">
        <v>0.39849001789983179</v>
      </c>
      <c r="AI156">
        <v>1.1433620843583694</v>
      </c>
    </row>
    <row r="157" spans="1:35" x14ac:dyDescent="0.2">
      <c r="A157">
        <v>13</v>
      </c>
      <c r="B157">
        <v>156</v>
      </c>
      <c r="C157" s="25">
        <v>0</v>
      </c>
      <c r="D157" s="25">
        <v>424</v>
      </c>
      <c r="E157" s="25">
        <v>1</v>
      </c>
      <c r="F157">
        <v>-0.41420449548647376</v>
      </c>
      <c r="G157">
        <v>-0.11115071878925889</v>
      </c>
      <c r="H157">
        <v>-0.30305377669721489</v>
      </c>
      <c r="I157" t="s">
        <v>270</v>
      </c>
      <c r="J157" t="s">
        <v>271</v>
      </c>
      <c r="K157" t="s">
        <v>95</v>
      </c>
      <c r="L157" t="s">
        <v>263</v>
      </c>
      <c r="M157" s="26">
        <v>21.3</v>
      </c>
      <c r="N157" s="27">
        <v>5</v>
      </c>
      <c r="O157">
        <v>24.153333333333332</v>
      </c>
      <c r="P157">
        <v>7.4</v>
      </c>
      <c r="Q157">
        <v>0.2</v>
      </c>
      <c r="R157">
        <v>2.8</v>
      </c>
      <c r="S157">
        <v>1.2</v>
      </c>
      <c r="T157">
        <v>2</v>
      </c>
      <c r="U157">
        <v>0.4</v>
      </c>
      <c r="V157">
        <v>0.56666666666666665</v>
      </c>
      <c r="W157">
        <v>6</v>
      </c>
      <c r="X157">
        <v>1</v>
      </c>
      <c r="Y157">
        <v>0.4</v>
      </c>
      <c r="Z157">
        <v>0.8</v>
      </c>
      <c r="AA157">
        <v>-1.3503136576813417</v>
      </c>
      <c r="AB157">
        <v>-1.3228889118646736</v>
      </c>
      <c r="AC157">
        <v>-1.147376387512419</v>
      </c>
      <c r="AD157">
        <v>-0.93936932050063904</v>
      </c>
      <c r="AE157">
        <v>2.1716286206623083</v>
      </c>
      <c r="AF157">
        <v>-0.49290698636157226</v>
      </c>
      <c r="AG157">
        <v>0.7557129149436167</v>
      </c>
      <c r="AH157">
        <v>0.18179517485302202</v>
      </c>
      <c r="AI157">
        <v>1.1433620843583694</v>
      </c>
    </row>
    <row r="158" spans="1:35" x14ac:dyDescent="0.2">
      <c r="A158">
        <v>14</v>
      </c>
      <c r="B158">
        <v>157</v>
      </c>
      <c r="C158" s="25">
        <v>59</v>
      </c>
      <c r="D158" s="25">
        <v>52</v>
      </c>
      <c r="E158" s="25">
        <v>93</v>
      </c>
      <c r="F158">
        <v>-0.41807698022932865</v>
      </c>
      <c r="G158">
        <v>-0.44579684410553216</v>
      </c>
      <c r="H158">
        <v>2.771986387620351E-2</v>
      </c>
      <c r="I158" t="s">
        <v>182</v>
      </c>
      <c r="J158" t="s">
        <v>1691</v>
      </c>
      <c r="K158" t="s">
        <v>79</v>
      </c>
      <c r="L158" t="s">
        <v>264</v>
      </c>
      <c r="M158" s="26">
        <v>24.2</v>
      </c>
      <c r="N158" s="27">
        <v>5</v>
      </c>
      <c r="O158">
        <v>30.21</v>
      </c>
      <c r="P158">
        <v>12</v>
      </c>
      <c r="Q158">
        <v>1.4</v>
      </c>
      <c r="R158">
        <v>6.8</v>
      </c>
      <c r="S158">
        <v>3.2</v>
      </c>
      <c r="T158">
        <v>0.2</v>
      </c>
      <c r="U158">
        <v>0.6</v>
      </c>
      <c r="V158">
        <v>0.3392857142857143</v>
      </c>
      <c r="W158">
        <v>11.2</v>
      </c>
      <c r="X158">
        <v>0.75</v>
      </c>
      <c r="Y158">
        <v>4</v>
      </c>
      <c r="Z158">
        <v>1</v>
      </c>
      <c r="AA158">
        <v>-0.58352751625573562</v>
      </c>
      <c r="AB158">
        <v>-0.15391884120885529</v>
      </c>
      <c r="AC158">
        <v>0.28939465069149489</v>
      </c>
      <c r="AD158">
        <v>-2.5607257206394403E-2</v>
      </c>
      <c r="AE158">
        <v>-1.7485802641147703</v>
      </c>
      <c r="AF158">
        <v>-0.18314660129685159</v>
      </c>
      <c r="AG158">
        <v>-2.0321205939030214</v>
      </c>
      <c r="AH158">
        <v>-0.52115303221418841</v>
      </c>
      <c r="AI158">
        <v>0.94648785855853346</v>
      </c>
    </row>
    <row r="159" spans="1:35" x14ac:dyDescent="0.2">
      <c r="A159">
        <v>14</v>
      </c>
      <c r="B159">
        <v>158</v>
      </c>
      <c r="C159" s="25">
        <v>88</v>
      </c>
      <c r="D159" s="25">
        <v>84</v>
      </c>
      <c r="E159" s="25">
        <v>83</v>
      </c>
      <c r="F159">
        <v>-0.42865439475717826</v>
      </c>
      <c r="G159">
        <v>-0.27103203830173306</v>
      </c>
      <c r="H159">
        <v>-0.1576223564554452</v>
      </c>
      <c r="I159" t="s">
        <v>143</v>
      </c>
      <c r="J159" t="s">
        <v>32</v>
      </c>
      <c r="K159" t="s">
        <v>115</v>
      </c>
      <c r="L159" t="s">
        <v>263</v>
      </c>
      <c r="M159" s="26">
        <v>23.2</v>
      </c>
      <c r="N159" s="27">
        <v>5</v>
      </c>
      <c r="O159">
        <v>21.336666666666666</v>
      </c>
      <c r="P159">
        <v>9.6</v>
      </c>
      <c r="Q159">
        <v>0.2</v>
      </c>
      <c r="R159">
        <v>5</v>
      </c>
      <c r="S159">
        <v>3.2</v>
      </c>
      <c r="T159">
        <v>1</v>
      </c>
      <c r="U159">
        <v>0.2</v>
      </c>
      <c r="V159">
        <v>0.51351351351351349</v>
      </c>
      <c r="W159">
        <v>7.4</v>
      </c>
      <c r="X159">
        <v>0.9</v>
      </c>
      <c r="Y159">
        <v>2</v>
      </c>
      <c r="Z159">
        <v>1.8</v>
      </c>
      <c r="AA159">
        <v>-0.98358985091257367</v>
      </c>
      <c r="AB159">
        <v>-1.3228889118646736</v>
      </c>
      <c r="AC159">
        <v>-0.3571523165002663</v>
      </c>
      <c r="AD159">
        <v>-2.5607257206394403E-2</v>
      </c>
      <c r="AE159">
        <v>-6.2652042138463893E-3</v>
      </c>
      <c r="AF159">
        <v>-0.80266737142629285</v>
      </c>
      <c r="AG159">
        <v>0.4023014632254604</v>
      </c>
      <c r="AH159">
        <v>0.49759014882379909</v>
      </c>
      <c r="AI159">
        <v>0.15899095535918961</v>
      </c>
    </row>
    <row r="160" spans="1:35" x14ac:dyDescent="0.2">
      <c r="A160">
        <v>14</v>
      </c>
      <c r="B160">
        <v>159</v>
      </c>
      <c r="C160" s="25">
        <v>145.30000000000001</v>
      </c>
      <c r="D160" s="25">
        <v>142</v>
      </c>
      <c r="E160" s="25">
        <v>26</v>
      </c>
      <c r="F160">
        <v>-0.43209075376917305</v>
      </c>
      <c r="G160">
        <v>-0.38723512416124639</v>
      </c>
      <c r="H160">
        <v>-4.4855629607926661E-2</v>
      </c>
      <c r="I160" t="s">
        <v>367</v>
      </c>
      <c r="J160" t="s">
        <v>32</v>
      </c>
      <c r="K160" t="s">
        <v>79</v>
      </c>
      <c r="L160" t="s">
        <v>263</v>
      </c>
      <c r="M160" s="26">
        <v>32</v>
      </c>
      <c r="N160" s="27">
        <v>5</v>
      </c>
      <c r="O160">
        <v>25.353333333333335</v>
      </c>
      <c r="P160">
        <v>9.4</v>
      </c>
      <c r="Q160">
        <v>1.2</v>
      </c>
      <c r="R160">
        <v>3</v>
      </c>
      <c r="S160">
        <v>5.2</v>
      </c>
      <c r="T160">
        <v>0.8</v>
      </c>
      <c r="U160">
        <v>0</v>
      </c>
      <c r="V160">
        <v>0.36734693877551022</v>
      </c>
      <c r="W160">
        <v>9.8000000000000007</v>
      </c>
      <c r="X160">
        <v>0.83333333333333337</v>
      </c>
      <c r="Y160">
        <v>1.2</v>
      </c>
      <c r="Z160">
        <v>1</v>
      </c>
      <c r="AA160">
        <v>-1.0169283788006434</v>
      </c>
      <c r="AB160">
        <v>-0.34874718631815826</v>
      </c>
      <c r="AC160">
        <v>-1.0755378356022234</v>
      </c>
      <c r="AD160">
        <v>0.88815480608785002</v>
      </c>
      <c r="AE160">
        <v>-0.44184396918907726</v>
      </c>
      <c r="AF160">
        <v>-1.1124277564910137</v>
      </c>
      <c r="AG160">
        <v>-1.4069686996255397</v>
      </c>
      <c r="AH160">
        <v>8.269504392905451E-2</v>
      </c>
      <c r="AI160">
        <v>0.94648785855853346</v>
      </c>
    </row>
    <row r="161" spans="1:35" x14ac:dyDescent="0.2">
      <c r="A161">
        <v>14</v>
      </c>
      <c r="B161">
        <v>160</v>
      </c>
      <c r="C161" s="25">
        <v>0</v>
      </c>
      <c r="D161" s="25">
        <v>277</v>
      </c>
      <c r="E161" s="25">
        <v>3</v>
      </c>
      <c r="F161">
        <v>-0.43546393770468911</v>
      </c>
      <c r="G161">
        <v>-0.27072964435457686</v>
      </c>
      <c r="H161">
        <v>-0.16473429335011225</v>
      </c>
      <c r="I161" t="s">
        <v>372</v>
      </c>
      <c r="J161" t="s">
        <v>32</v>
      </c>
      <c r="K161" t="s">
        <v>76</v>
      </c>
      <c r="L161" t="s">
        <v>263</v>
      </c>
      <c r="M161" s="26">
        <v>30.6</v>
      </c>
      <c r="N161" s="27">
        <v>5</v>
      </c>
      <c r="O161">
        <v>31.186666666666667</v>
      </c>
      <c r="P161">
        <v>9.4</v>
      </c>
      <c r="Q161">
        <v>1.6</v>
      </c>
      <c r="R161">
        <v>4.2</v>
      </c>
      <c r="S161">
        <v>2</v>
      </c>
      <c r="T161">
        <v>0.8</v>
      </c>
      <c r="U161">
        <v>0</v>
      </c>
      <c r="V161">
        <v>0.3902439024390244</v>
      </c>
      <c r="W161">
        <v>8.1999999999999993</v>
      </c>
      <c r="X161">
        <v>1</v>
      </c>
      <c r="Y161">
        <v>1.4</v>
      </c>
      <c r="Z161">
        <v>0.4</v>
      </c>
      <c r="AA161">
        <v>-1.0169283788006434</v>
      </c>
      <c r="AB161">
        <v>4.0909503900447931E-2</v>
      </c>
      <c r="AC161">
        <v>-0.64450652414104903</v>
      </c>
      <c r="AD161">
        <v>-0.57386449518294114</v>
      </c>
      <c r="AE161">
        <v>-0.44184396918907726</v>
      </c>
      <c r="AF161">
        <v>-1.1124277564910137</v>
      </c>
      <c r="AG161">
        <v>-0.92542977121640946</v>
      </c>
      <c r="AH161">
        <v>0.70041405597145268</v>
      </c>
      <c r="AI161">
        <v>1.5371105359580413</v>
      </c>
    </row>
    <row r="162" spans="1:35" x14ac:dyDescent="0.2">
      <c r="A162">
        <v>14</v>
      </c>
      <c r="B162">
        <v>161</v>
      </c>
      <c r="C162" s="25">
        <v>138.1</v>
      </c>
      <c r="D162" s="25">
        <v>147</v>
      </c>
      <c r="E162" s="25">
        <v>65</v>
      </c>
      <c r="F162">
        <v>-0.44051659596121689</v>
      </c>
      <c r="G162">
        <v>-0.14337537417119831</v>
      </c>
      <c r="H162">
        <v>-0.29714122179001856</v>
      </c>
      <c r="I162" t="s">
        <v>142</v>
      </c>
      <c r="J162" t="s">
        <v>32</v>
      </c>
      <c r="K162" t="s">
        <v>33</v>
      </c>
      <c r="L162" t="s">
        <v>264</v>
      </c>
      <c r="M162" s="26">
        <v>34.5</v>
      </c>
      <c r="N162" s="27">
        <v>5</v>
      </c>
      <c r="O162">
        <v>35.823333333333331</v>
      </c>
      <c r="P162">
        <v>7.6</v>
      </c>
      <c r="Q162">
        <v>1.6</v>
      </c>
      <c r="R162">
        <v>4.8</v>
      </c>
      <c r="S162">
        <v>0.2</v>
      </c>
      <c r="T162">
        <v>1.2</v>
      </c>
      <c r="U162">
        <v>0.6</v>
      </c>
      <c r="V162">
        <v>0.53846153846153844</v>
      </c>
      <c r="W162">
        <v>5.2</v>
      </c>
      <c r="X162">
        <v>0.66666666666666663</v>
      </c>
      <c r="Y162">
        <v>0.6</v>
      </c>
      <c r="Z162">
        <v>0.6</v>
      </c>
      <c r="AA162">
        <v>-1.3169751297932721</v>
      </c>
      <c r="AB162">
        <v>4.0909503900447931E-2</v>
      </c>
      <c r="AC162">
        <v>-0.42899086841046208</v>
      </c>
      <c r="AD162">
        <v>-1.3962503521477609</v>
      </c>
      <c r="AE162">
        <v>0.42931356076138444</v>
      </c>
      <c r="AF162">
        <v>-0.18314660129685159</v>
      </c>
      <c r="AG162">
        <v>0.45300149402952794</v>
      </c>
      <c r="AH162">
        <v>-0.22847628474200396</v>
      </c>
      <c r="AI162">
        <v>1.3402363101582055</v>
      </c>
    </row>
    <row r="163" spans="1:35" x14ac:dyDescent="0.2">
      <c r="A163">
        <v>14</v>
      </c>
      <c r="B163">
        <v>162</v>
      </c>
      <c r="C163" s="25">
        <v>0</v>
      </c>
      <c r="D163" s="25">
        <v>332</v>
      </c>
      <c r="E163" s="25">
        <v>2</v>
      </c>
      <c r="F163">
        <v>-0.44941733665185513</v>
      </c>
      <c r="G163">
        <v>-0.32389608704122885</v>
      </c>
      <c r="H163">
        <v>-0.12552124961062627</v>
      </c>
      <c r="I163" t="s">
        <v>448</v>
      </c>
      <c r="J163" t="s">
        <v>32</v>
      </c>
      <c r="K163" t="s">
        <v>72</v>
      </c>
      <c r="L163" t="s">
        <v>263</v>
      </c>
      <c r="M163" s="26">
        <v>24.8</v>
      </c>
      <c r="N163" s="27">
        <v>5</v>
      </c>
      <c r="O163">
        <v>21.8</v>
      </c>
      <c r="P163">
        <v>7.6</v>
      </c>
      <c r="Q163">
        <v>1.4</v>
      </c>
      <c r="R163">
        <v>5.4</v>
      </c>
      <c r="S163">
        <v>2.6</v>
      </c>
      <c r="T163">
        <v>0.8</v>
      </c>
      <c r="U163">
        <v>0.2</v>
      </c>
      <c r="V163">
        <v>0.39393939393939392</v>
      </c>
      <c r="W163">
        <v>6.6</v>
      </c>
      <c r="X163">
        <v>0.83333333333333337</v>
      </c>
      <c r="Y163">
        <v>1.2</v>
      </c>
      <c r="Z163">
        <v>1</v>
      </c>
      <c r="AA163">
        <v>-1.3169751297932721</v>
      </c>
      <c r="AB163">
        <v>-0.15391884120885529</v>
      </c>
      <c r="AC163">
        <v>-0.21347521267987479</v>
      </c>
      <c r="AD163">
        <v>-0.29973587619466774</v>
      </c>
      <c r="AE163">
        <v>-0.44184396918907726</v>
      </c>
      <c r="AF163">
        <v>-0.80266737142629285</v>
      </c>
      <c r="AG163">
        <v>-0.71563128536660747</v>
      </c>
      <c r="AH163">
        <v>8.269504392905451E-2</v>
      </c>
      <c r="AI163">
        <v>0.94648785855853346</v>
      </c>
    </row>
    <row r="164" spans="1:35" x14ac:dyDescent="0.2">
      <c r="A164">
        <v>14</v>
      </c>
      <c r="B164">
        <v>163</v>
      </c>
      <c r="C164" s="25">
        <v>124.5</v>
      </c>
      <c r="D164" s="25">
        <v>114</v>
      </c>
      <c r="E164" s="25">
        <v>65</v>
      </c>
      <c r="F164">
        <v>-0.44956576591870945</v>
      </c>
      <c r="G164">
        <v>-0.42345780229968288</v>
      </c>
      <c r="H164">
        <v>-2.6107963619026564E-2</v>
      </c>
      <c r="I164" t="s">
        <v>178</v>
      </c>
      <c r="J164" t="s">
        <v>32</v>
      </c>
      <c r="K164" t="s">
        <v>48</v>
      </c>
      <c r="L164" t="s">
        <v>263</v>
      </c>
      <c r="M164" s="26">
        <v>28.2</v>
      </c>
      <c r="N164" s="27">
        <v>5</v>
      </c>
      <c r="O164">
        <v>33.396666666666661</v>
      </c>
      <c r="P164">
        <v>11.4</v>
      </c>
      <c r="Q164">
        <v>1.6</v>
      </c>
      <c r="R164">
        <v>3.6</v>
      </c>
      <c r="S164">
        <v>2.2000000000000002</v>
      </c>
      <c r="T164">
        <v>0.8</v>
      </c>
      <c r="U164">
        <v>0.2</v>
      </c>
      <c r="V164">
        <v>0.39285714285714285</v>
      </c>
      <c r="W164">
        <v>11.2</v>
      </c>
      <c r="X164">
        <v>0.83333333333333337</v>
      </c>
      <c r="Y164">
        <v>1.2</v>
      </c>
      <c r="Z164">
        <v>1.4</v>
      </c>
      <c r="AA164">
        <v>-0.683543099919945</v>
      </c>
      <c r="AB164">
        <v>4.0909503900447931E-2</v>
      </c>
      <c r="AC164">
        <v>-0.86002217987163621</v>
      </c>
      <c r="AD164">
        <v>-0.48248828885351658</v>
      </c>
      <c r="AE164">
        <v>-0.44184396918907726</v>
      </c>
      <c r="AF164">
        <v>-0.80266737142629285</v>
      </c>
      <c r="AG164">
        <v>-1.2168992662250413</v>
      </c>
      <c r="AH164">
        <v>8.269504392905451E-2</v>
      </c>
      <c r="AI164">
        <v>0.55273940695886159</v>
      </c>
    </row>
    <row r="165" spans="1:35" x14ac:dyDescent="0.2">
      <c r="A165">
        <v>14</v>
      </c>
      <c r="B165">
        <v>164</v>
      </c>
      <c r="C165" s="25">
        <v>0</v>
      </c>
      <c r="D165" s="25">
        <v>389</v>
      </c>
      <c r="E165" s="25">
        <v>3</v>
      </c>
      <c r="F165">
        <v>-0.44994327069601064</v>
      </c>
      <c r="G165">
        <v>-0.12994913457333002</v>
      </c>
      <c r="H165">
        <v>-0.31999413612268063</v>
      </c>
      <c r="I165" t="s">
        <v>444</v>
      </c>
      <c r="J165" t="s">
        <v>32</v>
      </c>
      <c r="K165" t="s">
        <v>52</v>
      </c>
      <c r="L165" t="s">
        <v>45</v>
      </c>
      <c r="M165" s="26">
        <v>24.4</v>
      </c>
      <c r="N165" s="27">
        <v>5</v>
      </c>
      <c r="O165">
        <v>21.553333333333335</v>
      </c>
      <c r="P165">
        <v>9</v>
      </c>
      <c r="Q165">
        <v>0.2</v>
      </c>
      <c r="R165">
        <v>5.2</v>
      </c>
      <c r="S165">
        <v>1.4</v>
      </c>
      <c r="T165">
        <v>0.8</v>
      </c>
      <c r="U165">
        <v>1.4</v>
      </c>
      <c r="V165">
        <v>0.65517241379310343</v>
      </c>
      <c r="W165">
        <v>5.8</v>
      </c>
      <c r="X165">
        <v>0.75</v>
      </c>
      <c r="Y165">
        <v>1.6</v>
      </c>
      <c r="Z165">
        <v>1.4</v>
      </c>
      <c r="AA165">
        <v>-1.0836054345767832</v>
      </c>
      <c r="AB165">
        <v>-1.3228889118646736</v>
      </c>
      <c r="AC165">
        <v>-0.28531376459007057</v>
      </c>
      <c r="AD165">
        <v>-0.84799311417121448</v>
      </c>
      <c r="AE165">
        <v>-0.44184396918907726</v>
      </c>
      <c r="AF165">
        <v>1.0558949389620311</v>
      </c>
      <c r="AG165">
        <v>1.4273212767532426</v>
      </c>
      <c r="AH165">
        <v>-0.22385263944228598</v>
      </c>
      <c r="AI165">
        <v>0.55273940695886159</v>
      </c>
    </row>
    <row r="166" spans="1:35" x14ac:dyDescent="0.2">
      <c r="A166">
        <v>14</v>
      </c>
      <c r="B166">
        <v>165</v>
      </c>
      <c r="C166" s="25">
        <v>0</v>
      </c>
      <c r="D166" s="25">
        <v>357</v>
      </c>
      <c r="E166" s="25">
        <v>15</v>
      </c>
      <c r="F166">
        <v>-0.45022446266395877</v>
      </c>
      <c r="G166">
        <v>-0.30368960679807816</v>
      </c>
      <c r="H166">
        <v>-0.14653485586588061</v>
      </c>
      <c r="I166" t="s">
        <v>199</v>
      </c>
      <c r="J166" t="s">
        <v>32</v>
      </c>
      <c r="K166" t="s">
        <v>108</v>
      </c>
      <c r="L166" t="s">
        <v>263</v>
      </c>
      <c r="M166" s="26">
        <v>21.3</v>
      </c>
      <c r="N166" s="27">
        <v>5</v>
      </c>
      <c r="O166">
        <v>28.936666666666667</v>
      </c>
      <c r="P166">
        <v>7.4</v>
      </c>
      <c r="Q166">
        <v>0.6</v>
      </c>
      <c r="R166">
        <v>1.8</v>
      </c>
      <c r="S166">
        <v>3.6</v>
      </c>
      <c r="T166">
        <v>1.6</v>
      </c>
      <c r="U166">
        <v>0.2</v>
      </c>
      <c r="V166">
        <v>0.43333333333333335</v>
      </c>
      <c r="W166">
        <v>6</v>
      </c>
      <c r="X166">
        <v>0.8</v>
      </c>
      <c r="Y166">
        <v>2</v>
      </c>
      <c r="Z166">
        <v>1.2</v>
      </c>
      <c r="AA166">
        <v>-1.3503136576813417</v>
      </c>
      <c r="AB166">
        <v>-0.93323222164606745</v>
      </c>
      <c r="AC166">
        <v>-1.5065691470633975</v>
      </c>
      <c r="AD166">
        <v>0.15714515545245444</v>
      </c>
      <c r="AE166">
        <v>1.3004710907118466</v>
      </c>
      <c r="AF166">
        <v>-0.80266737142629285</v>
      </c>
      <c r="AG166">
        <v>-0.33124885529368941</v>
      </c>
      <c r="AH166">
        <v>-1.6405086994912978E-2</v>
      </c>
      <c r="AI166">
        <v>0.74961363275869752</v>
      </c>
    </row>
    <row r="167" spans="1:35" x14ac:dyDescent="0.2">
      <c r="A167">
        <v>14</v>
      </c>
      <c r="B167">
        <v>166</v>
      </c>
      <c r="C167" s="25">
        <v>0</v>
      </c>
      <c r="D167" s="25">
        <v>251</v>
      </c>
      <c r="E167" s="25">
        <v>9</v>
      </c>
      <c r="F167">
        <v>-0.45724251734951565</v>
      </c>
      <c r="G167">
        <v>-0.22943925993206038</v>
      </c>
      <c r="H167">
        <v>-0.22780325741745527</v>
      </c>
      <c r="I167" t="s">
        <v>251</v>
      </c>
      <c r="J167" t="s">
        <v>32</v>
      </c>
      <c r="K167" t="s">
        <v>63</v>
      </c>
      <c r="L167" t="s">
        <v>264</v>
      </c>
      <c r="M167" s="26">
        <v>24.9</v>
      </c>
      <c r="N167" s="27">
        <v>5</v>
      </c>
      <c r="O167">
        <v>25.4</v>
      </c>
      <c r="P167">
        <v>10.8</v>
      </c>
      <c r="Q167">
        <v>0</v>
      </c>
      <c r="R167">
        <v>7.4</v>
      </c>
      <c r="S167">
        <v>1.2</v>
      </c>
      <c r="T167">
        <v>1.4</v>
      </c>
      <c r="U167">
        <v>0.4</v>
      </c>
      <c r="V167">
        <v>0.56097560975609762</v>
      </c>
      <c r="W167">
        <v>8.1999999999999993</v>
      </c>
      <c r="X167">
        <v>0.66666666666666663</v>
      </c>
      <c r="Y167">
        <v>2.4</v>
      </c>
      <c r="Z167">
        <v>1.8</v>
      </c>
      <c r="AA167">
        <v>-0.78355868358415448</v>
      </c>
      <c r="AB167">
        <v>-1.5177172569739765</v>
      </c>
      <c r="AC167">
        <v>0.50491030642208223</v>
      </c>
      <c r="AD167">
        <v>-0.93936932050063904</v>
      </c>
      <c r="AE167">
        <v>0.86489232573661534</v>
      </c>
      <c r="AF167">
        <v>-0.49290698636157226</v>
      </c>
      <c r="AG167">
        <v>0.97675332669887649</v>
      </c>
      <c r="AH167">
        <v>-0.8369480061849649</v>
      </c>
      <c r="AI167">
        <v>0.15899095535918961</v>
      </c>
    </row>
    <row r="168" spans="1:35" x14ac:dyDescent="0.2">
      <c r="A168">
        <v>14</v>
      </c>
      <c r="B168">
        <v>167</v>
      </c>
      <c r="C168" s="25">
        <v>0</v>
      </c>
      <c r="D168" s="25">
        <v>206</v>
      </c>
      <c r="E168" s="25">
        <v>5</v>
      </c>
      <c r="F168">
        <v>-0.46483383315704019</v>
      </c>
      <c r="G168">
        <v>-0.46189820238061291</v>
      </c>
      <c r="H168">
        <v>-2.9356307764272782E-3</v>
      </c>
      <c r="I168" t="s">
        <v>238</v>
      </c>
      <c r="J168" t="s">
        <v>32</v>
      </c>
      <c r="K168" t="s">
        <v>44</v>
      </c>
      <c r="L168" t="s">
        <v>263</v>
      </c>
      <c r="M168" s="26">
        <v>21.2</v>
      </c>
      <c r="N168" s="27">
        <v>5</v>
      </c>
      <c r="O168">
        <v>25.240000000000002</v>
      </c>
      <c r="P168">
        <v>7</v>
      </c>
      <c r="Q168">
        <v>0.2</v>
      </c>
      <c r="R168">
        <v>5.2</v>
      </c>
      <c r="S168">
        <v>1.4</v>
      </c>
      <c r="T168">
        <v>1</v>
      </c>
      <c r="U168">
        <v>0.6</v>
      </c>
      <c r="V168">
        <v>0.33333333333333331</v>
      </c>
      <c r="W168">
        <v>6.6</v>
      </c>
      <c r="X168">
        <v>0.92307692307692313</v>
      </c>
      <c r="Y168">
        <v>2.6</v>
      </c>
      <c r="Z168">
        <v>1.6</v>
      </c>
      <c r="AA168">
        <v>-1.4169907134574815</v>
      </c>
      <c r="AB168">
        <v>-1.3228889118646736</v>
      </c>
      <c r="AC168">
        <v>-0.28531376459007057</v>
      </c>
      <c r="AD168">
        <v>-0.84799311417121448</v>
      </c>
      <c r="AE168">
        <v>-6.2652042138463893E-3</v>
      </c>
      <c r="AF168">
        <v>-0.18314660129685159</v>
      </c>
      <c r="AG168">
        <v>-1.2591121704852608</v>
      </c>
      <c r="AH168">
        <v>0.80876147749485716</v>
      </c>
      <c r="AI168">
        <v>0.35586518115902555</v>
      </c>
    </row>
    <row r="169" spans="1:35" x14ac:dyDescent="0.2">
      <c r="A169">
        <v>14</v>
      </c>
      <c r="B169">
        <v>168</v>
      </c>
      <c r="C169" s="25">
        <v>137.9</v>
      </c>
      <c r="D169" s="25">
        <v>207</v>
      </c>
      <c r="E169" s="25">
        <v>52</v>
      </c>
      <c r="F169">
        <v>-0.46585079240668265</v>
      </c>
      <c r="G169">
        <v>-0.28687763138818972</v>
      </c>
      <c r="H169">
        <v>-0.17897316101849292</v>
      </c>
      <c r="I169" t="s">
        <v>171</v>
      </c>
      <c r="J169" t="s">
        <v>32</v>
      </c>
      <c r="K169" t="s">
        <v>65</v>
      </c>
      <c r="L169" t="s">
        <v>263</v>
      </c>
      <c r="M169" s="26">
        <v>30.8</v>
      </c>
      <c r="N169" s="27">
        <v>5</v>
      </c>
      <c r="O169">
        <v>27.536666666666669</v>
      </c>
      <c r="P169">
        <v>12.6</v>
      </c>
      <c r="Q169">
        <v>1.8</v>
      </c>
      <c r="R169">
        <v>0.8</v>
      </c>
      <c r="S169">
        <v>5.6</v>
      </c>
      <c r="T169">
        <v>0.6</v>
      </c>
      <c r="U169">
        <v>0</v>
      </c>
      <c r="V169">
        <v>0.48148148148148145</v>
      </c>
      <c r="W169">
        <v>10.8</v>
      </c>
      <c r="X169">
        <v>0.66666666666666663</v>
      </c>
      <c r="Y169">
        <v>0.6</v>
      </c>
      <c r="Z169">
        <v>1.4</v>
      </c>
      <c r="AA169">
        <v>-0.48351193259152614</v>
      </c>
      <c r="AB169">
        <v>0.23573784900975092</v>
      </c>
      <c r="AC169">
        <v>-1.865761906614376</v>
      </c>
      <c r="AD169">
        <v>1.0709072187466986</v>
      </c>
      <c r="AE169">
        <v>-0.87742273416430827</v>
      </c>
      <c r="AF169">
        <v>-1.1124277564910137</v>
      </c>
      <c r="AG169">
        <v>0.12631745739420949</v>
      </c>
      <c r="AH169">
        <v>-0.22847628474200396</v>
      </c>
      <c r="AI169">
        <v>0.55273940695886159</v>
      </c>
    </row>
    <row r="170" spans="1:35" x14ac:dyDescent="0.2">
      <c r="A170">
        <v>15</v>
      </c>
      <c r="B170">
        <v>169</v>
      </c>
      <c r="C170" s="25">
        <v>144.6</v>
      </c>
      <c r="D170" s="25">
        <v>133</v>
      </c>
      <c r="E170" s="25">
        <v>30</v>
      </c>
      <c r="F170">
        <v>-0.46855546279932775</v>
      </c>
      <c r="G170">
        <v>-0.51485590877509968</v>
      </c>
      <c r="H170">
        <v>4.6300445975771931E-2</v>
      </c>
      <c r="I170" t="s">
        <v>218</v>
      </c>
      <c r="J170" t="s">
        <v>32</v>
      </c>
      <c r="K170" t="s">
        <v>37</v>
      </c>
      <c r="L170" t="s">
        <v>263</v>
      </c>
      <c r="M170" s="26">
        <v>30.4</v>
      </c>
      <c r="N170" s="27">
        <v>5</v>
      </c>
      <c r="O170">
        <v>24.233333333333334</v>
      </c>
      <c r="P170">
        <v>9.8000000000000007</v>
      </c>
      <c r="Q170">
        <v>1.8</v>
      </c>
      <c r="R170">
        <v>3.6</v>
      </c>
      <c r="S170">
        <v>2.6</v>
      </c>
      <c r="T170">
        <v>0.4</v>
      </c>
      <c r="U170">
        <v>0.8</v>
      </c>
      <c r="V170">
        <v>0.33333333333333331</v>
      </c>
      <c r="W170">
        <v>9</v>
      </c>
      <c r="X170">
        <v>0.76923076923076927</v>
      </c>
      <c r="Y170">
        <v>2.6</v>
      </c>
      <c r="Z170">
        <v>1.6</v>
      </c>
      <c r="AA170">
        <v>-0.95025132302450366</v>
      </c>
      <c r="AB170">
        <v>0.23573784900975092</v>
      </c>
      <c r="AC170">
        <v>-0.86002217987163621</v>
      </c>
      <c r="AD170">
        <v>-0.29973587619466774</v>
      </c>
      <c r="AE170">
        <v>-1.3130014991395391</v>
      </c>
      <c r="AF170">
        <v>0.12661378376786922</v>
      </c>
      <c r="AG170">
        <v>-1.7096801205396279</v>
      </c>
      <c r="AH170">
        <v>-0.21922899414256744</v>
      </c>
      <c r="AI170">
        <v>0.35586518115902555</v>
      </c>
    </row>
    <row r="171" spans="1:35" x14ac:dyDescent="0.2">
      <c r="A171">
        <v>15</v>
      </c>
      <c r="B171">
        <v>170</v>
      </c>
      <c r="C171" s="25">
        <v>0</v>
      </c>
      <c r="D171" s="25">
        <v>303</v>
      </c>
      <c r="E171" s="25">
        <v>2</v>
      </c>
      <c r="F171">
        <v>-0.47266808596407023</v>
      </c>
      <c r="G171">
        <v>-0.40283827521634935</v>
      </c>
      <c r="H171">
        <v>-6.9829810747720877E-2</v>
      </c>
      <c r="I171" t="s">
        <v>467</v>
      </c>
      <c r="J171" t="s">
        <v>32</v>
      </c>
      <c r="K171" t="s">
        <v>33</v>
      </c>
      <c r="L171" t="s">
        <v>263</v>
      </c>
      <c r="M171" s="26">
        <v>27.3</v>
      </c>
      <c r="N171" s="27">
        <v>5</v>
      </c>
      <c r="O171">
        <v>29.560000000000002</v>
      </c>
      <c r="P171">
        <v>9.6</v>
      </c>
      <c r="Q171">
        <v>0.6</v>
      </c>
      <c r="R171">
        <v>3.4</v>
      </c>
      <c r="S171">
        <v>0.8</v>
      </c>
      <c r="T171">
        <v>1.4</v>
      </c>
      <c r="U171">
        <v>0.4</v>
      </c>
      <c r="V171">
        <v>0.38</v>
      </c>
      <c r="W171">
        <v>10</v>
      </c>
      <c r="X171">
        <v>0.875</v>
      </c>
      <c r="Y171">
        <v>1.6</v>
      </c>
      <c r="Z171">
        <v>1</v>
      </c>
      <c r="AA171">
        <v>-0.98358985091257367</v>
      </c>
      <c r="AB171">
        <v>-0.93323222164606745</v>
      </c>
      <c r="AC171">
        <v>-0.93186073178183193</v>
      </c>
      <c r="AD171">
        <v>-1.1221217331594877</v>
      </c>
      <c r="AE171">
        <v>0.86489232573661534</v>
      </c>
      <c r="AF171">
        <v>-0.49290698636157226</v>
      </c>
      <c r="AG171">
        <v>-1.2633557337571852</v>
      </c>
      <c r="AH171">
        <v>0.29014259637642625</v>
      </c>
      <c r="AI171">
        <v>0.94648785855853346</v>
      </c>
    </row>
    <row r="172" spans="1:35" x14ac:dyDescent="0.2">
      <c r="A172">
        <v>15</v>
      </c>
      <c r="B172">
        <v>171</v>
      </c>
      <c r="C172" s="25">
        <v>141.4</v>
      </c>
      <c r="D172" s="25">
        <v>258</v>
      </c>
      <c r="E172" s="25">
        <v>2</v>
      </c>
      <c r="F172">
        <v>-0.48104698200141244</v>
      </c>
      <c r="G172">
        <v>-0.41831897210795232</v>
      </c>
      <c r="H172">
        <v>-6.2728009893460113E-2</v>
      </c>
      <c r="I172" t="s">
        <v>397</v>
      </c>
      <c r="J172" t="s">
        <v>32</v>
      </c>
      <c r="K172" t="s">
        <v>60</v>
      </c>
      <c r="L172" t="s">
        <v>264</v>
      </c>
      <c r="M172" s="26">
        <v>22.4</v>
      </c>
      <c r="N172" s="27">
        <v>5</v>
      </c>
      <c r="O172">
        <v>19.196666666666665</v>
      </c>
      <c r="P172">
        <v>8.4</v>
      </c>
      <c r="Q172">
        <v>0</v>
      </c>
      <c r="R172">
        <v>5.2</v>
      </c>
      <c r="S172">
        <v>1.6</v>
      </c>
      <c r="T172">
        <v>0.6</v>
      </c>
      <c r="U172">
        <v>1.8</v>
      </c>
      <c r="V172">
        <v>0.41666666666666669</v>
      </c>
      <c r="W172">
        <v>7.2</v>
      </c>
      <c r="X172">
        <v>0.75</v>
      </c>
      <c r="Y172">
        <v>3.2</v>
      </c>
      <c r="Z172">
        <v>1.8</v>
      </c>
      <c r="AA172">
        <v>-1.1836210182409925</v>
      </c>
      <c r="AB172">
        <v>-1.5177172569739765</v>
      </c>
      <c r="AC172">
        <v>-0.28531376459007057</v>
      </c>
      <c r="AD172">
        <v>-0.75661690784178992</v>
      </c>
      <c r="AE172">
        <v>-0.87742273416430827</v>
      </c>
      <c r="AF172">
        <v>1.6754157090914725</v>
      </c>
      <c r="AG172">
        <v>-0.55653283032087342</v>
      </c>
      <c r="AH172">
        <v>-0.42205290129022172</v>
      </c>
      <c r="AI172">
        <v>0.15899095535918961</v>
      </c>
    </row>
    <row r="173" spans="1:35" x14ac:dyDescent="0.2">
      <c r="A173">
        <v>15</v>
      </c>
      <c r="B173">
        <v>172</v>
      </c>
      <c r="C173" s="25">
        <v>143.4</v>
      </c>
      <c r="D173" s="25">
        <v>193</v>
      </c>
      <c r="E173" s="25">
        <v>12</v>
      </c>
      <c r="F173">
        <v>-0.48343765534845179</v>
      </c>
      <c r="G173">
        <v>-0.34746276932367892</v>
      </c>
      <c r="H173">
        <v>-0.13597488602477287</v>
      </c>
      <c r="I173" t="s">
        <v>370</v>
      </c>
      <c r="J173" t="s">
        <v>32</v>
      </c>
      <c r="K173" t="s">
        <v>97</v>
      </c>
      <c r="L173" t="s">
        <v>263</v>
      </c>
      <c r="M173" s="26">
        <v>21.8</v>
      </c>
      <c r="N173" s="27">
        <v>5</v>
      </c>
      <c r="O173">
        <v>25.526666666666667</v>
      </c>
      <c r="P173">
        <v>14.2</v>
      </c>
      <c r="Q173">
        <v>1.2</v>
      </c>
      <c r="R173">
        <v>4.4000000000000004</v>
      </c>
      <c r="S173">
        <v>3</v>
      </c>
      <c r="T173">
        <v>0.4</v>
      </c>
      <c r="U173">
        <v>0.4</v>
      </c>
      <c r="V173">
        <v>0.46666666666666667</v>
      </c>
      <c r="W173">
        <v>12</v>
      </c>
      <c r="X173">
        <v>0.75</v>
      </c>
      <c r="Y173">
        <v>2.4</v>
      </c>
      <c r="Z173">
        <v>1.6</v>
      </c>
      <c r="AA173">
        <v>-0.21680370948696751</v>
      </c>
      <c r="AB173">
        <v>-0.34874718631815826</v>
      </c>
      <c r="AC173">
        <v>-0.57266797223085331</v>
      </c>
      <c r="AD173">
        <v>-0.11698346353581893</v>
      </c>
      <c r="AE173">
        <v>-1.3130014991395391</v>
      </c>
      <c r="AF173">
        <v>-0.49290698636157226</v>
      </c>
      <c r="AG173">
        <v>-9.896651763297433E-2</v>
      </c>
      <c r="AH173">
        <v>-0.32295277036625314</v>
      </c>
      <c r="AI173">
        <v>0.35586518115902555</v>
      </c>
    </row>
    <row r="174" spans="1:35" x14ac:dyDescent="0.2">
      <c r="A174">
        <v>15</v>
      </c>
      <c r="B174">
        <v>173</v>
      </c>
      <c r="C174" s="25">
        <v>79.400000000000006</v>
      </c>
      <c r="D174" s="25">
        <v>71</v>
      </c>
      <c r="E174" s="25">
        <v>86</v>
      </c>
      <c r="F174">
        <v>-0.48770276689319747</v>
      </c>
      <c r="G174">
        <v>-0.17918735467059083</v>
      </c>
      <c r="H174">
        <v>-0.30851541222260664</v>
      </c>
      <c r="I174" t="s">
        <v>248</v>
      </c>
      <c r="J174" t="s">
        <v>32</v>
      </c>
      <c r="K174" t="s">
        <v>89</v>
      </c>
      <c r="L174" t="s">
        <v>264</v>
      </c>
      <c r="M174" s="26">
        <v>20.6</v>
      </c>
      <c r="N174" s="27">
        <v>5</v>
      </c>
      <c r="O174">
        <v>30.723333333333336</v>
      </c>
      <c r="P174">
        <v>13.4</v>
      </c>
      <c r="Q174">
        <v>0</v>
      </c>
      <c r="R174">
        <v>11</v>
      </c>
      <c r="S174">
        <v>0.8</v>
      </c>
      <c r="T174">
        <v>0.4</v>
      </c>
      <c r="U174">
        <v>0.2</v>
      </c>
      <c r="V174">
        <v>0.58536585365853655</v>
      </c>
      <c r="W174">
        <v>8.1999999999999993</v>
      </c>
      <c r="X174">
        <v>0.79166666666666663</v>
      </c>
      <c r="Y174">
        <v>4.8</v>
      </c>
      <c r="Z174">
        <v>1.4</v>
      </c>
      <c r="AA174">
        <v>-0.35015782103924664</v>
      </c>
      <c r="AB174">
        <v>-1.5177172569739765</v>
      </c>
      <c r="AC174">
        <v>1.7980042408056047</v>
      </c>
      <c r="AD174">
        <v>-1.1221217331594877</v>
      </c>
      <c r="AE174">
        <v>-1.3130014991395391</v>
      </c>
      <c r="AF174">
        <v>-0.80266737142629285</v>
      </c>
      <c r="AG174">
        <v>1.2484937692582034</v>
      </c>
      <c r="AH174">
        <v>-0.10625792731944414</v>
      </c>
      <c r="AI174">
        <v>0.55273940695886159</v>
      </c>
    </row>
    <row r="175" spans="1:35" x14ac:dyDescent="0.2">
      <c r="A175">
        <v>15</v>
      </c>
      <c r="B175">
        <v>174</v>
      </c>
      <c r="C175" s="25">
        <v>141</v>
      </c>
      <c r="D175" s="25">
        <v>171</v>
      </c>
      <c r="E175" s="25">
        <v>16</v>
      </c>
      <c r="F175">
        <v>-0.49209802001861325</v>
      </c>
      <c r="G175">
        <v>-0.36548678982739657</v>
      </c>
      <c r="H175">
        <v>-0.12661123019121667</v>
      </c>
      <c r="I175" t="s">
        <v>242</v>
      </c>
      <c r="J175" t="s">
        <v>382</v>
      </c>
      <c r="K175" t="s">
        <v>56</v>
      </c>
      <c r="L175" t="s">
        <v>264</v>
      </c>
      <c r="M175" s="26">
        <v>30.2</v>
      </c>
      <c r="N175" s="27">
        <v>5</v>
      </c>
      <c r="O175">
        <v>18.973333333333336</v>
      </c>
      <c r="P175">
        <v>9.8000000000000007</v>
      </c>
      <c r="Q175">
        <v>2</v>
      </c>
      <c r="R175">
        <v>3.8</v>
      </c>
      <c r="S175">
        <v>1.8</v>
      </c>
      <c r="T175">
        <v>0.8</v>
      </c>
      <c r="U175">
        <v>0</v>
      </c>
      <c r="V175">
        <v>0.4358974358974359</v>
      </c>
      <c r="W175">
        <v>7.8</v>
      </c>
      <c r="X175">
        <v>0.83333333333333337</v>
      </c>
      <c r="Y175">
        <v>1.2</v>
      </c>
      <c r="Z175">
        <v>1.4</v>
      </c>
      <c r="AA175">
        <v>-0.95025132302450366</v>
      </c>
      <c r="AB175">
        <v>0.43056619411905395</v>
      </c>
      <c r="AC175">
        <v>-0.78818362796144059</v>
      </c>
      <c r="AD175">
        <v>-0.66524070151236558</v>
      </c>
      <c r="AE175">
        <v>-0.44184396918907726</v>
      </c>
      <c r="AF175">
        <v>-1.1124277564910137</v>
      </c>
      <c r="AG175">
        <v>-0.39743437527513803</v>
      </c>
      <c r="AH175">
        <v>8.269504392905451E-2</v>
      </c>
      <c r="AI175">
        <v>0.55273940695886159</v>
      </c>
    </row>
    <row r="176" spans="1:35" x14ac:dyDescent="0.2">
      <c r="A176">
        <v>15</v>
      </c>
      <c r="B176">
        <v>175</v>
      </c>
      <c r="C176" s="25">
        <v>84.9</v>
      </c>
      <c r="D176" s="25">
        <v>86</v>
      </c>
      <c r="E176" s="25">
        <v>71</v>
      </c>
      <c r="F176">
        <v>-0.49244386304824378</v>
      </c>
      <c r="G176">
        <v>-0.65483310708055142</v>
      </c>
      <c r="H176">
        <v>0.16238924403230764</v>
      </c>
      <c r="I176" t="s">
        <v>207</v>
      </c>
      <c r="J176" t="s">
        <v>1692</v>
      </c>
      <c r="K176" t="s">
        <v>48</v>
      </c>
      <c r="L176" t="s">
        <v>263</v>
      </c>
      <c r="M176" s="26">
        <v>25.2</v>
      </c>
      <c r="N176" s="27">
        <v>5</v>
      </c>
      <c r="O176">
        <v>30.1</v>
      </c>
      <c r="P176">
        <v>15.4</v>
      </c>
      <c r="Q176">
        <v>1.2</v>
      </c>
      <c r="R176">
        <v>5.6</v>
      </c>
      <c r="S176">
        <v>4</v>
      </c>
      <c r="T176">
        <v>0.2</v>
      </c>
      <c r="U176">
        <v>0.2</v>
      </c>
      <c r="V176">
        <v>0.39189189189189189</v>
      </c>
      <c r="W176">
        <v>14.8</v>
      </c>
      <c r="X176">
        <v>0.72222222222222221</v>
      </c>
      <c r="Y176">
        <v>3.6</v>
      </c>
      <c r="Z176">
        <v>2.8</v>
      </c>
      <c r="AA176">
        <v>-1.6772542158548294E-2</v>
      </c>
      <c r="AB176">
        <v>-0.34874718631815826</v>
      </c>
      <c r="AC176">
        <v>-0.14163666076967935</v>
      </c>
      <c r="AD176">
        <v>0.33989756811130328</v>
      </c>
      <c r="AE176">
        <v>-1.7485802641147703</v>
      </c>
      <c r="AF176">
        <v>-0.80266737142629285</v>
      </c>
      <c r="AG176">
        <v>-1.6210107487472658</v>
      </c>
      <c r="AH176">
        <v>-0.72860058466156086</v>
      </c>
      <c r="AI176">
        <v>-0.82538017363998994</v>
      </c>
    </row>
    <row r="177" spans="1:35" x14ac:dyDescent="0.2">
      <c r="A177">
        <v>15</v>
      </c>
      <c r="B177">
        <v>176</v>
      </c>
      <c r="C177" s="25">
        <v>104.6</v>
      </c>
      <c r="D177" s="25">
        <v>92</v>
      </c>
      <c r="E177" s="25">
        <v>52</v>
      </c>
      <c r="F177">
        <v>-0.49704776882953217</v>
      </c>
      <c r="G177">
        <v>-0.18906467408848576</v>
      </c>
      <c r="H177">
        <v>-0.3079830947410464</v>
      </c>
      <c r="I177" t="s">
        <v>198</v>
      </c>
      <c r="J177" t="s">
        <v>32</v>
      </c>
      <c r="K177" t="s">
        <v>39</v>
      </c>
      <c r="L177" t="s">
        <v>263</v>
      </c>
      <c r="M177" s="26">
        <v>27.6</v>
      </c>
      <c r="N177" s="27">
        <v>5</v>
      </c>
      <c r="O177">
        <v>20.653333333333336</v>
      </c>
      <c r="P177">
        <v>7.6</v>
      </c>
      <c r="Q177">
        <v>0.2</v>
      </c>
      <c r="R177">
        <v>3</v>
      </c>
      <c r="S177">
        <v>1.8</v>
      </c>
      <c r="T177">
        <v>1.6</v>
      </c>
      <c r="U177">
        <v>0.8</v>
      </c>
      <c r="V177">
        <v>0.54166666666666663</v>
      </c>
      <c r="W177">
        <v>4.8</v>
      </c>
      <c r="X177">
        <v>0.73333333333333328</v>
      </c>
      <c r="Y177">
        <v>3</v>
      </c>
      <c r="Z177">
        <v>0.6</v>
      </c>
      <c r="AA177">
        <v>-1.3169751297932721</v>
      </c>
      <c r="AB177">
        <v>-1.3228889118646736</v>
      </c>
      <c r="AC177">
        <v>-1.0755378356022234</v>
      </c>
      <c r="AD177">
        <v>-0.66524070151236558</v>
      </c>
      <c r="AE177">
        <v>1.3004710907118466</v>
      </c>
      <c r="AF177">
        <v>0.12661378376786922</v>
      </c>
      <c r="AG177">
        <v>0.43751600485214753</v>
      </c>
      <c r="AH177">
        <v>-0.52577667751390644</v>
      </c>
      <c r="AI177">
        <v>1.3402363101582055</v>
      </c>
    </row>
    <row r="178" spans="1:35" x14ac:dyDescent="0.2">
      <c r="A178">
        <v>15</v>
      </c>
      <c r="B178">
        <v>177</v>
      </c>
      <c r="C178" s="25">
        <v>140.19999999999999</v>
      </c>
      <c r="D178" s="25">
        <v>235</v>
      </c>
      <c r="E178" s="25">
        <v>13</v>
      </c>
      <c r="F178">
        <v>-0.49790877794424776</v>
      </c>
      <c r="G178">
        <v>-0.53844235304329724</v>
      </c>
      <c r="H178">
        <v>4.0533575099049479E-2</v>
      </c>
      <c r="I178" t="s">
        <v>408</v>
      </c>
      <c r="J178" t="s">
        <v>32</v>
      </c>
      <c r="K178" t="s">
        <v>74</v>
      </c>
      <c r="L178" t="s">
        <v>263</v>
      </c>
      <c r="M178" s="26">
        <v>21.2</v>
      </c>
      <c r="N178" s="27">
        <v>5</v>
      </c>
      <c r="O178">
        <v>22.576666666666664</v>
      </c>
      <c r="P178">
        <v>10.6</v>
      </c>
      <c r="Q178">
        <v>2.4</v>
      </c>
      <c r="R178">
        <v>3</v>
      </c>
      <c r="S178">
        <v>2.2000000000000002</v>
      </c>
      <c r="T178">
        <v>0.4</v>
      </c>
      <c r="U178">
        <v>0.4</v>
      </c>
      <c r="V178">
        <v>0.36538461538461536</v>
      </c>
      <c r="W178">
        <v>10.4</v>
      </c>
      <c r="X178">
        <v>0.75</v>
      </c>
      <c r="Y178">
        <v>0.8</v>
      </c>
      <c r="Z178">
        <v>1.8</v>
      </c>
      <c r="AA178">
        <v>-0.81689721147222449</v>
      </c>
      <c r="AB178">
        <v>0.82022288433765989</v>
      </c>
      <c r="AC178">
        <v>-1.0755378356022234</v>
      </c>
      <c r="AD178">
        <v>-0.48248828885351658</v>
      </c>
      <c r="AE178">
        <v>-1.3130014991395391</v>
      </c>
      <c r="AF178">
        <v>-0.49290698636157226</v>
      </c>
      <c r="AG178">
        <v>-1.5196106871391311</v>
      </c>
      <c r="AH178">
        <v>-0.12475250851831815</v>
      </c>
      <c r="AI178">
        <v>0.15899095535918961</v>
      </c>
    </row>
    <row r="179" spans="1:35" x14ac:dyDescent="0.2">
      <c r="A179">
        <v>15</v>
      </c>
      <c r="B179">
        <v>178</v>
      </c>
      <c r="C179" s="25">
        <v>0</v>
      </c>
      <c r="D179" s="25">
        <v>212</v>
      </c>
      <c r="E179" s="25">
        <v>4</v>
      </c>
      <c r="F179">
        <v>-0.50083175204212937</v>
      </c>
      <c r="G179">
        <v>-0.31561872833052285</v>
      </c>
      <c r="H179">
        <v>-0.18521302371160653</v>
      </c>
      <c r="I179" t="s">
        <v>405</v>
      </c>
      <c r="J179" t="s">
        <v>32</v>
      </c>
      <c r="K179" t="s">
        <v>35</v>
      </c>
      <c r="L179" t="s">
        <v>264</v>
      </c>
      <c r="M179" s="26">
        <v>26.5</v>
      </c>
      <c r="N179" s="27">
        <v>5</v>
      </c>
      <c r="O179">
        <v>25.433333333333334</v>
      </c>
      <c r="P179">
        <v>6</v>
      </c>
      <c r="Q179">
        <v>0.6</v>
      </c>
      <c r="R179">
        <v>3</v>
      </c>
      <c r="S179">
        <v>1.6</v>
      </c>
      <c r="T179">
        <v>1.2</v>
      </c>
      <c r="U179">
        <v>1.2</v>
      </c>
      <c r="V179">
        <v>0.52</v>
      </c>
      <c r="W179">
        <v>5</v>
      </c>
      <c r="X179">
        <v>0.5</v>
      </c>
      <c r="Y179">
        <v>0.4</v>
      </c>
      <c r="Z179">
        <v>1.6</v>
      </c>
      <c r="AA179">
        <v>-1.5836833528978307</v>
      </c>
      <c r="AB179">
        <v>-0.93323222164606745</v>
      </c>
      <c r="AC179">
        <v>-1.0755378356022234</v>
      </c>
      <c r="AD179">
        <v>-0.75661690784178992</v>
      </c>
      <c r="AE179">
        <v>0.42931356076138444</v>
      </c>
      <c r="AF179">
        <v>0.74613455389731054</v>
      </c>
      <c r="AG179">
        <v>0.3093885281611744</v>
      </c>
      <c r="AH179">
        <v>-0.33220006096569027</v>
      </c>
      <c r="AI179">
        <v>0.35586518115902555</v>
      </c>
    </row>
    <row r="180" spans="1:35" x14ac:dyDescent="0.2">
      <c r="A180">
        <v>15</v>
      </c>
      <c r="B180">
        <v>179</v>
      </c>
      <c r="C180" s="25">
        <v>101.1</v>
      </c>
      <c r="D180" s="25">
        <v>97</v>
      </c>
      <c r="E180" s="25">
        <v>40</v>
      </c>
      <c r="F180">
        <v>-0.50537792445776686</v>
      </c>
      <c r="G180">
        <v>-0.19450301496302913</v>
      </c>
      <c r="H180">
        <v>-0.31087490949473773</v>
      </c>
      <c r="I180" t="s">
        <v>402</v>
      </c>
      <c r="J180" t="s">
        <v>32</v>
      </c>
      <c r="K180" t="s">
        <v>70</v>
      </c>
      <c r="L180" t="s">
        <v>264</v>
      </c>
      <c r="M180" s="26">
        <v>23.2</v>
      </c>
      <c r="N180" s="27">
        <v>5</v>
      </c>
      <c r="O180">
        <v>19.25</v>
      </c>
      <c r="P180">
        <v>7.4</v>
      </c>
      <c r="Q180">
        <v>0.6</v>
      </c>
      <c r="R180">
        <v>3.8</v>
      </c>
      <c r="S180">
        <v>1</v>
      </c>
      <c r="T180">
        <v>1.4</v>
      </c>
      <c r="U180">
        <v>0.8</v>
      </c>
      <c r="V180">
        <v>0.48148148148148145</v>
      </c>
      <c r="W180">
        <v>5.4</v>
      </c>
      <c r="X180">
        <v>0.72727272727272729</v>
      </c>
      <c r="Y180">
        <v>2.2000000000000002</v>
      </c>
      <c r="Z180">
        <v>0.2</v>
      </c>
      <c r="AA180">
        <v>-1.3503136576813417</v>
      </c>
      <c r="AB180">
        <v>-0.93323222164606745</v>
      </c>
      <c r="AC180">
        <v>-0.78818362796144059</v>
      </c>
      <c r="AD180">
        <v>-1.0307455268300634</v>
      </c>
      <c r="AE180">
        <v>0.86489232573661534</v>
      </c>
      <c r="AF180">
        <v>0.12661378376786922</v>
      </c>
      <c r="AG180">
        <v>5.3133574779228566E-2</v>
      </c>
      <c r="AH180">
        <v>-0.42667654658993925</v>
      </c>
      <c r="AI180">
        <v>1.7339847617578772</v>
      </c>
    </row>
    <row r="181" spans="1:35" x14ac:dyDescent="0.2">
      <c r="A181">
        <v>15</v>
      </c>
      <c r="B181">
        <v>180</v>
      </c>
      <c r="C181" s="25">
        <v>0</v>
      </c>
      <c r="D181" s="25">
        <v>336</v>
      </c>
      <c r="E181" s="25">
        <v>0</v>
      </c>
      <c r="F181">
        <v>-0.50591720788700256</v>
      </c>
      <c r="G181">
        <v>-0.37411907731385557</v>
      </c>
      <c r="H181">
        <v>-0.13179813057314699</v>
      </c>
      <c r="I181" t="s">
        <v>240</v>
      </c>
      <c r="J181" t="s">
        <v>32</v>
      </c>
      <c r="K181" t="s">
        <v>39</v>
      </c>
      <c r="L181" t="s">
        <v>263</v>
      </c>
      <c r="M181" s="26">
        <v>35.4</v>
      </c>
      <c r="N181" s="27">
        <v>1</v>
      </c>
      <c r="O181">
        <v>15.75</v>
      </c>
      <c r="P181">
        <v>11</v>
      </c>
      <c r="Q181">
        <v>3</v>
      </c>
      <c r="R181">
        <v>1</v>
      </c>
      <c r="S181">
        <v>3</v>
      </c>
      <c r="T181">
        <v>0</v>
      </c>
      <c r="U181">
        <v>0</v>
      </c>
      <c r="V181">
        <v>0.5</v>
      </c>
      <c r="W181">
        <v>6</v>
      </c>
      <c r="X181">
        <v>1</v>
      </c>
      <c r="Y181">
        <v>2</v>
      </c>
      <c r="Z181">
        <v>2</v>
      </c>
      <c r="AA181">
        <v>-0.7502201556960848</v>
      </c>
      <c r="AB181">
        <v>1.4047079196655692</v>
      </c>
      <c r="AC181">
        <v>-1.7939233547041804</v>
      </c>
      <c r="AD181">
        <v>-0.11698346353581893</v>
      </c>
      <c r="AE181">
        <v>-2.1841590290900013</v>
      </c>
      <c r="AF181">
        <v>-1.1124277564910137</v>
      </c>
      <c r="AG181">
        <v>0.21223202982496367</v>
      </c>
      <c r="AH181">
        <v>1.0115853846425114</v>
      </c>
      <c r="AI181">
        <v>-3.7883270440646287E-2</v>
      </c>
    </row>
    <row r="182" spans="1:35" x14ac:dyDescent="0.2">
      <c r="A182">
        <v>16</v>
      </c>
      <c r="B182">
        <v>181</v>
      </c>
      <c r="C182" s="25">
        <v>0</v>
      </c>
      <c r="D182" s="25">
        <v>496</v>
      </c>
      <c r="E182" s="25">
        <v>0</v>
      </c>
      <c r="F182">
        <v>-0.50659339406962944</v>
      </c>
      <c r="G182">
        <v>-0.51511864277938546</v>
      </c>
      <c r="H182">
        <v>8.525248709756017E-3</v>
      </c>
      <c r="I182" t="s">
        <v>231</v>
      </c>
      <c r="J182" t="s">
        <v>232</v>
      </c>
      <c r="K182" t="s">
        <v>65</v>
      </c>
      <c r="L182" t="s">
        <v>263</v>
      </c>
      <c r="M182" s="26">
        <v>24</v>
      </c>
      <c r="N182" s="27">
        <v>2</v>
      </c>
      <c r="O182">
        <v>17.350000000000001</v>
      </c>
      <c r="P182">
        <v>3</v>
      </c>
      <c r="Q182">
        <v>1</v>
      </c>
      <c r="R182">
        <v>2</v>
      </c>
      <c r="S182">
        <v>3.5</v>
      </c>
      <c r="T182">
        <v>1</v>
      </c>
      <c r="U182">
        <v>1</v>
      </c>
      <c r="V182">
        <v>0.22222222222222221</v>
      </c>
      <c r="W182">
        <v>4.5</v>
      </c>
      <c r="X182">
        <v>0</v>
      </c>
      <c r="Y182">
        <v>0</v>
      </c>
      <c r="Z182">
        <v>1.5</v>
      </c>
      <c r="AA182">
        <v>-2.0837612712188784</v>
      </c>
      <c r="AB182">
        <v>-0.54357553142746129</v>
      </c>
      <c r="AC182">
        <v>-1.4347305951532019</v>
      </c>
      <c r="AD182">
        <v>0.11145705228774218</v>
      </c>
      <c r="AE182">
        <v>-6.2652042138463893E-3</v>
      </c>
      <c r="AF182">
        <v>0.43637416883258989</v>
      </c>
      <c r="AG182">
        <v>-1.5442163205860067</v>
      </c>
      <c r="AH182">
        <v>-2.5652377594350319E-2</v>
      </c>
      <c r="AI182">
        <v>0.45430229405894357</v>
      </c>
    </row>
    <row r="183" spans="1:35" x14ac:dyDescent="0.2">
      <c r="A183">
        <v>16</v>
      </c>
      <c r="B183">
        <v>182</v>
      </c>
      <c r="C183" s="25">
        <v>0</v>
      </c>
      <c r="D183" s="25">
        <v>245</v>
      </c>
      <c r="E183" s="25">
        <v>3</v>
      </c>
      <c r="F183">
        <v>-0.50937031524177867</v>
      </c>
      <c r="G183">
        <v>-0.13729758997615582</v>
      </c>
      <c r="H183">
        <v>-0.37207272526562285</v>
      </c>
      <c r="I183" t="s">
        <v>374</v>
      </c>
      <c r="J183" t="s">
        <v>375</v>
      </c>
      <c r="K183" t="s">
        <v>56</v>
      </c>
      <c r="L183" t="s">
        <v>263</v>
      </c>
      <c r="M183" s="26">
        <v>28.1</v>
      </c>
      <c r="N183" s="27">
        <v>5</v>
      </c>
      <c r="O183">
        <v>25.75333333333333</v>
      </c>
      <c r="P183">
        <v>11.4</v>
      </c>
      <c r="Q183">
        <v>3</v>
      </c>
      <c r="R183">
        <v>1.2</v>
      </c>
      <c r="S183">
        <v>1.6</v>
      </c>
      <c r="T183">
        <v>0.6</v>
      </c>
      <c r="U183">
        <v>0</v>
      </c>
      <c r="V183">
        <v>0.60606060606060608</v>
      </c>
      <c r="W183">
        <v>6.6</v>
      </c>
      <c r="X183">
        <v>1</v>
      </c>
      <c r="Y183">
        <v>0.4</v>
      </c>
      <c r="Z183">
        <v>0.8</v>
      </c>
      <c r="AA183">
        <v>-0.683543099919945</v>
      </c>
      <c r="AB183">
        <v>1.4047079196655692</v>
      </c>
      <c r="AC183">
        <v>-1.7220848027939846</v>
      </c>
      <c r="AD183">
        <v>-0.75661690784178992</v>
      </c>
      <c r="AE183">
        <v>-0.87742273416430827</v>
      </c>
      <c r="AF183">
        <v>-1.1124277564910137</v>
      </c>
      <c r="AG183">
        <v>1.1865518125486785</v>
      </c>
      <c r="AH183">
        <v>0.18179517485302202</v>
      </c>
      <c r="AI183">
        <v>1.1433620843583694</v>
      </c>
    </row>
    <row r="184" spans="1:35" x14ac:dyDescent="0.2">
      <c r="A184">
        <v>16</v>
      </c>
      <c r="B184">
        <v>183</v>
      </c>
      <c r="C184" s="25">
        <v>139.1</v>
      </c>
      <c r="D184" s="25">
        <v>174</v>
      </c>
      <c r="E184" s="25">
        <v>10</v>
      </c>
      <c r="F184">
        <v>-0.51691393040958533</v>
      </c>
      <c r="G184">
        <v>-0.57509905227187508</v>
      </c>
      <c r="H184">
        <v>5.8185121862289746E-2</v>
      </c>
      <c r="I184" t="s">
        <v>269</v>
      </c>
      <c r="J184" t="s">
        <v>32</v>
      </c>
      <c r="K184" t="s">
        <v>52</v>
      </c>
      <c r="L184" t="s">
        <v>264</v>
      </c>
      <c r="M184" s="26">
        <v>20.2</v>
      </c>
      <c r="N184" s="27">
        <v>5</v>
      </c>
      <c r="O184">
        <v>25.716666666666669</v>
      </c>
      <c r="P184">
        <v>11.2</v>
      </c>
      <c r="Q184">
        <v>1.2</v>
      </c>
      <c r="R184">
        <v>3.4</v>
      </c>
      <c r="S184">
        <v>2</v>
      </c>
      <c r="T184">
        <v>0.8</v>
      </c>
      <c r="U184">
        <v>0.6</v>
      </c>
      <c r="V184">
        <v>0.36538461538461536</v>
      </c>
      <c r="W184">
        <v>10.4</v>
      </c>
      <c r="X184">
        <v>0.75</v>
      </c>
      <c r="Y184">
        <v>3.2</v>
      </c>
      <c r="Z184">
        <v>2</v>
      </c>
      <c r="AA184">
        <v>-0.71688162780801501</v>
      </c>
      <c r="AB184">
        <v>-0.34874718631815826</v>
      </c>
      <c r="AC184">
        <v>-0.93186073178183193</v>
      </c>
      <c r="AD184">
        <v>-0.57386449518294114</v>
      </c>
      <c r="AE184">
        <v>-0.44184396918907726</v>
      </c>
      <c r="AF184">
        <v>-0.18314660129685159</v>
      </c>
      <c r="AG184">
        <v>-1.5196106871391311</v>
      </c>
      <c r="AH184">
        <v>-0.42205290129022172</v>
      </c>
      <c r="AI184">
        <v>-3.7883270440646287E-2</v>
      </c>
    </row>
    <row r="185" spans="1:35" x14ac:dyDescent="0.2">
      <c r="A185">
        <v>16</v>
      </c>
      <c r="B185">
        <v>184</v>
      </c>
      <c r="C185" s="25">
        <v>0</v>
      </c>
      <c r="D185" s="25">
        <v>722</v>
      </c>
      <c r="E185" s="25">
        <v>9</v>
      </c>
      <c r="F185">
        <v>-0.52195484777092704</v>
      </c>
      <c r="G185">
        <v>-0.19467196732967648</v>
      </c>
      <c r="H185">
        <v>-0.32728288044125053</v>
      </c>
      <c r="I185" t="s">
        <v>419</v>
      </c>
      <c r="J185" t="s">
        <v>32</v>
      </c>
      <c r="K185" t="s">
        <v>60</v>
      </c>
      <c r="L185" t="s">
        <v>263</v>
      </c>
      <c r="M185" s="26">
        <v>22.4</v>
      </c>
      <c r="N185" s="27">
        <v>5</v>
      </c>
      <c r="O185">
        <v>22.103333333333332</v>
      </c>
      <c r="P185">
        <v>9.8000000000000007</v>
      </c>
      <c r="Q185">
        <v>1.4</v>
      </c>
      <c r="R185">
        <v>1.8</v>
      </c>
      <c r="S185">
        <v>2.8</v>
      </c>
      <c r="T185">
        <v>1</v>
      </c>
      <c r="U185">
        <v>0.2</v>
      </c>
      <c r="V185">
        <v>0.52500000000000002</v>
      </c>
      <c r="W185">
        <v>8</v>
      </c>
      <c r="X185">
        <v>0</v>
      </c>
      <c r="Y185">
        <v>0</v>
      </c>
      <c r="Z185">
        <v>0.6</v>
      </c>
      <c r="AA185">
        <v>-0.95025132302450366</v>
      </c>
      <c r="AB185">
        <v>-0.15391884120885529</v>
      </c>
      <c r="AC185">
        <v>-1.5065691470633975</v>
      </c>
      <c r="AD185">
        <v>-0.20835966986524346</v>
      </c>
      <c r="AE185">
        <v>-6.2652042138463893E-3</v>
      </c>
      <c r="AF185">
        <v>-0.80266737142629285</v>
      </c>
      <c r="AG185">
        <v>0.56139991827119584</v>
      </c>
      <c r="AH185">
        <v>-2.5652377594350319E-2</v>
      </c>
      <c r="AI185">
        <v>1.3402363101582055</v>
      </c>
    </row>
    <row r="186" spans="1:35" x14ac:dyDescent="0.2">
      <c r="A186">
        <v>16</v>
      </c>
      <c r="B186">
        <v>185</v>
      </c>
      <c r="C186" s="25">
        <v>124.6</v>
      </c>
      <c r="D186" s="25">
        <v>122</v>
      </c>
      <c r="E186" s="25">
        <v>68</v>
      </c>
      <c r="F186">
        <v>-0.5255650994590052</v>
      </c>
      <c r="G186">
        <v>-0.45360260762123938</v>
      </c>
      <c r="H186">
        <v>-7.1962491837765818E-2</v>
      </c>
      <c r="I186" t="s">
        <v>193</v>
      </c>
      <c r="J186" t="s">
        <v>32</v>
      </c>
      <c r="K186" t="s">
        <v>67</v>
      </c>
      <c r="L186" t="s">
        <v>263</v>
      </c>
      <c r="M186" s="26">
        <v>20.9</v>
      </c>
      <c r="N186" s="27">
        <v>5</v>
      </c>
      <c r="O186">
        <v>28.313333333333333</v>
      </c>
      <c r="P186">
        <v>16.600000000000001</v>
      </c>
      <c r="Q186">
        <v>0.4</v>
      </c>
      <c r="R186">
        <v>3.6</v>
      </c>
      <c r="S186">
        <v>1.8</v>
      </c>
      <c r="T186">
        <v>1.2</v>
      </c>
      <c r="U186">
        <v>0</v>
      </c>
      <c r="V186">
        <v>0.4375</v>
      </c>
      <c r="W186">
        <v>16</v>
      </c>
      <c r="X186">
        <v>0.73333333333333328</v>
      </c>
      <c r="Y186">
        <v>3</v>
      </c>
      <c r="Z186">
        <v>1.6</v>
      </c>
      <c r="AA186">
        <v>0.1832586251698709</v>
      </c>
      <c r="AB186">
        <v>-1.1280605667553703</v>
      </c>
      <c r="AC186">
        <v>-0.86002217987163621</v>
      </c>
      <c r="AD186">
        <v>-0.66524070151236558</v>
      </c>
      <c r="AE186">
        <v>0.42931356076138444</v>
      </c>
      <c r="AF186">
        <v>-1.1124277564910137</v>
      </c>
      <c r="AG186">
        <v>-0.7593329535371427</v>
      </c>
      <c r="AH186">
        <v>-0.52577667751390644</v>
      </c>
      <c r="AI186">
        <v>0.35586518115902555</v>
      </c>
    </row>
    <row r="187" spans="1:35" x14ac:dyDescent="0.2">
      <c r="A187">
        <v>16</v>
      </c>
      <c r="B187">
        <v>186</v>
      </c>
      <c r="C187" s="25">
        <v>0</v>
      </c>
      <c r="D187" s="25">
        <v>219</v>
      </c>
      <c r="E187" s="25">
        <v>2</v>
      </c>
      <c r="F187">
        <v>-0.52779882762755304</v>
      </c>
      <c r="G187">
        <v>-0.29448775521129655</v>
      </c>
      <c r="H187">
        <v>-0.23331107241625648</v>
      </c>
      <c r="I187" t="s">
        <v>252</v>
      </c>
      <c r="J187" t="s">
        <v>32</v>
      </c>
      <c r="K187" t="s">
        <v>82</v>
      </c>
      <c r="L187" t="s">
        <v>264</v>
      </c>
      <c r="M187" s="26">
        <v>26.5</v>
      </c>
      <c r="N187" s="27">
        <v>5</v>
      </c>
      <c r="O187">
        <v>27.85</v>
      </c>
      <c r="P187">
        <v>5</v>
      </c>
      <c r="Q187">
        <v>1</v>
      </c>
      <c r="R187">
        <v>5.2</v>
      </c>
      <c r="S187">
        <v>2.8</v>
      </c>
      <c r="T187">
        <v>1.2</v>
      </c>
      <c r="U187">
        <v>0</v>
      </c>
      <c r="V187">
        <v>0.41176470588235292</v>
      </c>
      <c r="W187">
        <v>3.4</v>
      </c>
      <c r="X187">
        <v>0.75</v>
      </c>
      <c r="Y187">
        <v>1.6</v>
      </c>
      <c r="Z187">
        <v>0.6</v>
      </c>
      <c r="AA187">
        <v>-1.7503759923381799</v>
      </c>
      <c r="AB187">
        <v>-0.54357553142746129</v>
      </c>
      <c r="AC187">
        <v>-0.28531376459007057</v>
      </c>
      <c r="AD187">
        <v>-0.20835966986524346</v>
      </c>
      <c r="AE187">
        <v>0.42931356076138444</v>
      </c>
      <c r="AF187">
        <v>-1.1124277564910137</v>
      </c>
      <c r="AG187">
        <v>-0.29603431366700328</v>
      </c>
      <c r="AH187">
        <v>-0.22385263944228598</v>
      </c>
      <c r="AI187">
        <v>1.3402363101582055</v>
      </c>
    </row>
    <row r="188" spans="1:35" x14ac:dyDescent="0.2">
      <c r="A188">
        <v>16</v>
      </c>
      <c r="B188">
        <v>187</v>
      </c>
      <c r="C188" s="25">
        <v>119.7</v>
      </c>
      <c r="D188" s="25">
        <v>104</v>
      </c>
      <c r="E188" s="25">
        <v>68</v>
      </c>
      <c r="F188">
        <v>-0.53044186928893999</v>
      </c>
      <c r="G188">
        <v>-7.9895660383772937E-2</v>
      </c>
      <c r="H188">
        <v>-0.45054620890516706</v>
      </c>
      <c r="I188" t="s">
        <v>186</v>
      </c>
      <c r="J188" t="s">
        <v>32</v>
      </c>
      <c r="K188" t="s">
        <v>155</v>
      </c>
      <c r="L188" t="s">
        <v>264</v>
      </c>
      <c r="M188" s="26">
        <v>23.2</v>
      </c>
      <c r="N188" s="27">
        <v>5</v>
      </c>
      <c r="O188">
        <v>21.323333333333331</v>
      </c>
      <c r="P188">
        <v>14.6</v>
      </c>
      <c r="Q188">
        <v>1</v>
      </c>
      <c r="R188">
        <v>5.6</v>
      </c>
      <c r="S188">
        <v>1.4</v>
      </c>
      <c r="T188">
        <v>0.4</v>
      </c>
      <c r="U188">
        <v>0.4</v>
      </c>
      <c r="V188">
        <v>0.68888888888888888</v>
      </c>
      <c r="W188">
        <v>9</v>
      </c>
      <c r="X188">
        <v>0.75</v>
      </c>
      <c r="Y188">
        <v>1.6</v>
      </c>
      <c r="Z188">
        <v>1.6</v>
      </c>
      <c r="AA188">
        <v>-0.15012665371082776</v>
      </c>
      <c r="AB188">
        <v>-0.54357553142746129</v>
      </c>
      <c r="AC188">
        <v>-0.14163666076967935</v>
      </c>
      <c r="AD188">
        <v>-0.84799311417121448</v>
      </c>
      <c r="AE188">
        <v>-1.3130014991395391</v>
      </c>
      <c r="AF188">
        <v>-0.49290698636157226</v>
      </c>
      <c r="AG188">
        <v>2.6381669604095981</v>
      </c>
      <c r="AH188">
        <v>-0.22385263944228598</v>
      </c>
      <c r="AI188">
        <v>0.35586518115902555</v>
      </c>
    </row>
    <row r="189" spans="1:35" x14ac:dyDescent="0.2">
      <c r="A189">
        <v>16</v>
      </c>
      <c r="B189">
        <v>188</v>
      </c>
      <c r="C189" s="25">
        <v>0</v>
      </c>
      <c r="D189" s="25">
        <v>394</v>
      </c>
      <c r="E189" s="25">
        <v>1</v>
      </c>
      <c r="F189">
        <v>-0.53271427468415988</v>
      </c>
      <c r="G189">
        <v>-0.55016009240029129</v>
      </c>
      <c r="H189">
        <v>1.7445817716131407E-2</v>
      </c>
      <c r="I189" t="s">
        <v>256</v>
      </c>
      <c r="J189" t="s">
        <v>1696</v>
      </c>
      <c r="K189" t="s">
        <v>60</v>
      </c>
      <c r="L189" t="s">
        <v>263</v>
      </c>
      <c r="M189" s="26">
        <v>27.1</v>
      </c>
      <c r="N189" s="27">
        <v>5</v>
      </c>
      <c r="O189">
        <v>25.663333333333334</v>
      </c>
      <c r="P189">
        <v>9.1999999999999993</v>
      </c>
      <c r="Q189">
        <v>0.4</v>
      </c>
      <c r="R189">
        <v>3.8</v>
      </c>
      <c r="S189">
        <v>2.2000000000000002</v>
      </c>
      <c r="T189">
        <v>1.2</v>
      </c>
      <c r="U189">
        <v>0</v>
      </c>
      <c r="V189">
        <v>0.29166666666666669</v>
      </c>
      <c r="W189">
        <v>9.6</v>
      </c>
      <c r="X189">
        <v>0.84210526315789469</v>
      </c>
      <c r="Y189">
        <v>3.8</v>
      </c>
      <c r="Z189">
        <v>0.8</v>
      </c>
      <c r="AA189">
        <v>-1.0502669066887134</v>
      </c>
      <c r="AB189">
        <v>-1.1280605667553703</v>
      </c>
      <c r="AC189">
        <v>-0.78818362796144059</v>
      </c>
      <c r="AD189">
        <v>-0.48248828885351658</v>
      </c>
      <c r="AE189">
        <v>0.42931356076138444</v>
      </c>
      <c r="AF189">
        <v>-1.1124277564910137</v>
      </c>
      <c r="AG189">
        <v>-2.3658029931718727</v>
      </c>
      <c r="AH189">
        <v>0.40311366319955055</v>
      </c>
      <c r="AI189">
        <v>1.1433620843583694</v>
      </c>
    </row>
    <row r="190" spans="1:35" x14ac:dyDescent="0.2">
      <c r="A190">
        <v>16</v>
      </c>
      <c r="B190">
        <v>189</v>
      </c>
      <c r="C190" s="25">
        <v>0</v>
      </c>
      <c r="D190" s="25">
        <v>252</v>
      </c>
      <c r="E190" s="25">
        <v>2</v>
      </c>
      <c r="F190">
        <v>-0.53724630716900934</v>
      </c>
      <c r="G190">
        <v>-0.21704127847948598</v>
      </c>
      <c r="H190">
        <v>-0.32020502868952339</v>
      </c>
      <c r="I190" t="s">
        <v>377</v>
      </c>
      <c r="J190" t="s">
        <v>378</v>
      </c>
      <c r="K190" t="s">
        <v>76</v>
      </c>
      <c r="L190" t="s">
        <v>263</v>
      </c>
      <c r="M190" s="26">
        <v>27.7</v>
      </c>
      <c r="N190" s="27">
        <v>5</v>
      </c>
      <c r="O190">
        <v>20.593333333333334</v>
      </c>
      <c r="P190">
        <v>10.6</v>
      </c>
      <c r="Q190">
        <v>0</v>
      </c>
      <c r="R190">
        <v>3.4</v>
      </c>
      <c r="S190">
        <v>6.4</v>
      </c>
      <c r="T190">
        <v>0.4</v>
      </c>
      <c r="U190">
        <v>0.4</v>
      </c>
      <c r="V190">
        <v>0.625</v>
      </c>
      <c r="W190">
        <v>8</v>
      </c>
      <c r="X190">
        <v>0.75</v>
      </c>
      <c r="Y190">
        <v>0.8</v>
      </c>
      <c r="Z190">
        <v>1.8</v>
      </c>
      <c r="AA190">
        <v>-0.81689721147222449</v>
      </c>
      <c r="AB190">
        <v>-1.5177172569739765</v>
      </c>
      <c r="AC190">
        <v>-0.93186073178183193</v>
      </c>
      <c r="AD190">
        <v>1.4364120440643966</v>
      </c>
      <c r="AE190">
        <v>-1.3130014991395391</v>
      </c>
      <c r="AF190">
        <v>-0.49290698636157226</v>
      </c>
      <c r="AG190">
        <v>1.6483616885085022</v>
      </c>
      <c r="AH190">
        <v>-0.12475250851831815</v>
      </c>
      <c r="AI190">
        <v>0.15899095535918961</v>
      </c>
    </row>
    <row r="191" spans="1:35" x14ac:dyDescent="0.2">
      <c r="A191">
        <v>16</v>
      </c>
      <c r="B191">
        <v>190</v>
      </c>
      <c r="C191" s="25">
        <v>131.5</v>
      </c>
      <c r="D191" s="25">
        <v>134</v>
      </c>
      <c r="E191" s="25">
        <v>62</v>
      </c>
      <c r="F191">
        <v>-0.55037036352088864</v>
      </c>
      <c r="G191">
        <v>-0.12942556250165532</v>
      </c>
      <c r="H191">
        <v>-0.42094480101923332</v>
      </c>
      <c r="I191" t="s">
        <v>236</v>
      </c>
      <c r="J191" t="s">
        <v>32</v>
      </c>
      <c r="K191" t="s">
        <v>65</v>
      </c>
      <c r="L191" t="s">
        <v>264</v>
      </c>
      <c r="M191" s="26">
        <v>21.8</v>
      </c>
      <c r="N191" s="27">
        <v>5</v>
      </c>
      <c r="O191">
        <v>27.619999999999997</v>
      </c>
      <c r="P191">
        <v>14.2</v>
      </c>
      <c r="Q191">
        <v>0</v>
      </c>
      <c r="R191">
        <v>5.2</v>
      </c>
      <c r="S191">
        <v>2.4</v>
      </c>
      <c r="T191">
        <v>1</v>
      </c>
      <c r="U191">
        <v>0</v>
      </c>
      <c r="V191">
        <v>0.59615384615384615</v>
      </c>
      <c r="W191">
        <v>10.4</v>
      </c>
      <c r="X191">
        <v>0.75</v>
      </c>
      <c r="Y191">
        <v>2.4</v>
      </c>
      <c r="Z191">
        <v>1</v>
      </c>
      <c r="AA191">
        <v>-0.21680370948696751</v>
      </c>
      <c r="AB191">
        <v>-1.5177172569739765</v>
      </c>
      <c r="AC191">
        <v>-0.28531376459007057</v>
      </c>
      <c r="AD191">
        <v>-0.3911120825240923</v>
      </c>
      <c r="AE191">
        <v>-6.2652042138463893E-3</v>
      </c>
      <c r="AF191">
        <v>-1.1124277564910137</v>
      </c>
      <c r="AG191">
        <v>1.7412746235727885</v>
      </c>
      <c r="AH191">
        <v>-0.32295277036625314</v>
      </c>
      <c r="AI191">
        <v>0.94648785855853346</v>
      </c>
    </row>
    <row r="192" spans="1:35" x14ac:dyDescent="0.2">
      <c r="A192">
        <v>16</v>
      </c>
      <c r="B192">
        <v>191</v>
      </c>
      <c r="C192" s="25">
        <v>138.1</v>
      </c>
      <c r="D192" s="25">
        <v>177</v>
      </c>
      <c r="E192" s="25">
        <v>21</v>
      </c>
      <c r="F192">
        <v>-0.55264691165829638</v>
      </c>
      <c r="G192">
        <v>-0.23582581885568843</v>
      </c>
      <c r="H192">
        <v>-0.31682109280260795</v>
      </c>
      <c r="I192" t="s">
        <v>457</v>
      </c>
      <c r="J192" t="s">
        <v>32</v>
      </c>
      <c r="K192" t="s">
        <v>74</v>
      </c>
      <c r="L192" t="s">
        <v>45</v>
      </c>
      <c r="M192" s="26">
        <v>19.5</v>
      </c>
      <c r="N192" s="27">
        <v>5</v>
      </c>
      <c r="O192">
        <v>18.343333333333334</v>
      </c>
      <c r="P192">
        <v>8.4</v>
      </c>
      <c r="Q192">
        <v>0</v>
      </c>
      <c r="R192">
        <v>4.5999999999999996</v>
      </c>
      <c r="S192">
        <v>0.2</v>
      </c>
      <c r="T192">
        <v>1</v>
      </c>
      <c r="U192">
        <v>1.6</v>
      </c>
      <c r="V192">
        <v>0.61538461538461542</v>
      </c>
      <c r="W192">
        <v>5.2</v>
      </c>
      <c r="X192">
        <v>0.7142857142857143</v>
      </c>
      <c r="Y192">
        <v>2.8</v>
      </c>
      <c r="Z192">
        <v>1.2</v>
      </c>
      <c r="AA192">
        <v>-1.1836210182409925</v>
      </c>
      <c r="AB192">
        <v>-1.5177172569739765</v>
      </c>
      <c r="AC192">
        <v>-0.5008294203206578</v>
      </c>
      <c r="AD192">
        <v>-1.3962503521477609</v>
      </c>
      <c r="AE192">
        <v>-6.2652042138463893E-3</v>
      </c>
      <c r="AF192">
        <v>1.3656553240267522</v>
      </c>
      <c r="AG192">
        <v>0.99648237914818161</v>
      </c>
      <c r="AH192">
        <v>-0.62950045373759289</v>
      </c>
      <c r="AI192">
        <v>0.74961363275869752</v>
      </c>
    </row>
    <row r="193" spans="1:35" x14ac:dyDescent="0.2">
      <c r="A193">
        <v>16</v>
      </c>
      <c r="B193">
        <v>192</v>
      </c>
      <c r="C193" s="25">
        <v>0</v>
      </c>
      <c r="D193" s="25">
        <v>313</v>
      </c>
      <c r="E193" s="25">
        <v>3</v>
      </c>
      <c r="F193">
        <v>-0.55586293954140076</v>
      </c>
      <c r="G193">
        <v>-0.22044113393983192</v>
      </c>
      <c r="H193">
        <v>-0.33542180560156887</v>
      </c>
      <c r="I193" t="s">
        <v>229</v>
      </c>
      <c r="J193" t="s">
        <v>1695</v>
      </c>
      <c r="K193" t="s">
        <v>44</v>
      </c>
      <c r="L193" t="s">
        <v>264</v>
      </c>
      <c r="M193" s="26">
        <v>25.7</v>
      </c>
      <c r="N193" s="27">
        <v>5</v>
      </c>
      <c r="O193">
        <v>28.029999999999994</v>
      </c>
      <c r="P193">
        <v>12.6</v>
      </c>
      <c r="Q193">
        <v>1.6</v>
      </c>
      <c r="R193">
        <v>3</v>
      </c>
      <c r="S193">
        <v>1</v>
      </c>
      <c r="T193">
        <v>1</v>
      </c>
      <c r="U193">
        <v>0.6</v>
      </c>
      <c r="V193">
        <v>0.6</v>
      </c>
      <c r="W193">
        <v>9</v>
      </c>
      <c r="X193">
        <v>0.25</v>
      </c>
      <c r="Y193">
        <v>0.8</v>
      </c>
      <c r="Z193">
        <v>1.6</v>
      </c>
      <c r="AA193">
        <v>-0.48351193259152614</v>
      </c>
      <c r="AB193">
        <v>4.0909503900447931E-2</v>
      </c>
      <c r="AC193">
        <v>-1.0755378356022234</v>
      </c>
      <c r="AD193">
        <v>-1.0307455268300634</v>
      </c>
      <c r="AE193">
        <v>-6.2652042138463893E-3</v>
      </c>
      <c r="AF193">
        <v>-0.18314660129685159</v>
      </c>
      <c r="AG193">
        <v>1.5512051901722925</v>
      </c>
      <c r="AH193">
        <v>-1.1527429801557425</v>
      </c>
      <c r="AI193">
        <v>0.35586518115902555</v>
      </c>
    </row>
    <row r="194" spans="1:35" x14ac:dyDescent="0.2">
      <c r="A194">
        <v>17</v>
      </c>
      <c r="B194">
        <v>193</v>
      </c>
      <c r="C194" s="25">
        <v>122.3</v>
      </c>
      <c r="D194" s="25">
        <v>110</v>
      </c>
      <c r="E194" s="25">
        <v>46</v>
      </c>
      <c r="F194">
        <v>-0.55618822827470338</v>
      </c>
      <c r="G194">
        <v>-0.66459646450793197</v>
      </c>
      <c r="H194">
        <v>0.10840823623322859</v>
      </c>
      <c r="I194" t="s">
        <v>253</v>
      </c>
      <c r="J194" t="s">
        <v>32</v>
      </c>
      <c r="K194" t="s">
        <v>89</v>
      </c>
      <c r="L194" t="s">
        <v>264</v>
      </c>
      <c r="M194" s="26">
        <v>31.4</v>
      </c>
      <c r="N194" s="27">
        <v>5</v>
      </c>
      <c r="O194">
        <v>22.706666666666667</v>
      </c>
      <c r="P194">
        <v>8.4</v>
      </c>
      <c r="Q194">
        <v>0.8</v>
      </c>
      <c r="R194">
        <v>4.4000000000000004</v>
      </c>
      <c r="S194">
        <v>1.2</v>
      </c>
      <c r="T194">
        <v>0.6</v>
      </c>
      <c r="U194">
        <v>0.6</v>
      </c>
      <c r="V194">
        <v>0.31818181818181818</v>
      </c>
      <c r="W194">
        <v>8.8000000000000007</v>
      </c>
      <c r="X194">
        <v>0.90909090909090906</v>
      </c>
      <c r="Y194">
        <v>2.2000000000000002</v>
      </c>
      <c r="Z194">
        <v>2.2000000000000002</v>
      </c>
      <c r="AA194">
        <v>-1.1836210182409925</v>
      </c>
      <c r="AB194">
        <v>-0.73840387653676431</v>
      </c>
      <c r="AC194">
        <v>-0.57266797223085331</v>
      </c>
      <c r="AD194">
        <v>-0.93936932050063904</v>
      </c>
      <c r="AE194">
        <v>-0.87742273416430827</v>
      </c>
      <c r="AF194">
        <v>-0.18314660129685159</v>
      </c>
      <c r="AG194">
        <v>-1.8532930864079824</v>
      </c>
      <c r="AH194">
        <v>0.60131392504748504</v>
      </c>
      <c r="AI194">
        <v>-0.23475749624048239</v>
      </c>
    </row>
    <row r="195" spans="1:35" x14ac:dyDescent="0.2">
      <c r="A195">
        <v>17</v>
      </c>
      <c r="B195">
        <v>194</v>
      </c>
      <c r="C195" s="25">
        <v>70.8</v>
      </c>
      <c r="D195" s="25">
        <v>77</v>
      </c>
      <c r="E195" s="25">
        <v>83</v>
      </c>
      <c r="F195">
        <v>-0.55809045317038952</v>
      </c>
      <c r="G195">
        <v>-0.23489785475041178</v>
      </c>
      <c r="H195">
        <v>-0.32319259841997772</v>
      </c>
      <c r="I195" t="s">
        <v>461</v>
      </c>
      <c r="J195" t="s">
        <v>32</v>
      </c>
      <c r="K195" t="s">
        <v>95</v>
      </c>
      <c r="L195" t="s">
        <v>45</v>
      </c>
      <c r="M195" s="26">
        <v>26.3</v>
      </c>
      <c r="N195" s="27">
        <v>5</v>
      </c>
      <c r="O195">
        <v>25.306666666666665</v>
      </c>
      <c r="P195">
        <v>8.1999999999999993</v>
      </c>
      <c r="Q195">
        <v>0</v>
      </c>
      <c r="R195">
        <v>7.2</v>
      </c>
      <c r="S195">
        <v>3.4</v>
      </c>
      <c r="T195">
        <v>0.8</v>
      </c>
      <c r="U195">
        <v>0.8</v>
      </c>
      <c r="V195">
        <v>0.59375</v>
      </c>
      <c r="W195">
        <v>6.4</v>
      </c>
      <c r="X195">
        <v>0.42857142857142855</v>
      </c>
      <c r="Y195">
        <v>1.4</v>
      </c>
      <c r="Z195">
        <v>1.2</v>
      </c>
      <c r="AA195">
        <v>-1.2169595461290625</v>
      </c>
      <c r="AB195">
        <v>-1.5177172569739765</v>
      </c>
      <c r="AC195">
        <v>0.43307175451188645</v>
      </c>
      <c r="AD195">
        <v>6.5768949123029913E-2</v>
      </c>
      <c r="AE195">
        <v>-0.44184396918907726</v>
      </c>
      <c r="AF195">
        <v>0.12661378376786922</v>
      </c>
      <c r="AG195">
        <v>1.0429388466803236</v>
      </c>
      <c r="AH195">
        <v>-1.3555668873033959</v>
      </c>
      <c r="AI195">
        <v>0.74961363275869752</v>
      </c>
    </row>
    <row r="196" spans="1:35" x14ac:dyDescent="0.2">
      <c r="A196">
        <v>17</v>
      </c>
      <c r="B196">
        <v>195</v>
      </c>
      <c r="C196" s="25">
        <v>136.80000000000001</v>
      </c>
      <c r="D196" s="25">
        <v>162</v>
      </c>
      <c r="E196" s="25">
        <v>27</v>
      </c>
      <c r="F196">
        <v>-0.56002270761521611</v>
      </c>
      <c r="G196">
        <v>-0.53552287794728681</v>
      </c>
      <c r="H196">
        <v>-2.4499829667929296E-2</v>
      </c>
      <c r="I196" t="s">
        <v>385</v>
      </c>
      <c r="J196" t="s">
        <v>32</v>
      </c>
      <c r="K196" t="s">
        <v>42</v>
      </c>
      <c r="L196" t="s">
        <v>263</v>
      </c>
      <c r="M196" s="26">
        <v>33.700000000000003</v>
      </c>
      <c r="N196" s="27">
        <v>4</v>
      </c>
      <c r="O196">
        <v>21.004166666666666</v>
      </c>
      <c r="P196">
        <v>7</v>
      </c>
      <c r="Q196">
        <v>1</v>
      </c>
      <c r="R196">
        <v>3.25</v>
      </c>
      <c r="S196">
        <v>6</v>
      </c>
      <c r="T196">
        <v>0.5</v>
      </c>
      <c r="U196">
        <v>0</v>
      </c>
      <c r="V196">
        <v>0.35714285714285715</v>
      </c>
      <c r="W196">
        <v>7</v>
      </c>
      <c r="X196">
        <v>0.8</v>
      </c>
      <c r="Y196">
        <v>1.25</v>
      </c>
      <c r="Z196">
        <v>1.75</v>
      </c>
      <c r="AA196">
        <v>-1.4169907134574815</v>
      </c>
      <c r="AB196">
        <v>-0.54357553142746129</v>
      </c>
      <c r="AC196">
        <v>-0.9857396457144787</v>
      </c>
      <c r="AD196">
        <v>1.2536596314055477</v>
      </c>
      <c r="AE196">
        <v>-1.0952121166519238</v>
      </c>
      <c r="AF196">
        <v>-1.1124277564910137</v>
      </c>
      <c r="AG196">
        <v>-1.1077564600282166</v>
      </c>
      <c r="AH196">
        <v>-1.9872820969701981E-2</v>
      </c>
      <c r="AI196">
        <v>0.20820951180914865</v>
      </c>
    </row>
    <row r="197" spans="1:35" x14ac:dyDescent="0.2">
      <c r="A197">
        <v>17</v>
      </c>
      <c r="B197">
        <v>196</v>
      </c>
      <c r="C197" s="25">
        <v>135.6</v>
      </c>
      <c r="D197" s="25">
        <v>186</v>
      </c>
      <c r="E197" s="25">
        <v>3</v>
      </c>
      <c r="F197">
        <v>-0.56232304151358237</v>
      </c>
      <c r="G197">
        <v>-0.26974313211295953</v>
      </c>
      <c r="H197">
        <v>-0.29257990940062284</v>
      </c>
      <c r="I197" t="s">
        <v>401</v>
      </c>
      <c r="J197" t="s">
        <v>32</v>
      </c>
      <c r="K197" t="s">
        <v>42</v>
      </c>
      <c r="L197" t="s">
        <v>263</v>
      </c>
      <c r="M197" s="26">
        <v>25.7</v>
      </c>
      <c r="N197" s="27">
        <v>5</v>
      </c>
      <c r="O197">
        <v>24.273333333333333</v>
      </c>
      <c r="P197">
        <v>7.8</v>
      </c>
      <c r="Q197">
        <v>1.2</v>
      </c>
      <c r="R197">
        <v>2</v>
      </c>
      <c r="S197">
        <v>2</v>
      </c>
      <c r="T197">
        <v>1.2</v>
      </c>
      <c r="U197">
        <v>0.2</v>
      </c>
      <c r="V197">
        <v>0.47058823529411764</v>
      </c>
      <c r="W197">
        <v>6.8</v>
      </c>
      <c r="X197">
        <v>1</v>
      </c>
      <c r="Y197">
        <v>0.2</v>
      </c>
      <c r="Z197">
        <v>0.4</v>
      </c>
      <c r="AA197">
        <v>-1.2836366019052021</v>
      </c>
      <c r="AB197">
        <v>-0.34874718631815826</v>
      </c>
      <c r="AC197">
        <v>-1.4347305951532019</v>
      </c>
      <c r="AD197">
        <v>-0.57386449518294114</v>
      </c>
      <c r="AE197">
        <v>0.42931356076138444</v>
      </c>
      <c r="AF197">
        <v>-0.80266737142629285</v>
      </c>
      <c r="AG197">
        <v>-2.8537434379600362E-2</v>
      </c>
      <c r="AH197">
        <v>7.8071398629335848E-2</v>
      </c>
      <c r="AI197">
        <v>1.5371105359580413</v>
      </c>
    </row>
    <row r="198" spans="1:35" x14ac:dyDescent="0.2">
      <c r="A198">
        <v>17</v>
      </c>
      <c r="B198">
        <v>197</v>
      </c>
      <c r="C198" s="25">
        <v>0</v>
      </c>
      <c r="D198" s="25">
        <v>287</v>
      </c>
      <c r="E198" s="25">
        <v>4</v>
      </c>
      <c r="F198">
        <v>-0.56258186791065012</v>
      </c>
      <c r="G198">
        <v>-0.48815905090963629</v>
      </c>
      <c r="H198">
        <v>-7.442281700101383E-2</v>
      </c>
      <c r="I198" t="s">
        <v>423</v>
      </c>
      <c r="J198" t="s">
        <v>32</v>
      </c>
      <c r="K198" t="s">
        <v>74</v>
      </c>
      <c r="L198" t="s">
        <v>263</v>
      </c>
      <c r="M198" s="26">
        <v>30.7</v>
      </c>
      <c r="N198" s="27">
        <v>5</v>
      </c>
      <c r="O198">
        <v>27.803333333333331</v>
      </c>
      <c r="P198">
        <v>13.6</v>
      </c>
      <c r="Q198">
        <v>1.8</v>
      </c>
      <c r="R198">
        <v>3.8</v>
      </c>
      <c r="S198">
        <v>2</v>
      </c>
      <c r="T198">
        <v>0.8</v>
      </c>
      <c r="U198">
        <v>0</v>
      </c>
      <c r="V198">
        <v>0.37681159420289856</v>
      </c>
      <c r="W198">
        <v>13.8</v>
      </c>
      <c r="X198">
        <v>0.63636363636363635</v>
      </c>
      <c r="Y198">
        <v>2.2000000000000002</v>
      </c>
      <c r="Z198">
        <v>0.6</v>
      </c>
      <c r="AA198">
        <v>-0.31681929315117696</v>
      </c>
      <c r="AB198">
        <v>0.23573784900975092</v>
      </c>
      <c r="AC198">
        <v>-0.78818362796144059</v>
      </c>
      <c r="AD198">
        <v>-0.57386449518294114</v>
      </c>
      <c r="AE198">
        <v>-0.44184396918907726</v>
      </c>
      <c r="AF198">
        <v>-1.1124277564910137</v>
      </c>
      <c r="AG198">
        <v>-1.7955946929703814</v>
      </c>
      <c r="AH198">
        <v>-0.94067178240865235</v>
      </c>
      <c r="AI198">
        <v>1.3402363101582055</v>
      </c>
    </row>
    <row r="199" spans="1:35" x14ac:dyDescent="0.2">
      <c r="A199">
        <v>17</v>
      </c>
      <c r="B199">
        <v>198</v>
      </c>
      <c r="C199" s="25">
        <v>30.4</v>
      </c>
      <c r="D199" s="25">
        <v>25</v>
      </c>
      <c r="E199" s="25">
        <v>93</v>
      </c>
      <c r="F199">
        <v>-0.56427866412149841</v>
      </c>
      <c r="G199">
        <v>-7.0990241868931978E-2</v>
      </c>
      <c r="H199">
        <v>-0.49328842225256642</v>
      </c>
      <c r="I199" t="s">
        <v>201</v>
      </c>
      <c r="J199" t="s">
        <v>32</v>
      </c>
      <c r="K199" t="s">
        <v>108</v>
      </c>
      <c r="L199" t="s">
        <v>45</v>
      </c>
      <c r="M199" s="26">
        <v>21.6</v>
      </c>
      <c r="N199" s="27">
        <v>5</v>
      </c>
      <c r="O199">
        <v>17.383333333333333</v>
      </c>
      <c r="P199">
        <v>10</v>
      </c>
      <c r="Q199">
        <v>0</v>
      </c>
      <c r="R199">
        <v>6.8</v>
      </c>
      <c r="S199">
        <v>0.4</v>
      </c>
      <c r="T199">
        <v>0.2</v>
      </c>
      <c r="U199">
        <v>1.8</v>
      </c>
      <c r="V199">
        <v>0.72413793103448276</v>
      </c>
      <c r="W199">
        <v>5.8</v>
      </c>
      <c r="X199">
        <v>0.72727272727272729</v>
      </c>
      <c r="Y199">
        <v>2.2000000000000002</v>
      </c>
      <c r="Z199">
        <v>0.6</v>
      </c>
      <c r="AA199">
        <v>-0.91691279513643398</v>
      </c>
      <c r="AB199">
        <v>-1.5177172569739765</v>
      </c>
      <c r="AC199">
        <v>0.28939465069149489</v>
      </c>
      <c r="AD199">
        <v>-1.3048741458183366</v>
      </c>
      <c r="AE199">
        <v>-1.7485802641147703</v>
      </c>
      <c r="AF199">
        <v>1.6754157090914725</v>
      </c>
      <c r="AG199">
        <v>1.9708021618718961</v>
      </c>
      <c r="AH199">
        <v>-0.42667654658993925</v>
      </c>
      <c r="AI199">
        <v>1.3402363101582055</v>
      </c>
    </row>
    <row r="200" spans="1:35" x14ac:dyDescent="0.2">
      <c r="A200">
        <v>17</v>
      </c>
      <c r="B200">
        <v>199</v>
      </c>
      <c r="C200" s="25">
        <v>142.80000000000001</v>
      </c>
      <c r="D200" s="25">
        <v>179</v>
      </c>
      <c r="E200" s="25">
        <v>9</v>
      </c>
      <c r="F200">
        <v>-0.57560039149362119</v>
      </c>
      <c r="G200">
        <v>-0.51660748459075556</v>
      </c>
      <c r="H200">
        <v>-5.8992906902865627E-2</v>
      </c>
      <c r="I200" t="s">
        <v>469</v>
      </c>
      <c r="J200" t="s">
        <v>32</v>
      </c>
      <c r="K200" t="s">
        <v>44</v>
      </c>
      <c r="L200" t="s">
        <v>263</v>
      </c>
      <c r="M200" s="26">
        <v>20.7</v>
      </c>
      <c r="N200" s="27">
        <v>5</v>
      </c>
      <c r="O200">
        <v>26.8</v>
      </c>
      <c r="P200">
        <v>10.199999999999999</v>
      </c>
      <c r="Q200">
        <v>1.4</v>
      </c>
      <c r="R200">
        <v>3.2</v>
      </c>
      <c r="S200">
        <v>2</v>
      </c>
      <c r="T200">
        <v>1.2</v>
      </c>
      <c r="U200">
        <v>1</v>
      </c>
      <c r="V200">
        <v>0.40384615384615385</v>
      </c>
      <c r="W200">
        <v>10.4</v>
      </c>
      <c r="X200">
        <v>0.25</v>
      </c>
      <c r="Y200">
        <v>1.6</v>
      </c>
      <c r="Z200">
        <v>1.6</v>
      </c>
      <c r="AA200">
        <v>-0.88357426724836419</v>
      </c>
      <c r="AB200">
        <v>-0.15391884120885529</v>
      </c>
      <c r="AC200">
        <v>-1.0036992836920275</v>
      </c>
      <c r="AD200">
        <v>-0.57386449518294114</v>
      </c>
      <c r="AE200">
        <v>0.42931356076138444</v>
      </c>
      <c r="AF200">
        <v>0.43637416883258989</v>
      </c>
      <c r="AG200">
        <v>-0.97612980202047761</v>
      </c>
      <c r="AH200">
        <v>-2.2798335827171345</v>
      </c>
      <c r="AI200">
        <v>0.35586518115902555</v>
      </c>
    </row>
    <row r="201" spans="1:35" x14ac:dyDescent="0.2">
      <c r="A201">
        <v>17</v>
      </c>
      <c r="B201">
        <v>200</v>
      </c>
      <c r="C201" s="25">
        <v>144.19999999999999</v>
      </c>
      <c r="D201" s="25">
        <v>143</v>
      </c>
      <c r="E201" s="25">
        <v>21</v>
      </c>
      <c r="F201">
        <v>-0.57621951625015078</v>
      </c>
      <c r="G201">
        <v>-0.64969839163475329</v>
      </c>
      <c r="H201">
        <v>7.3478875384602516E-2</v>
      </c>
      <c r="I201" t="s">
        <v>246</v>
      </c>
      <c r="J201" t="s">
        <v>32</v>
      </c>
      <c r="K201" t="s">
        <v>67</v>
      </c>
      <c r="L201" t="s">
        <v>263</v>
      </c>
      <c r="M201" s="26">
        <v>19.8</v>
      </c>
      <c r="N201" s="27">
        <v>5</v>
      </c>
      <c r="O201">
        <v>26.330000000000002</v>
      </c>
      <c r="P201">
        <v>9.6</v>
      </c>
      <c r="Q201">
        <v>1.6</v>
      </c>
      <c r="R201">
        <v>1.2</v>
      </c>
      <c r="S201">
        <v>2.2000000000000002</v>
      </c>
      <c r="T201">
        <v>1.4</v>
      </c>
      <c r="U201">
        <v>0</v>
      </c>
      <c r="V201">
        <v>0.35185185185185186</v>
      </c>
      <c r="W201">
        <v>10.8</v>
      </c>
      <c r="X201">
        <v>0.5</v>
      </c>
      <c r="Y201">
        <v>0.8</v>
      </c>
      <c r="Z201">
        <v>2</v>
      </c>
      <c r="AA201">
        <v>-0.98358985091257367</v>
      </c>
      <c r="AB201">
        <v>4.0909503900447931E-2</v>
      </c>
      <c r="AC201">
        <v>-1.7220848027939846</v>
      </c>
      <c r="AD201">
        <v>-0.48248828885351658</v>
      </c>
      <c r="AE201">
        <v>0.86489232573661534</v>
      </c>
      <c r="AF201">
        <v>-1.1124277564910137</v>
      </c>
      <c r="AG201">
        <v>-1.7758656405210771</v>
      </c>
      <c r="AH201">
        <v>-0.63874774433703019</v>
      </c>
      <c r="AI201">
        <v>-3.7883270440646287E-2</v>
      </c>
    </row>
    <row r="202" spans="1:35" x14ac:dyDescent="0.2">
      <c r="A202">
        <v>17</v>
      </c>
      <c r="B202">
        <v>201</v>
      </c>
      <c r="C202" s="25">
        <v>0</v>
      </c>
      <c r="D202" s="25">
        <v>231</v>
      </c>
      <c r="E202" s="25">
        <v>1</v>
      </c>
      <c r="F202">
        <v>-0.58361950924613215</v>
      </c>
      <c r="G202">
        <v>-0.34278108962627241</v>
      </c>
      <c r="H202">
        <v>-0.24083841961985974</v>
      </c>
      <c r="I202" t="s">
        <v>399</v>
      </c>
      <c r="J202" t="s">
        <v>32</v>
      </c>
      <c r="K202" t="s">
        <v>44</v>
      </c>
      <c r="L202" t="s">
        <v>45</v>
      </c>
      <c r="M202" s="26">
        <v>29.8</v>
      </c>
      <c r="N202" s="27">
        <v>5</v>
      </c>
      <c r="O202">
        <v>13.2</v>
      </c>
      <c r="P202">
        <v>4.2</v>
      </c>
      <c r="Q202">
        <v>0.2</v>
      </c>
      <c r="R202">
        <v>5.4</v>
      </c>
      <c r="S202">
        <v>1.4</v>
      </c>
      <c r="T202">
        <v>0.8</v>
      </c>
      <c r="U202">
        <v>1.4</v>
      </c>
      <c r="V202">
        <v>0.38095238095238093</v>
      </c>
      <c r="W202">
        <v>4.2</v>
      </c>
      <c r="X202">
        <v>0.66666666666666663</v>
      </c>
      <c r="Y202">
        <v>1.2</v>
      </c>
      <c r="Z202">
        <v>0.4</v>
      </c>
      <c r="AA202">
        <v>-1.883730103890459</v>
      </c>
      <c r="AB202">
        <v>-1.3228889118646736</v>
      </c>
      <c r="AC202">
        <v>-0.21347521267987479</v>
      </c>
      <c r="AD202">
        <v>-0.84799311417121448</v>
      </c>
      <c r="AE202">
        <v>-0.44184396918907726</v>
      </c>
      <c r="AF202">
        <v>1.0558949389620311</v>
      </c>
      <c r="AG202">
        <v>-0.53680377787156786</v>
      </c>
      <c r="AH202">
        <v>-0.43130019188965762</v>
      </c>
      <c r="AI202">
        <v>1.5371105359580413</v>
      </c>
    </row>
    <row r="203" spans="1:35" x14ac:dyDescent="0.2">
      <c r="A203">
        <v>17</v>
      </c>
      <c r="B203">
        <v>202</v>
      </c>
      <c r="C203" s="25">
        <v>128.19999999999999</v>
      </c>
      <c r="D203" s="25">
        <v>259</v>
      </c>
      <c r="E203" s="25">
        <v>68</v>
      </c>
      <c r="F203">
        <v>-0.58587944876597386</v>
      </c>
      <c r="G203">
        <v>-0.21983105568635058</v>
      </c>
      <c r="H203">
        <v>-0.36604839307962328</v>
      </c>
      <c r="I203" t="s">
        <v>177</v>
      </c>
      <c r="J203" t="s">
        <v>1690</v>
      </c>
      <c r="K203" t="s">
        <v>70</v>
      </c>
      <c r="L203" t="s">
        <v>45</v>
      </c>
      <c r="M203" s="26">
        <v>32.9</v>
      </c>
      <c r="N203" s="27">
        <v>5</v>
      </c>
      <c r="O203">
        <v>23.42</v>
      </c>
      <c r="P203">
        <v>13.8</v>
      </c>
      <c r="Q203">
        <v>1.6</v>
      </c>
      <c r="R203">
        <v>5.2</v>
      </c>
      <c r="S203">
        <v>2.4</v>
      </c>
      <c r="T203">
        <v>0.2</v>
      </c>
      <c r="U203">
        <v>0.4</v>
      </c>
      <c r="V203">
        <v>0.52941176470588236</v>
      </c>
      <c r="W203">
        <v>10.199999999999999</v>
      </c>
      <c r="X203">
        <v>0.63636363636363635</v>
      </c>
      <c r="Y203">
        <v>2.2000000000000002</v>
      </c>
      <c r="Z203">
        <v>0.6</v>
      </c>
      <c r="AA203">
        <v>-0.28348076526310695</v>
      </c>
      <c r="AB203">
        <v>4.0909503900447931E-2</v>
      </c>
      <c r="AC203">
        <v>-0.28531376459007057</v>
      </c>
      <c r="AD203">
        <v>-0.3911120825240923</v>
      </c>
      <c r="AE203">
        <v>-1.7485802641147703</v>
      </c>
      <c r="AF203">
        <v>-0.49290698636157226</v>
      </c>
      <c r="AG203">
        <v>0.78244033002645641</v>
      </c>
      <c r="AH203">
        <v>-0.94067178240865235</v>
      </c>
      <c r="AI203">
        <v>1.3402363101582055</v>
      </c>
    </row>
    <row r="204" spans="1:35" x14ac:dyDescent="0.2">
      <c r="A204">
        <v>17</v>
      </c>
      <c r="B204">
        <v>203</v>
      </c>
      <c r="C204" s="25">
        <v>141.1</v>
      </c>
      <c r="D204" s="25">
        <v>213</v>
      </c>
      <c r="E204" s="25">
        <v>34</v>
      </c>
      <c r="F204">
        <v>-0.58889958683308563</v>
      </c>
      <c r="G204">
        <v>-0.4572054005875727</v>
      </c>
      <c r="H204">
        <v>-0.13169418624551293</v>
      </c>
      <c r="I204" t="s">
        <v>184</v>
      </c>
      <c r="J204" t="s">
        <v>32</v>
      </c>
      <c r="K204" t="s">
        <v>67</v>
      </c>
      <c r="L204" t="s">
        <v>263</v>
      </c>
      <c r="M204" s="26">
        <v>27.5</v>
      </c>
      <c r="N204" s="27">
        <v>5</v>
      </c>
      <c r="O204">
        <v>23.256666666666668</v>
      </c>
      <c r="P204">
        <v>14</v>
      </c>
      <c r="Q204">
        <v>1.2</v>
      </c>
      <c r="R204">
        <v>3</v>
      </c>
      <c r="S204">
        <v>2.6</v>
      </c>
      <c r="T204">
        <v>0.2</v>
      </c>
      <c r="U204">
        <v>0.2</v>
      </c>
      <c r="V204">
        <v>0.43636363636363634</v>
      </c>
      <c r="W204">
        <v>11</v>
      </c>
      <c r="X204">
        <v>0.84210526315789469</v>
      </c>
      <c r="Y204">
        <v>3.8</v>
      </c>
      <c r="Z204">
        <v>1.4</v>
      </c>
      <c r="AA204">
        <v>-0.25014223737503721</v>
      </c>
      <c r="AB204">
        <v>-0.34874718631815826</v>
      </c>
      <c r="AC204">
        <v>-1.0755378356022234</v>
      </c>
      <c r="AD204">
        <v>-0.29973587619466774</v>
      </c>
      <c r="AE204">
        <v>-1.7485802641147703</v>
      </c>
      <c r="AF204">
        <v>-0.80266737142629285</v>
      </c>
      <c r="AG204">
        <v>-0.5452909044154165</v>
      </c>
      <c r="AH204">
        <v>0.40311366319955055</v>
      </c>
      <c r="AI204">
        <v>0.55273940695886159</v>
      </c>
    </row>
    <row r="205" spans="1:35" x14ac:dyDescent="0.2">
      <c r="A205">
        <v>17</v>
      </c>
      <c r="B205">
        <v>204</v>
      </c>
      <c r="C205" s="25">
        <v>134.9</v>
      </c>
      <c r="D205" s="25">
        <v>267</v>
      </c>
      <c r="E205" s="25">
        <v>6</v>
      </c>
      <c r="F205">
        <v>-0.58957354346354407</v>
      </c>
      <c r="G205">
        <v>-0.30980853652625329</v>
      </c>
      <c r="H205">
        <v>-0.27976500693729078</v>
      </c>
      <c r="I205" t="s">
        <v>413</v>
      </c>
      <c r="J205" t="s">
        <v>414</v>
      </c>
      <c r="K205" t="s">
        <v>74</v>
      </c>
      <c r="L205" t="s">
        <v>45</v>
      </c>
      <c r="M205" s="26">
        <v>23.9</v>
      </c>
      <c r="N205" s="27">
        <v>5</v>
      </c>
      <c r="O205">
        <v>23.083333333333332</v>
      </c>
      <c r="P205">
        <v>13</v>
      </c>
      <c r="Q205">
        <v>0</v>
      </c>
      <c r="R205">
        <v>5.8</v>
      </c>
      <c r="S205">
        <v>1.6</v>
      </c>
      <c r="T205">
        <v>0.6</v>
      </c>
      <c r="U205">
        <v>1.4</v>
      </c>
      <c r="V205">
        <v>0.6</v>
      </c>
      <c r="W205">
        <v>8</v>
      </c>
      <c r="X205">
        <v>0.68</v>
      </c>
      <c r="Y205">
        <v>5</v>
      </c>
      <c r="Z205">
        <v>2</v>
      </c>
      <c r="AA205">
        <v>-0.41683487681538639</v>
      </c>
      <c r="AB205">
        <v>-1.5177172569739765</v>
      </c>
      <c r="AC205">
        <v>-6.9798108859483593E-2</v>
      </c>
      <c r="AD205">
        <v>-0.75661690784178992</v>
      </c>
      <c r="AE205">
        <v>-0.87742273416430827</v>
      </c>
      <c r="AF205">
        <v>1.0558949389620311</v>
      </c>
      <c r="AG205">
        <v>1.3766212459491753</v>
      </c>
      <c r="AH205">
        <v>-1.5445198585518951</v>
      </c>
      <c r="AI205">
        <v>-3.7883270440646287E-2</v>
      </c>
    </row>
    <row r="206" spans="1:35" x14ac:dyDescent="0.2">
      <c r="A206">
        <v>18</v>
      </c>
      <c r="B206">
        <v>205</v>
      </c>
      <c r="C206" s="25">
        <v>0</v>
      </c>
      <c r="D206" s="25">
        <v>265</v>
      </c>
      <c r="E206" s="25">
        <v>13</v>
      </c>
      <c r="F206">
        <v>-0.59011082648762692</v>
      </c>
      <c r="G206">
        <v>-0.32574654412759735</v>
      </c>
      <c r="H206">
        <v>-0.26436428236002957</v>
      </c>
      <c r="I206" t="s">
        <v>453</v>
      </c>
      <c r="J206" t="s">
        <v>32</v>
      </c>
      <c r="K206" t="s">
        <v>63</v>
      </c>
      <c r="L206" t="s">
        <v>264</v>
      </c>
      <c r="M206" s="26">
        <v>26.9</v>
      </c>
      <c r="N206" s="27">
        <v>5</v>
      </c>
      <c r="O206">
        <v>17.446666666666665</v>
      </c>
      <c r="P206">
        <v>8.6</v>
      </c>
      <c r="Q206">
        <v>0.8</v>
      </c>
      <c r="R206">
        <v>7.6</v>
      </c>
      <c r="S206">
        <v>0.4</v>
      </c>
      <c r="T206">
        <v>0.4</v>
      </c>
      <c r="U206">
        <v>0.8</v>
      </c>
      <c r="V206">
        <v>0.45945945945945948</v>
      </c>
      <c r="W206">
        <v>7.4</v>
      </c>
      <c r="X206">
        <v>0.7142857142857143</v>
      </c>
      <c r="Y206">
        <v>1.4</v>
      </c>
      <c r="Z206">
        <v>0.6</v>
      </c>
      <c r="AA206">
        <v>-1.150282490352923</v>
      </c>
      <c r="AB206">
        <v>-0.73840387653676431</v>
      </c>
      <c r="AC206">
        <v>0.57674885833227763</v>
      </c>
      <c r="AD206">
        <v>-1.3048741458183366</v>
      </c>
      <c r="AE206">
        <v>-1.3130014991395391</v>
      </c>
      <c r="AF206">
        <v>0.12661378376786922</v>
      </c>
      <c r="AG206">
        <v>-0.14117942189319282</v>
      </c>
      <c r="AH206">
        <v>-0.32757641566597162</v>
      </c>
      <c r="AI206">
        <v>1.3402363101582055</v>
      </c>
    </row>
    <row r="207" spans="1:35" x14ac:dyDescent="0.2">
      <c r="A207">
        <v>18</v>
      </c>
      <c r="B207">
        <v>206</v>
      </c>
      <c r="C207" s="25">
        <v>131.19999999999999</v>
      </c>
      <c r="D207" s="25">
        <v>136</v>
      </c>
      <c r="E207" s="25">
        <v>17</v>
      </c>
      <c r="F207">
        <v>-0.59569390304207581</v>
      </c>
      <c r="G207">
        <v>-0.46767270626612994</v>
      </c>
      <c r="H207">
        <v>-0.12802119677594587</v>
      </c>
      <c r="I207" t="s">
        <v>257</v>
      </c>
      <c r="J207" t="s">
        <v>1697</v>
      </c>
      <c r="K207" t="s">
        <v>37</v>
      </c>
      <c r="L207" t="s">
        <v>264</v>
      </c>
      <c r="M207" s="26">
        <v>22</v>
      </c>
      <c r="N207" s="27">
        <v>3</v>
      </c>
      <c r="O207">
        <v>28.8</v>
      </c>
      <c r="P207">
        <v>9</v>
      </c>
      <c r="Q207">
        <v>1</v>
      </c>
      <c r="R207">
        <v>4</v>
      </c>
      <c r="S207">
        <v>2</v>
      </c>
      <c r="T207">
        <v>0</v>
      </c>
      <c r="U207">
        <v>0.66666666666666663</v>
      </c>
      <c r="V207">
        <v>0.47368421052631576</v>
      </c>
      <c r="W207">
        <v>6.333333333333333</v>
      </c>
      <c r="X207">
        <v>1</v>
      </c>
      <c r="Y207">
        <v>2</v>
      </c>
      <c r="Z207">
        <v>2</v>
      </c>
      <c r="AA207">
        <v>-1.0836054345767832</v>
      </c>
      <c r="AB207">
        <v>-0.54357553142746129</v>
      </c>
      <c r="AC207">
        <v>-0.71634507605124487</v>
      </c>
      <c r="AD207">
        <v>-0.57386449518294114</v>
      </c>
      <c r="AE207">
        <v>-2.1841590290900013</v>
      </c>
      <c r="AF207">
        <v>-7.9893139608611385E-2</v>
      </c>
      <c r="AG207">
        <v>-1.3137646599907106E-3</v>
      </c>
      <c r="AH207">
        <v>1.0115853846425114</v>
      </c>
      <c r="AI207">
        <v>-3.7883270440646287E-2</v>
      </c>
    </row>
    <row r="208" spans="1:35" x14ac:dyDescent="0.2">
      <c r="A208">
        <v>18</v>
      </c>
      <c r="B208">
        <v>207</v>
      </c>
      <c r="C208" s="25">
        <v>87.1</v>
      </c>
      <c r="D208" s="25">
        <v>80</v>
      </c>
      <c r="E208" s="25">
        <v>62</v>
      </c>
      <c r="F208">
        <v>-0.60424543612134518</v>
      </c>
      <c r="G208">
        <v>-0.59288430395845737</v>
      </c>
      <c r="H208">
        <v>-1.136113216288781E-2</v>
      </c>
      <c r="I208" t="s">
        <v>249</v>
      </c>
      <c r="J208" t="s">
        <v>32</v>
      </c>
      <c r="K208" t="s">
        <v>82</v>
      </c>
      <c r="L208" t="s">
        <v>264</v>
      </c>
      <c r="M208" s="26">
        <v>32.1</v>
      </c>
      <c r="N208" s="27">
        <v>5</v>
      </c>
      <c r="O208">
        <v>27.563333333333333</v>
      </c>
      <c r="P208">
        <v>6.8</v>
      </c>
      <c r="Q208">
        <v>1</v>
      </c>
      <c r="R208">
        <v>4.4000000000000004</v>
      </c>
      <c r="S208">
        <v>4</v>
      </c>
      <c r="T208">
        <v>0.6</v>
      </c>
      <c r="U208">
        <v>0.2</v>
      </c>
      <c r="V208">
        <v>0.29411764705882354</v>
      </c>
      <c r="W208">
        <v>6.8</v>
      </c>
      <c r="X208">
        <v>0.75</v>
      </c>
      <c r="Y208">
        <v>2.4</v>
      </c>
      <c r="Z208">
        <v>1.4</v>
      </c>
      <c r="AA208">
        <v>-1.4503292413455515</v>
      </c>
      <c r="AB208">
        <v>-0.54357553142746129</v>
      </c>
      <c r="AC208">
        <v>-0.57266797223085331</v>
      </c>
      <c r="AD208">
        <v>0.33989756811130328</v>
      </c>
      <c r="AE208">
        <v>-0.87742273416430827</v>
      </c>
      <c r="AF208">
        <v>-0.80266737142629285</v>
      </c>
      <c r="AG208">
        <v>-1.6589800897355602</v>
      </c>
      <c r="AH208">
        <v>-0.32295277036625314</v>
      </c>
      <c r="AI208">
        <v>0.55273940695886159</v>
      </c>
    </row>
    <row r="209" spans="1:35" x14ac:dyDescent="0.2">
      <c r="A209">
        <v>18</v>
      </c>
      <c r="B209">
        <v>208</v>
      </c>
      <c r="C209" s="25">
        <v>0</v>
      </c>
      <c r="D209" s="25">
        <v>262</v>
      </c>
      <c r="E209" s="25">
        <v>3</v>
      </c>
      <c r="F209">
        <v>-0.60449465534046332</v>
      </c>
      <c r="G209">
        <v>-0.47775102184246598</v>
      </c>
      <c r="H209">
        <v>-0.12674363349799733</v>
      </c>
      <c r="I209" t="s">
        <v>409</v>
      </c>
      <c r="J209" t="s">
        <v>32</v>
      </c>
      <c r="K209" t="s">
        <v>52</v>
      </c>
      <c r="L209" t="s">
        <v>264</v>
      </c>
      <c r="M209" s="26">
        <v>25.4</v>
      </c>
      <c r="N209" s="27">
        <v>5</v>
      </c>
      <c r="O209">
        <v>23.169999999999998</v>
      </c>
      <c r="P209">
        <v>3.2</v>
      </c>
      <c r="Q209">
        <v>0</v>
      </c>
      <c r="R209">
        <v>4</v>
      </c>
      <c r="S209">
        <v>2.6</v>
      </c>
      <c r="T209">
        <v>1.4</v>
      </c>
      <c r="U209">
        <v>0.8</v>
      </c>
      <c r="V209">
        <v>0.3888888888888889</v>
      </c>
      <c r="W209">
        <v>3.6</v>
      </c>
      <c r="X209">
        <v>0.5</v>
      </c>
      <c r="Y209">
        <v>0.8</v>
      </c>
      <c r="Z209">
        <v>1.6</v>
      </c>
      <c r="AA209">
        <v>-2.0504227433308082</v>
      </c>
      <c r="AB209">
        <v>-1.5177172569739765</v>
      </c>
      <c r="AC209">
        <v>-0.71634507605124487</v>
      </c>
      <c r="AD209">
        <v>-0.29973587619466774</v>
      </c>
      <c r="AE209">
        <v>0.86489232573661534</v>
      </c>
      <c r="AF209">
        <v>0.12661378376786922</v>
      </c>
      <c r="AG209">
        <v>-0.42416179035797624</v>
      </c>
      <c r="AH209">
        <v>-0.63874774433703019</v>
      </c>
      <c r="AI209">
        <v>0.35586518115902555</v>
      </c>
    </row>
    <row r="210" spans="1:35" x14ac:dyDescent="0.2">
      <c r="A210">
        <v>18</v>
      </c>
      <c r="B210">
        <v>209</v>
      </c>
      <c r="C210" s="25">
        <v>138.6</v>
      </c>
      <c r="D210" s="25">
        <v>326</v>
      </c>
      <c r="E210" s="25">
        <v>21</v>
      </c>
      <c r="F210">
        <v>-0.60505197967660351</v>
      </c>
      <c r="G210">
        <v>-0.26590092854321479</v>
      </c>
      <c r="H210">
        <v>-0.33915105113338873</v>
      </c>
      <c r="I210" t="s">
        <v>394</v>
      </c>
      <c r="J210" t="s">
        <v>1704</v>
      </c>
      <c r="K210" t="s">
        <v>70</v>
      </c>
      <c r="L210" t="s">
        <v>264</v>
      </c>
      <c r="M210" s="26">
        <v>26.6</v>
      </c>
      <c r="N210" s="27">
        <v>5</v>
      </c>
      <c r="O210">
        <v>23.973333333333336</v>
      </c>
      <c r="P210">
        <v>11.8</v>
      </c>
      <c r="Q210">
        <v>1.8</v>
      </c>
      <c r="R210">
        <v>5.8</v>
      </c>
      <c r="S210">
        <v>1.6</v>
      </c>
      <c r="T210">
        <v>0.6</v>
      </c>
      <c r="U210">
        <v>0.4</v>
      </c>
      <c r="V210">
        <v>0.5</v>
      </c>
      <c r="W210">
        <v>8.4</v>
      </c>
      <c r="X210">
        <v>0.5714285714285714</v>
      </c>
      <c r="Y210">
        <v>2.8</v>
      </c>
      <c r="Z210">
        <v>0.4</v>
      </c>
      <c r="AA210">
        <v>-0.6168660441438053</v>
      </c>
      <c r="AB210">
        <v>0.23573784900975092</v>
      </c>
      <c r="AC210">
        <v>-6.9798108859483593E-2</v>
      </c>
      <c r="AD210">
        <v>-0.75661690784178992</v>
      </c>
      <c r="AE210">
        <v>-0.87742273416430827</v>
      </c>
      <c r="AF210">
        <v>-0.49290698636157226</v>
      </c>
      <c r="AG210">
        <v>0.30514496488925008</v>
      </c>
      <c r="AH210">
        <v>-1.6574909253750167</v>
      </c>
      <c r="AI210">
        <v>1.5371105359580413</v>
      </c>
    </row>
    <row r="211" spans="1:35" x14ac:dyDescent="0.2">
      <c r="A211">
        <v>18</v>
      </c>
      <c r="B211">
        <v>210</v>
      </c>
      <c r="C211" s="25">
        <v>0</v>
      </c>
      <c r="D211" s="25">
        <v>385</v>
      </c>
      <c r="E211" s="25">
        <v>1</v>
      </c>
      <c r="F211">
        <v>-0.6059724770892787</v>
      </c>
      <c r="G211">
        <v>-0.49532894199602001</v>
      </c>
      <c r="H211">
        <v>-0.11064353509325869</v>
      </c>
      <c r="I211" t="s">
        <v>483</v>
      </c>
      <c r="J211" t="s">
        <v>1712</v>
      </c>
      <c r="K211" t="s">
        <v>89</v>
      </c>
      <c r="L211" t="s">
        <v>264</v>
      </c>
      <c r="M211" s="26">
        <v>23.6</v>
      </c>
      <c r="N211" s="27">
        <v>5</v>
      </c>
      <c r="O211">
        <v>22.020000000000003</v>
      </c>
      <c r="P211">
        <v>8.8000000000000007</v>
      </c>
      <c r="Q211">
        <v>0.6</v>
      </c>
      <c r="R211">
        <v>4.5999999999999996</v>
      </c>
      <c r="S211">
        <v>1.4</v>
      </c>
      <c r="T211">
        <v>0.8</v>
      </c>
      <c r="U211">
        <v>0.4</v>
      </c>
      <c r="V211">
        <v>0.41176470588235292</v>
      </c>
      <c r="W211">
        <v>6.8</v>
      </c>
      <c r="X211">
        <v>0.8125</v>
      </c>
      <c r="Y211">
        <v>3.2</v>
      </c>
      <c r="Z211">
        <v>1.6</v>
      </c>
      <c r="AA211">
        <v>-1.1169439624648529</v>
      </c>
      <c r="AB211">
        <v>-0.93323222164606745</v>
      </c>
      <c r="AC211">
        <v>-0.5008294203206578</v>
      </c>
      <c r="AD211">
        <v>-0.84799311417121448</v>
      </c>
      <c r="AE211">
        <v>-0.44184396918907726</v>
      </c>
      <c r="AF211">
        <v>-0.49290698636157226</v>
      </c>
      <c r="AG211">
        <v>-0.57201831949825421</v>
      </c>
      <c r="AH211">
        <v>9.1942334528491529E-2</v>
      </c>
      <c r="AI211">
        <v>0.35586518115902555</v>
      </c>
    </row>
    <row r="212" spans="1:35" x14ac:dyDescent="0.2">
      <c r="A212">
        <v>18</v>
      </c>
      <c r="B212">
        <v>211</v>
      </c>
      <c r="C212" s="25">
        <v>140.6</v>
      </c>
      <c r="D212" s="25">
        <v>156</v>
      </c>
      <c r="E212" s="25">
        <v>29</v>
      </c>
      <c r="F212">
        <v>-0.61456028699976273</v>
      </c>
      <c r="G212">
        <v>-0.37151495388198774</v>
      </c>
      <c r="H212">
        <v>-0.24304533311777499</v>
      </c>
      <c r="I212" t="s">
        <v>225</v>
      </c>
      <c r="J212" t="s">
        <v>32</v>
      </c>
      <c r="K212" t="s">
        <v>108</v>
      </c>
      <c r="L212" t="s">
        <v>264</v>
      </c>
      <c r="M212" s="26">
        <v>24.8</v>
      </c>
      <c r="N212" s="27">
        <v>5</v>
      </c>
      <c r="O212">
        <v>20.973333333333336</v>
      </c>
      <c r="P212">
        <v>9</v>
      </c>
      <c r="Q212">
        <v>1.4</v>
      </c>
      <c r="R212">
        <v>3.8</v>
      </c>
      <c r="S212">
        <v>0.6</v>
      </c>
      <c r="T212">
        <v>0.8</v>
      </c>
      <c r="U212">
        <v>0.2</v>
      </c>
      <c r="V212">
        <v>0.43902439024390244</v>
      </c>
      <c r="W212">
        <v>8.1999999999999993</v>
      </c>
      <c r="X212">
        <v>1</v>
      </c>
      <c r="Y212">
        <v>0.4</v>
      </c>
      <c r="Z212">
        <v>0.6</v>
      </c>
      <c r="AA212">
        <v>-1.0836054345767832</v>
      </c>
      <c r="AB212">
        <v>-0.15391884120885529</v>
      </c>
      <c r="AC212">
        <v>-0.78818362796144059</v>
      </c>
      <c r="AD212">
        <v>-1.213497939488912</v>
      </c>
      <c r="AE212">
        <v>-0.44184396918907726</v>
      </c>
      <c r="AF212">
        <v>-0.80266737142629285</v>
      </c>
      <c r="AG212">
        <v>-0.38194888609775635</v>
      </c>
      <c r="AH212">
        <v>0.18179517485302202</v>
      </c>
      <c r="AI212">
        <v>1.3402363101582055</v>
      </c>
    </row>
    <row r="213" spans="1:35" x14ac:dyDescent="0.2">
      <c r="A213">
        <v>18</v>
      </c>
      <c r="B213">
        <v>212</v>
      </c>
      <c r="C213" s="25">
        <v>0</v>
      </c>
      <c r="D213" s="25">
        <v>310</v>
      </c>
      <c r="E213" s="25">
        <v>1</v>
      </c>
      <c r="F213">
        <v>-0.61718834427732117</v>
      </c>
      <c r="G213">
        <v>-0.29990036898324635</v>
      </c>
      <c r="H213">
        <v>-0.31728797529407482</v>
      </c>
      <c r="I213" t="s">
        <v>456</v>
      </c>
      <c r="J213" t="s">
        <v>32</v>
      </c>
      <c r="K213" t="s">
        <v>95</v>
      </c>
      <c r="L213" t="s">
        <v>263</v>
      </c>
      <c r="M213" s="26">
        <v>21.5</v>
      </c>
      <c r="N213" s="27">
        <v>5</v>
      </c>
      <c r="O213">
        <v>29.833333333333332</v>
      </c>
      <c r="P213">
        <v>8</v>
      </c>
      <c r="Q213">
        <v>2</v>
      </c>
      <c r="R213">
        <v>2.4</v>
      </c>
      <c r="S213">
        <v>1.2</v>
      </c>
      <c r="T213">
        <v>0.8</v>
      </c>
      <c r="U213">
        <v>0.2</v>
      </c>
      <c r="V213">
        <v>0.4838709677419355</v>
      </c>
      <c r="W213">
        <v>6.2</v>
      </c>
      <c r="X213">
        <v>0</v>
      </c>
      <c r="Y213">
        <v>0</v>
      </c>
      <c r="Z213">
        <v>0.4</v>
      </c>
      <c r="AA213">
        <v>-1.2502980740171323</v>
      </c>
      <c r="AB213">
        <v>0.43056619411905395</v>
      </c>
      <c r="AC213">
        <v>-1.2910534913328104</v>
      </c>
      <c r="AD213">
        <v>-0.93936932050063904</v>
      </c>
      <c r="AE213">
        <v>-0.44184396918907726</v>
      </c>
      <c r="AF213">
        <v>-0.80266737142629285</v>
      </c>
      <c r="AG213">
        <v>8.4104553133990539E-2</v>
      </c>
      <c r="AH213">
        <v>-2.5652377594350319E-2</v>
      </c>
      <c r="AI213">
        <v>1.5371105359580413</v>
      </c>
    </row>
    <row r="214" spans="1:35" x14ac:dyDescent="0.2">
      <c r="A214">
        <v>18</v>
      </c>
      <c r="B214">
        <v>213</v>
      </c>
      <c r="C214" s="25">
        <v>0</v>
      </c>
      <c r="D214" s="25">
        <v>283</v>
      </c>
      <c r="E214" s="25">
        <v>3</v>
      </c>
      <c r="F214">
        <v>-0.62011825826881761</v>
      </c>
      <c r="G214">
        <v>-0.64001588249945129</v>
      </c>
      <c r="H214">
        <v>1.9897624230633681E-2</v>
      </c>
      <c r="I214" t="s">
        <v>227</v>
      </c>
      <c r="J214" t="s">
        <v>32</v>
      </c>
      <c r="K214" t="s">
        <v>48</v>
      </c>
      <c r="L214" t="s">
        <v>263</v>
      </c>
      <c r="M214" s="26">
        <v>33.5</v>
      </c>
      <c r="N214" s="27">
        <v>5</v>
      </c>
      <c r="O214">
        <v>28.27</v>
      </c>
      <c r="P214">
        <v>8.6</v>
      </c>
      <c r="Q214">
        <v>1.4</v>
      </c>
      <c r="R214">
        <v>3.6</v>
      </c>
      <c r="S214">
        <v>1.4</v>
      </c>
      <c r="T214">
        <v>0.2</v>
      </c>
      <c r="U214">
        <v>1</v>
      </c>
      <c r="V214">
        <v>0.29166666666666669</v>
      </c>
      <c r="W214">
        <v>9.6</v>
      </c>
      <c r="X214">
        <v>0.8</v>
      </c>
      <c r="Y214">
        <v>2</v>
      </c>
      <c r="Z214">
        <v>1</v>
      </c>
      <c r="AA214">
        <v>-1.150282490352923</v>
      </c>
      <c r="AB214">
        <v>-0.15391884120885529</v>
      </c>
      <c r="AC214">
        <v>-0.86002217987163621</v>
      </c>
      <c r="AD214">
        <v>-0.84799311417121448</v>
      </c>
      <c r="AE214">
        <v>-1.7485802641147703</v>
      </c>
      <c r="AF214">
        <v>0.43637416883258989</v>
      </c>
      <c r="AG214">
        <v>-2.3658029931718727</v>
      </c>
      <c r="AH214">
        <v>-1.6405086994912978E-2</v>
      </c>
      <c r="AI214">
        <v>0.94648785855853346</v>
      </c>
    </row>
    <row r="215" spans="1:35" x14ac:dyDescent="0.2">
      <c r="A215">
        <v>18</v>
      </c>
      <c r="B215">
        <v>214</v>
      </c>
      <c r="C215" s="25">
        <v>138.9</v>
      </c>
      <c r="D215" s="25">
        <v>199</v>
      </c>
      <c r="E215" s="25">
        <v>13</v>
      </c>
      <c r="F215">
        <v>-0.62190847708389341</v>
      </c>
      <c r="G215">
        <v>-0.48165138681917163</v>
      </c>
      <c r="H215">
        <v>-0.14025709026472177</v>
      </c>
      <c r="I215" t="s">
        <v>254</v>
      </c>
      <c r="J215" t="s">
        <v>32</v>
      </c>
      <c r="K215" t="s">
        <v>72</v>
      </c>
      <c r="L215" t="s">
        <v>263</v>
      </c>
      <c r="M215" s="26">
        <v>33.5</v>
      </c>
      <c r="N215" s="27">
        <v>5</v>
      </c>
      <c r="O215">
        <v>24.15</v>
      </c>
      <c r="P215">
        <v>7.6</v>
      </c>
      <c r="Q215">
        <v>1</v>
      </c>
      <c r="R215">
        <v>3.8</v>
      </c>
      <c r="S215">
        <v>3.8</v>
      </c>
      <c r="T215">
        <v>0.2</v>
      </c>
      <c r="U215">
        <v>0</v>
      </c>
      <c r="V215">
        <v>0.38709677419354838</v>
      </c>
      <c r="W215">
        <v>6.2</v>
      </c>
      <c r="X215">
        <v>1</v>
      </c>
      <c r="Y215">
        <v>1.8</v>
      </c>
      <c r="Z215">
        <v>1.2</v>
      </c>
      <c r="AA215">
        <v>-1.3169751297932721</v>
      </c>
      <c r="AB215">
        <v>-0.54357553142746129</v>
      </c>
      <c r="AC215">
        <v>-0.78818362796144059</v>
      </c>
      <c r="AD215">
        <v>0.24852136178187875</v>
      </c>
      <c r="AE215">
        <v>-1.7485802641147703</v>
      </c>
      <c r="AF215">
        <v>-1.1124277564910137</v>
      </c>
      <c r="AG215">
        <v>-0.73111677454398916</v>
      </c>
      <c r="AH215">
        <v>0.90786160841882502</v>
      </c>
      <c r="AI215">
        <v>0.74961363275869752</v>
      </c>
    </row>
    <row r="216" spans="1:35" x14ac:dyDescent="0.2">
      <c r="A216">
        <v>18</v>
      </c>
      <c r="B216">
        <v>215</v>
      </c>
      <c r="C216" s="25">
        <v>138.1</v>
      </c>
      <c r="D216" s="25">
        <v>149</v>
      </c>
      <c r="E216" s="25">
        <v>74</v>
      </c>
      <c r="F216">
        <v>-0.62555519951043947</v>
      </c>
      <c r="G216">
        <v>-0.30332743144471197</v>
      </c>
      <c r="H216">
        <v>-0.3222277680657275</v>
      </c>
      <c r="I216" t="s">
        <v>146</v>
      </c>
      <c r="J216" t="s">
        <v>32</v>
      </c>
      <c r="K216" t="s">
        <v>63</v>
      </c>
      <c r="L216" t="s">
        <v>264</v>
      </c>
      <c r="M216" s="26">
        <v>22.3</v>
      </c>
      <c r="N216" s="27">
        <v>5</v>
      </c>
      <c r="O216">
        <v>22.080000000000002</v>
      </c>
      <c r="P216">
        <v>9.6</v>
      </c>
      <c r="Q216">
        <v>1.6</v>
      </c>
      <c r="R216">
        <v>3.4</v>
      </c>
      <c r="S216">
        <v>0.6</v>
      </c>
      <c r="T216">
        <v>0.6</v>
      </c>
      <c r="U216">
        <v>0.2</v>
      </c>
      <c r="V216">
        <v>0.58064516129032262</v>
      </c>
      <c r="W216">
        <v>6.2</v>
      </c>
      <c r="X216">
        <v>1</v>
      </c>
      <c r="Y216">
        <v>0.8</v>
      </c>
      <c r="Z216">
        <v>1.2</v>
      </c>
      <c r="AA216">
        <v>-0.98358985091257367</v>
      </c>
      <c r="AB216">
        <v>4.0909503900447931E-2</v>
      </c>
      <c r="AC216">
        <v>-0.93186073178183193</v>
      </c>
      <c r="AD216">
        <v>-1.213497939488912</v>
      </c>
      <c r="AE216">
        <v>-0.87742273416430827</v>
      </c>
      <c r="AF216">
        <v>-0.80266737142629285</v>
      </c>
      <c r="AG216">
        <v>0.89932588081197107</v>
      </c>
      <c r="AH216">
        <v>0.38924272730039433</v>
      </c>
      <c r="AI216">
        <v>0.74961363275869752</v>
      </c>
    </row>
    <row r="217" spans="1:35" x14ac:dyDescent="0.2">
      <c r="A217">
        <v>18</v>
      </c>
      <c r="B217">
        <v>216</v>
      </c>
      <c r="C217" s="25">
        <v>151.69999999999999</v>
      </c>
      <c r="D217" s="25">
        <v>173</v>
      </c>
      <c r="E217" s="25">
        <v>9</v>
      </c>
      <c r="F217">
        <v>-0.63661721921938674</v>
      </c>
      <c r="G217">
        <v>-0.42850744671647151</v>
      </c>
      <c r="H217">
        <v>-0.20810977250291524</v>
      </c>
      <c r="I217" t="s">
        <v>197</v>
      </c>
      <c r="J217" t="s">
        <v>32</v>
      </c>
      <c r="K217" t="s">
        <v>65</v>
      </c>
      <c r="L217" t="s">
        <v>264</v>
      </c>
      <c r="M217" s="26">
        <v>20.3</v>
      </c>
      <c r="N217" s="27">
        <v>5</v>
      </c>
      <c r="O217">
        <v>23.303333333333335</v>
      </c>
      <c r="P217">
        <v>5.6</v>
      </c>
      <c r="Q217">
        <v>0.6</v>
      </c>
      <c r="R217">
        <v>5.4</v>
      </c>
      <c r="S217">
        <v>2.8</v>
      </c>
      <c r="T217">
        <v>1</v>
      </c>
      <c r="U217">
        <v>0</v>
      </c>
      <c r="V217">
        <v>0.42857142857142855</v>
      </c>
      <c r="W217">
        <v>5.6</v>
      </c>
      <c r="X217">
        <v>0.5</v>
      </c>
      <c r="Y217">
        <v>0.4</v>
      </c>
      <c r="Z217">
        <v>1</v>
      </c>
      <c r="AA217">
        <v>-1.6503604086739705</v>
      </c>
      <c r="AB217">
        <v>-0.93323222164606745</v>
      </c>
      <c r="AC217">
        <v>-0.21347521267987479</v>
      </c>
      <c r="AD217">
        <v>-0.20835966986524346</v>
      </c>
      <c r="AE217">
        <v>-6.2652042138463893E-3</v>
      </c>
      <c r="AF217">
        <v>-1.1124277564910137</v>
      </c>
      <c r="AG217">
        <v>-0.34673434447107038</v>
      </c>
      <c r="AH217">
        <v>-0.33220006096569027</v>
      </c>
      <c r="AI217">
        <v>0.94648785855853346</v>
      </c>
    </row>
    <row r="218" spans="1:35" x14ac:dyDescent="0.2">
      <c r="A218">
        <v>19</v>
      </c>
      <c r="B218">
        <v>217</v>
      </c>
      <c r="C218" s="25">
        <v>0</v>
      </c>
      <c r="D218" s="25">
        <v>0</v>
      </c>
      <c r="E218" s="25">
        <v>47</v>
      </c>
      <c r="F218">
        <v>-0.63767935334251036</v>
      </c>
      <c r="G218">
        <v>-1.2232129950947856</v>
      </c>
      <c r="H218">
        <v>0.58553364175227529</v>
      </c>
      <c r="I218" t="s">
        <v>658</v>
      </c>
      <c r="J218" t="s">
        <v>32</v>
      </c>
      <c r="K218" t="s">
        <v>37</v>
      </c>
      <c r="L218" t="s">
        <v>264</v>
      </c>
      <c r="M218" s="26">
        <v>35.5</v>
      </c>
      <c r="N218" s="27">
        <v>1</v>
      </c>
      <c r="O218">
        <v>23.616666666666667</v>
      </c>
      <c r="P218">
        <v>10</v>
      </c>
      <c r="Q218">
        <v>2</v>
      </c>
      <c r="R218">
        <v>4</v>
      </c>
      <c r="S218">
        <v>0</v>
      </c>
      <c r="T218">
        <v>0</v>
      </c>
      <c r="U218">
        <v>1</v>
      </c>
      <c r="V218">
        <v>0.2857142857142857</v>
      </c>
      <c r="W218">
        <v>14</v>
      </c>
      <c r="X218">
        <v>0</v>
      </c>
      <c r="Y218">
        <v>0</v>
      </c>
      <c r="Z218">
        <v>5</v>
      </c>
      <c r="AA218">
        <v>-0.91691279513643398</v>
      </c>
      <c r="AB218">
        <v>0.43056619411905395</v>
      </c>
      <c r="AC218">
        <v>-0.71634507605124487</v>
      </c>
      <c r="AD218">
        <v>-1.4876265584771855</v>
      </c>
      <c r="AE218">
        <v>-2.1841590290900013</v>
      </c>
      <c r="AF218">
        <v>0.43637416883258989</v>
      </c>
      <c r="AG218">
        <v>-3.5541648250173146</v>
      </c>
      <c r="AH218">
        <v>-2.5652377594350319E-2</v>
      </c>
      <c r="AI218">
        <v>-2.9909966574381857</v>
      </c>
    </row>
    <row r="219" spans="1:35" x14ac:dyDescent="0.2">
      <c r="A219">
        <v>19</v>
      </c>
      <c r="B219">
        <v>218</v>
      </c>
      <c r="C219" s="25">
        <v>73.7</v>
      </c>
      <c r="D219" s="25">
        <v>73</v>
      </c>
      <c r="E219" s="25">
        <v>83</v>
      </c>
      <c r="F219">
        <v>-0.63967068832293983</v>
      </c>
      <c r="G219">
        <v>-0.6276935695595357</v>
      </c>
      <c r="H219">
        <v>-1.1977118763404127E-2</v>
      </c>
      <c r="I219" t="s">
        <v>388</v>
      </c>
      <c r="J219" t="s">
        <v>1699</v>
      </c>
      <c r="K219" t="s">
        <v>121</v>
      </c>
      <c r="L219" t="s">
        <v>264</v>
      </c>
      <c r="M219" s="26">
        <v>20.7</v>
      </c>
      <c r="N219" s="27">
        <v>1</v>
      </c>
      <c r="O219">
        <v>27.7</v>
      </c>
      <c r="P219">
        <v>14</v>
      </c>
      <c r="Q219">
        <v>0</v>
      </c>
      <c r="R219">
        <v>10</v>
      </c>
      <c r="S219">
        <v>0</v>
      </c>
      <c r="T219">
        <v>1</v>
      </c>
      <c r="U219">
        <v>1</v>
      </c>
      <c r="V219">
        <v>0.375</v>
      </c>
      <c r="W219">
        <v>16</v>
      </c>
      <c r="X219">
        <v>0.5</v>
      </c>
      <c r="Y219">
        <v>4</v>
      </c>
      <c r="Z219">
        <v>1</v>
      </c>
      <c r="AA219">
        <v>-0.25014223737503721</v>
      </c>
      <c r="AB219">
        <v>-1.5177172569739765</v>
      </c>
      <c r="AC219">
        <v>1.4388114812546262</v>
      </c>
      <c r="AD219">
        <v>-1.4876265584771855</v>
      </c>
      <c r="AE219">
        <v>-6.2652042138463893E-3</v>
      </c>
      <c r="AF219">
        <v>0.43637416883258989</v>
      </c>
      <c r="AG219">
        <v>-2.1180351663337755</v>
      </c>
      <c r="AH219">
        <v>-3.0911292113077491</v>
      </c>
      <c r="AI219">
        <v>0.94648785855853346</v>
      </c>
    </row>
    <row r="220" spans="1:35" x14ac:dyDescent="0.2">
      <c r="A220">
        <v>19</v>
      </c>
      <c r="B220">
        <v>219</v>
      </c>
      <c r="C220" s="25">
        <v>141.5</v>
      </c>
      <c r="D220" s="25">
        <v>130</v>
      </c>
      <c r="E220" s="25">
        <v>33</v>
      </c>
      <c r="F220">
        <v>-0.64339769578503081</v>
      </c>
      <c r="G220">
        <v>-0.46781111287167282</v>
      </c>
      <c r="H220">
        <v>-0.17558658291335799</v>
      </c>
      <c r="I220" t="s">
        <v>206</v>
      </c>
      <c r="J220" t="s">
        <v>32</v>
      </c>
      <c r="K220" t="s">
        <v>39</v>
      </c>
      <c r="L220" t="s">
        <v>264</v>
      </c>
      <c r="M220" s="26">
        <v>27.8</v>
      </c>
      <c r="N220" s="27">
        <v>5</v>
      </c>
      <c r="O220">
        <v>26.316666666666663</v>
      </c>
      <c r="P220">
        <v>7.2</v>
      </c>
      <c r="Q220">
        <v>1.8</v>
      </c>
      <c r="R220">
        <v>5.6</v>
      </c>
      <c r="S220">
        <v>1.4</v>
      </c>
      <c r="T220">
        <v>0.2</v>
      </c>
      <c r="U220">
        <v>0.4</v>
      </c>
      <c r="V220">
        <v>0.34285714285714286</v>
      </c>
      <c r="W220">
        <v>7</v>
      </c>
      <c r="X220">
        <v>0.75</v>
      </c>
      <c r="Y220">
        <v>0.8</v>
      </c>
      <c r="Z220">
        <v>0.4</v>
      </c>
      <c r="AA220">
        <v>-1.3836521855694115</v>
      </c>
      <c r="AB220">
        <v>0.23573784900975092</v>
      </c>
      <c r="AC220">
        <v>-0.14163666076967935</v>
      </c>
      <c r="AD220">
        <v>-0.84799311417121448</v>
      </c>
      <c r="AE220">
        <v>-1.7485802641147703</v>
      </c>
      <c r="AF220">
        <v>-0.49290698636157226</v>
      </c>
      <c r="AG220">
        <v>-1.24362668130788</v>
      </c>
      <c r="AH220">
        <v>-0.12475250851831815</v>
      </c>
      <c r="AI220">
        <v>1.5371105359580413</v>
      </c>
    </row>
    <row r="221" spans="1:35" x14ac:dyDescent="0.2">
      <c r="A221">
        <v>19</v>
      </c>
      <c r="B221">
        <v>220</v>
      </c>
      <c r="C221" s="25">
        <v>0</v>
      </c>
      <c r="D221" s="25">
        <v>220</v>
      </c>
      <c r="E221" s="25">
        <v>1</v>
      </c>
      <c r="F221">
        <v>-0.64741806776338107</v>
      </c>
      <c r="G221">
        <v>-0.63657824308955002</v>
      </c>
      <c r="H221">
        <v>-1.0839824673831044E-2</v>
      </c>
      <c r="I221" t="s">
        <v>445</v>
      </c>
      <c r="J221" t="s">
        <v>32</v>
      </c>
      <c r="K221" t="s">
        <v>82</v>
      </c>
      <c r="L221" t="s">
        <v>264</v>
      </c>
      <c r="M221" s="26">
        <v>33.200000000000003</v>
      </c>
      <c r="N221" s="27">
        <v>5</v>
      </c>
      <c r="O221">
        <v>19.3</v>
      </c>
      <c r="P221">
        <v>9.6</v>
      </c>
      <c r="Q221">
        <v>1.4</v>
      </c>
      <c r="R221">
        <v>3</v>
      </c>
      <c r="S221">
        <v>0.8</v>
      </c>
      <c r="T221">
        <v>0.4</v>
      </c>
      <c r="U221">
        <v>0.6</v>
      </c>
      <c r="V221">
        <v>0.34210526315789475</v>
      </c>
      <c r="W221">
        <v>7.6</v>
      </c>
      <c r="X221">
        <v>0.83333333333333337</v>
      </c>
      <c r="Y221">
        <v>3.6</v>
      </c>
      <c r="Z221">
        <v>1.8</v>
      </c>
      <c r="AA221">
        <v>-0.98358985091257367</v>
      </c>
      <c r="AB221">
        <v>-0.15391884120885529</v>
      </c>
      <c r="AC221">
        <v>-1.0755378356022234</v>
      </c>
      <c r="AD221">
        <v>-1.1221217331594877</v>
      </c>
      <c r="AE221">
        <v>-1.3130014991395391</v>
      </c>
      <c r="AF221">
        <v>-0.18314660129685159</v>
      </c>
      <c r="AG221">
        <v>-1.3562686688214718</v>
      </c>
      <c r="AH221">
        <v>0.29938988697586322</v>
      </c>
      <c r="AI221">
        <v>0.15899095535918961</v>
      </c>
    </row>
    <row r="222" spans="1:35" x14ac:dyDescent="0.2">
      <c r="A222">
        <v>19</v>
      </c>
      <c r="B222">
        <v>221</v>
      </c>
      <c r="C222" s="25">
        <v>146.6</v>
      </c>
      <c r="D222" s="25">
        <v>141</v>
      </c>
      <c r="E222" s="25">
        <v>17</v>
      </c>
      <c r="F222">
        <v>-0.64989233050514705</v>
      </c>
      <c r="G222">
        <v>-0.43779186421353472</v>
      </c>
      <c r="H222">
        <v>-0.21210046629161233</v>
      </c>
      <c r="I222" t="s">
        <v>441</v>
      </c>
      <c r="J222" t="s">
        <v>32</v>
      </c>
      <c r="K222" t="s">
        <v>97</v>
      </c>
      <c r="L222" t="s">
        <v>264</v>
      </c>
      <c r="M222" s="26">
        <v>33.4</v>
      </c>
      <c r="N222" s="27">
        <v>5</v>
      </c>
      <c r="O222">
        <v>22.93</v>
      </c>
      <c r="P222">
        <v>7.8</v>
      </c>
      <c r="Q222">
        <v>1.6</v>
      </c>
      <c r="R222">
        <v>3.2</v>
      </c>
      <c r="S222">
        <v>0.8</v>
      </c>
      <c r="T222">
        <v>0.6</v>
      </c>
      <c r="U222">
        <v>0.6</v>
      </c>
      <c r="V222">
        <v>0.38709677419354838</v>
      </c>
      <c r="W222">
        <v>6.2</v>
      </c>
      <c r="X222">
        <v>0.77777777777777779</v>
      </c>
      <c r="Y222">
        <v>1.8</v>
      </c>
      <c r="Z222">
        <v>0.6</v>
      </c>
      <c r="AA222">
        <v>-1.2836366019052021</v>
      </c>
      <c r="AB222">
        <v>4.0909503900447931E-2</v>
      </c>
      <c r="AC222">
        <v>-1.0036992836920275</v>
      </c>
      <c r="AD222">
        <v>-1.1221217331594877</v>
      </c>
      <c r="AE222">
        <v>-0.87742273416430827</v>
      </c>
      <c r="AF222">
        <v>-0.18314660129685159</v>
      </c>
      <c r="AG222">
        <v>-0.73111677454398916</v>
      </c>
      <c r="AH222">
        <v>-0.12012886321859982</v>
      </c>
      <c r="AI222">
        <v>1.3402363101582055</v>
      </c>
    </row>
    <row r="223" spans="1:35" x14ac:dyDescent="0.2">
      <c r="A223">
        <v>19</v>
      </c>
      <c r="B223">
        <v>222</v>
      </c>
      <c r="C223" s="25">
        <v>0</v>
      </c>
      <c r="D223" s="25">
        <v>250</v>
      </c>
      <c r="E223" s="25">
        <v>1</v>
      </c>
      <c r="F223">
        <v>-0.66934267667868108</v>
      </c>
      <c r="G223">
        <v>-0.53098428236677087</v>
      </c>
      <c r="H223">
        <v>-0.13835839431191022</v>
      </c>
      <c r="I223" t="s">
        <v>386</v>
      </c>
      <c r="J223" t="s">
        <v>32</v>
      </c>
      <c r="K223" t="s">
        <v>65</v>
      </c>
      <c r="L223" t="s">
        <v>264</v>
      </c>
      <c r="M223" s="26">
        <v>32.700000000000003</v>
      </c>
      <c r="N223" s="27">
        <v>5</v>
      </c>
      <c r="O223">
        <v>15.943333333333333</v>
      </c>
      <c r="P223">
        <v>5.8</v>
      </c>
      <c r="Q223">
        <v>1.4</v>
      </c>
      <c r="R223">
        <v>1.2</v>
      </c>
      <c r="S223">
        <v>1</v>
      </c>
      <c r="T223">
        <v>1.4</v>
      </c>
      <c r="U223">
        <v>0.2</v>
      </c>
      <c r="V223">
        <v>0.2857142857142857</v>
      </c>
      <c r="W223">
        <v>5.6</v>
      </c>
      <c r="X223">
        <v>0.75</v>
      </c>
      <c r="Y223">
        <v>1.6</v>
      </c>
      <c r="Z223">
        <v>0.6</v>
      </c>
      <c r="AA223">
        <v>-1.6170218807859007</v>
      </c>
      <c r="AB223">
        <v>-0.15391884120885529</v>
      </c>
      <c r="AC223">
        <v>-1.7220848027939846</v>
      </c>
      <c r="AD223">
        <v>-1.0307455268300634</v>
      </c>
      <c r="AE223">
        <v>0.86489232573661534</v>
      </c>
      <c r="AF223">
        <v>-0.80266737142629285</v>
      </c>
      <c r="AG223">
        <v>-1.4336961147083767</v>
      </c>
      <c r="AH223">
        <v>-0.22385263944228598</v>
      </c>
      <c r="AI223">
        <v>1.3402363101582055</v>
      </c>
    </row>
    <row r="224" spans="1:35" x14ac:dyDescent="0.2">
      <c r="A224">
        <v>19</v>
      </c>
      <c r="B224">
        <v>223</v>
      </c>
      <c r="C224" s="25">
        <v>129.4</v>
      </c>
      <c r="D224" s="25">
        <v>217</v>
      </c>
      <c r="E224" s="25">
        <v>55</v>
      </c>
      <c r="F224">
        <v>-0.67231777322165942</v>
      </c>
      <c r="G224">
        <v>-0.40732825496502789</v>
      </c>
      <c r="H224">
        <v>-0.26498951825663153</v>
      </c>
      <c r="I224" t="s">
        <v>391</v>
      </c>
      <c r="J224" t="s">
        <v>32</v>
      </c>
      <c r="K224" t="s">
        <v>42</v>
      </c>
      <c r="L224" t="s">
        <v>45</v>
      </c>
      <c r="M224" s="26">
        <v>34</v>
      </c>
      <c r="N224" s="27">
        <v>5</v>
      </c>
      <c r="O224">
        <v>20.76</v>
      </c>
      <c r="P224">
        <v>7.2</v>
      </c>
      <c r="Q224">
        <v>0</v>
      </c>
      <c r="R224">
        <v>7.8</v>
      </c>
      <c r="S224">
        <v>1</v>
      </c>
      <c r="T224">
        <v>0.2</v>
      </c>
      <c r="U224">
        <v>1.6</v>
      </c>
      <c r="V224">
        <v>0.68421052631578949</v>
      </c>
      <c r="W224">
        <v>3.8</v>
      </c>
      <c r="X224">
        <v>0.66666666666666663</v>
      </c>
      <c r="Y224">
        <v>3</v>
      </c>
      <c r="Z224">
        <v>2</v>
      </c>
      <c r="AA224">
        <v>-1.3836521855694115</v>
      </c>
      <c r="AB224">
        <v>-1.5177172569739765</v>
      </c>
      <c r="AC224">
        <v>0.64858741024247346</v>
      </c>
      <c r="AD224">
        <v>-1.0307455268300634</v>
      </c>
      <c r="AE224">
        <v>-1.7485802641147703</v>
      </c>
      <c r="AF224">
        <v>1.3656553240267522</v>
      </c>
      <c r="AG224">
        <v>1.0781533883070109</v>
      </c>
      <c r="AH224">
        <v>-1.0397719133326195</v>
      </c>
      <c r="AI224">
        <v>-3.7883270440646287E-2</v>
      </c>
    </row>
    <row r="225" spans="1:35" x14ac:dyDescent="0.2">
      <c r="A225">
        <v>19</v>
      </c>
      <c r="B225">
        <v>224</v>
      </c>
      <c r="C225" s="25">
        <v>146.5</v>
      </c>
      <c r="D225" s="25">
        <v>144</v>
      </c>
      <c r="E225" s="25">
        <v>22</v>
      </c>
      <c r="F225">
        <v>-0.67365094540872772</v>
      </c>
      <c r="G225">
        <v>-0.42224082475661961</v>
      </c>
      <c r="H225">
        <v>-0.2514101206521081</v>
      </c>
      <c r="I225" t="s">
        <v>380</v>
      </c>
      <c r="J225" t="s">
        <v>32</v>
      </c>
      <c r="K225" t="s">
        <v>155</v>
      </c>
      <c r="L225" t="s">
        <v>264</v>
      </c>
      <c r="M225" s="26">
        <v>26.2</v>
      </c>
      <c r="N225" s="27">
        <v>5</v>
      </c>
      <c r="O225">
        <v>20.45333333333333</v>
      </c>
      <c r="P225">
        <v>6</v>
      </c>
      <c r="Q225">
        <v>0.4</v>
      </c>
      <c r="R225">
        <v>5.2</v>
      </c>
      <c r="S225">
        <v>3.2</v>
      </c>
      <c r="T225">
        <v>0.6</v>
      </c>
      <c r="U225">
        <v>1</v>
      </c>
      <c r="V225">
        <v>0.5</v>
      </c>
      <c r="W225">
        <v>4.8</v>
      </c>
      <c r="X225">
        <v>0.5</v>
      </c>
      <c r="Y225">
        <v>1.6</v>
      </c>
      <c r="Z225">
        <v>1.2</v>
      </c>
      <c r="AA225">
        <v>-1.5836833528978307</v>
      </c>
      <c r="AB225">
        <v>-1.1280605667553703</v>
      </c>
      <c r="AC225">
        <v>-0.28531376459007057</v>
      </c>
      <c r="AD225">
        <v>-2.5607257206394403E-2</v>
      </c>
      <c r="AE225">
        <v>-0.87742273416430827</v>
      </c>
      <c r="AF225">
        <v>0.43637416883258989</v>
      </c>
      <c r="AG225">
        <v>0.16577556229282042</v>
      </c>
      <c r="AH225">
        <v>-1.2518431110797101</v>
      </c>
      <c r="AI225">
        <v>0.74961363275869752</v>
      </c>
    </row>
    <row r="226" spans="1:35" x14ac:dyDescent="0.2">
      <c r="A226">
        <v>19</v>
      </c>
      <c r="B226">
        <v>225</v>
      </c>
      <c r="C226" s="25">
        <v>112.2</v>
      </c>
      <c r="D226" s="25">
        <v>101</v>
      </c>
      <c r="E226" s="25">
        <v>45</v>
      </c>
      <c r="F226">
        <v>-0.6775128840116228</v>
      </c>
      <c r="G226">
        <v>-0.54677417285183205</v>
      </c>
      <c r="H226">
        <v>-0.13073871115979074</v>
      </c>
      <c r="I226" t="s">
        <v>241</v>
      </c>
      <c r="J226" t="s">
        <v>1695</v>
      </c>
      <c r="K226" t="s">
        <v>115</v>
      </c>
      <c r="L226" t="s">
        <v>263</v>
      </c>
      <c r="M226" s="26">
        <v>25.4</v>
      </c>
      <c r="N226" s="27">
        <v>5</v>
      </c>
      <c r="O226">
        <v>24.27</v>
      </c>
      <c r="P226">
        <v>7</v>
      </c>
      <c r="Q226">
        <v>0.6</v>
      </c>
      <c r="R226">
        <v>2.2000000000000002</v>
      </c>
      <c r="S226">
        <v>3.8</v>
      </c>
      <c r="T226">
        <v>0.6</v>
      </c>
      <c r="U226">
        <v>1</v>
      </c>
      <c r="V226">
        <v>0.38709677419354838</v>
      </c>
      <c r="W226">
        <v>6.2</v>
      </c>
      <c r="X226">
        <v>0.66666666666666663</v>
      </c>
      <c r="Y226">
        <v>2.4</v>
      </c>
      <c r="Z226">
        <v>1.4</v>
      </c>
      <c r="AA226">
        <v>-1.4169907134574815</v>
      </c>
      <c r="AB226">
        <v>-0.93323222164606745</v>
      </c>
      <c r="AC226">
        <v>-1.3628920432430061</v>
      </c>
      <c r="AD226">
        <v>0.24852136178187875</v>
      </c>
      <c r="AE226">
        <v>-0.87742273416430827</v>
      </c>
      <c r="AF226">
        <v>0.43637416883258989</v>
      </c>
      <c r="AG226">
        <v>-0.73111677454398916</v>
      </c>
      <c r="AH226">
        <v>-0.8369480061849649</v>
      </c>
      <c r="AI226">
        <v>0.55273940695886159</v>
      </c>
    </row>
    <row r="227" spans="1:35" x14ac:dyDescent="0.2">
      <c r="A227">
        <v>19</v>
      </c>
      <c r="B227">
        <v>226</v>
      </c>
      <c r="C227" s="25">
        <v>110.3</v>
      </c>
      <c r="D227" s="25">
        <v>96</v>
      </c>
      <c r="E227" s="25">
        <v>38</v>
      </c>
      <c r="F227">
        <v>-0.68164838637964575</v>
      </c>
      <c r="G227">
        <v>-0.55619855042889921</v>
      </c>
      <c r="H227">
        <v>-0.12544983595074655</v>
      </c>
      <c r="I227" t="s">
        <v>387</v>
      </c>
      <c r="J227" t="s">
        <v>32</v>
      </c>
      <c r="K227" t="s">
        <v>97</v>
      </c>
      <c r="L227" t="s">
        <v>263</v>
      </c>
      <c r="M227" s="26">
        <v>30.9</v>
      </c>
      <c r="N227" s="27">
        <v>4</v>
      </c>
      <c r="O227">
        <v>22.712500000000002</v>
      </c>
      <c r="P227">
        <v>2.25</v>
      </c>
      <c r="Q227">
        <v>0.75</v>
      </c>
      <c r="R227">
        <v>6</v>
      </c>
      <c r="S227">
        <v>3.75</v>
      </c>
      <c r="T227">
        <v>0.25</v>
      </c>
      <c r="U227">
        <v>0.5</v>
      </c>
      <c r="V227">
        <v>0.33333333333333331</v>
      </c>
      <c r="W227">
        <v>2.25</v>
      </c>
      <c r="X227">
        <v>0</v>
      </c>
      <c r="Y227">
        <v>0</v>
      </c>
      <c r="Z227">
        <v>1.75</v>
      </c>
      <c r="AA227">
        <v>-2.2087807507991402</v>
      </c>
      <c r="AB227">
        <v>-0.7871109628140901</v>
      </c>
      <c r="AC227">
        <v>2.0404430507121761E-3</v>
      </c>
      <c r="AD227">
        <v>0.22567731019952272</v>
      </c>
      <c r="AE227">
        <v>-1.6396855728709625</v>
      </c>
      <c r="AF227">
        <v>-0.33802679382921191</v>
      </c>
      <c r="AG227">
        <v>-0.44245776101172135</v>
      </c>
      <c r="AH227">
        <v>-2.5652377594350319E-2</v>
      </c>
      <c r="AI227">
        <v>0.20820951180914865</v>
      </c>
    </row>
    <row r="228" spans="1:35" x14ac:dyDescent="0.2">
      <c r="A228">
        <v>19</v>
      </c>
      <c r="B228">
        <v>227</v>
      </c>
      <c r="C228" s="25">
        <v>140.6</v>
      </c>
      <c r="D228" s="25">
        <v>204</v>
      </c>
      <c r="E228" s="25">
        <v>19</v>
      </c>
      <c r="F228">
        <v>-0.68588554311546568</v>
      </c>
      <c r="G228">
        <v>-0.4305075200945872</v>
      </c>
      <c r="H228">
        <v>-0.25537802302087848</v>
      </c>
      <c r="I228" t="s">
        <v>219</v>
      </c>
      <c r="J228" t="s">
        <v>32</v>
      </c>
      <c r="K228" t="s">
        <v>37</v>
      </c>
      <c r="L228" t="s">
        <v>263</v>
      </c>
      <c r="M228" s="26">
        <v>27.1</v>
      </c>
      <c r="N228" s="27">
        <v>5</v>
      </c>
      <c r="O228">
        <v>26.706666666666667</v>
      </c>
      <c r="P228">
        <v>10.8</v>
      </c>
      <c r="Q228">
        <v>1.6</v>
      </c>
      <c r="R228">
        <v>2.4</v>
      </c>
      <c r="S228">
        <v>1.6</v>
      </c>
      <c r="T228">
        <v>0.6</v>
      </c>
      <c r="U228">
        <v>0</v>
      </c>
      <c r="V228">
        <v>0.48837209302325579</v>
      </c>
      <c r="W228">
        <v>8.6</v>
      </c>
      <c r="X228">
        <v>0.8</v>
      </c>
      <c r="Y228">
        <v>1</v>
      </c>
      <c r="Z228">
        <v>1.2</v>
      </c>
      <c r="AA228">
        <v>-0.78355868358415448</v>
      </c>
      <c r="AB228">
        <v>4.0909503900447931E-2</v>
      </c>
      <c r="AC228">
        <v>-1.2910534913328104</v>
      </c>
      <c r="AD228">
        <v>-0.75661690784178992</v>
      </c>
      <c r="AE228">
        <v>-0.87742273416430827</v>
      </c>
      <c r="AF228">
        <v>-1.1124277564910137</v>
      </c>
      <c r="AG228">
        <v>0.1770174881982777</v>
      </c>
      <c r="AH228">
        <v>-2.102873229463165E-2</v>
      </c>
      <c r="AI228">
        <v>0.74961363275869752</v>
      </c>
    </row>
    <row r="229" spans="1:35" x14ac:dyDescent="0.2">
      <c r="A229">
        <v>19</v>
      </c>
      <c r="B229">
        <v>228</v>
      </c>
      <c r="C229" s="25">
        <v>137.4</v>
      </c>
      <c r="D229" s="25">
        <v>243</v>
      </c>
      <c r="E229" s="25">
        <v>3</v>
      </c>
      <c r="F229">
        <v>-0.68766784446789953</v>
      </c>
      <c r="G229">
        <v>-0.38154606790406009</v>
      </c>
      <c r="H229">
        <v>-0.30612177656383943</v>
      </c>
      <c r="I229" t="s">
        <v>390</v>
      </c>
      <c r="J229" t="s">
        <v>1700</v>
      </c>
      <c r="K229" t="s">
        <v>42</v>
      </c>
      <c r="L229" t="s">
        <v>263</v>
      </c>
      <c r="M229" s="26">
        <v>29</v>
      </c>
      <c r="N229" s="27">
        <v>5</v>
      </c>
      <c r="O229">
        <v>26.923333333333336</v>
      </c>
      <c r="P229">
        <v>9.6</v>
      </c>
      <c r="Q229">
        <v>0.6</v>
      </c>
      <c r="R229">
        <v>3</v>
      </c>
      <c r="S229">
        <v>3</v>
      </c>
      <c r="T229">
        <v>0.6</v>
      </c>
      <c r="U229">
        <v>0</v>
      </c>
      <c r="V229">
        <v>0.51219512195121952</v>
      </c>
      <c r="W229">
        <v>8.1999999999999993</v>
      </c>
      <c r="X229">
        <v>1</v>
      </c>
      <c r="Y229">
        <v>0.6</v>
      </c>
      <c r="Z229">
        <v>1</v>
      </c>
      <c r="AA229">
        <v>-0.98358985091257367</v>
      </c>
      <c r="AB229">
        <v>-0.93323222164606745</v>
      </c>
      <c r="AC229">
        <v>-1.0755378356022234</v>
      </c>
      <c r="AD229">
        <v>-0.11698346353581893</v>
      </c>
      <c r="AE229">
        <v>-0.87742273416430827</v>
      </c>
      <c r="AF229">
        <v>-1.1124277564910137</v>
      </c>
      <c r="AG229">
        <v>0.43327244158022293</v>
      </c>
      <c r="AH229">
        <v>0.28551895107670816</v>
      </c>
      <c r="AI229">
        <v>0.94648785855853346</v>
      </c>
    </row>
    <row r="230" spans="1:35" x14ac:dyDescent="0.2">
      <c r="A230">
        <v>20</v>
      </c>
      <c r="B230">
        <v>229</v>
      </c>
      <c r="C230" s="25">
        <v>142.9</v>
      </c>
      <c r="D230" s="25">
        <v>166</v>
      </c>
      <c r="E230" s="25">
        <v>8</v>
      </c>
      <c r="F230">
        <v>-0.69321085842492081</v>
      </c>
      <c r="G230">
        <v>-0.33931156243164395</v>
      </c>
      <c r="H230">
        <v>-0.35389929599327685</v>
      </c>
      <c r="I230" t="s">
        <v>464</v>
      </c>
      <c r="J230" t="s">
        <v>32</v>
      </c>
      <c r="K230" t="s">
        <v>115</v>
      </c>
      <c r="L230" t="s">
        <v>45</v>
      </c>
      <c r="M230" s="26">
        <v>24.1</v>
      </c>
      <c r="N230" s="27">
        <v>5</v>
      </c>
      <c r="O230">
        <v>18.626666666666669</v>
      </c>
      <c r="P230">
        <v>9</v>
      </c>
      <c r="Q230">
        <v>0</v>
      </c>
      <c r="R230">
        <v>6.4</v>
      </c>
      <c r="S230">
        <v>2</v>
      </c>
      <c r="T230">
        <v>1.2</v>
      </c>
      <c r="U230">
        <v>0.8</v>
      </c>
      <c r="V230">
        <v>0.64516129032258063</v>
      </c>
      <c r="W230">
        <v>6.2</v>
      </c>
      <c r="X230">
        <v>0.41666666666666669</v>
      </c>
      <c r="Y230">
        <v>2.4</v>
      </c>
      <c r="Z230">
        <v>1.6</v>
      </c>
      <c r="AA230">
        <v>-1.0836054345767832</v>
      </c>
      <c r="AB230">
        <v>-1.5177172569739765</v>
      </c>
      <c r="AC230">
        <v>0.14571754687110369</v>
      </c>
      <c r="AD230">
        <v>-0.57386449518294114</v>
      </c>
      <c r="AE230">
        <v>0.42931356076138444</v>
      </c>
      <c r="AF230">
        <v>0.12661378376786922</v>
      </c>
      <c r="AG230">
        <v>1.4428067659306238</v>
      </c>
      <c r="AH230">
        <v>-2.3789337136411017</v>
      </c>
      <c r="AI230">
        <v>0.35586518115902555</v>
      </c>
    </row>
    <row r="231" spans="1:35" x14ac:dyDescent="0.2">
      <c r="A231">
        <v>20</v>
      </c>
      <c r="B231">
        <v>230</v>
      </c>
      <c r="C231" s="25">
        <v>0</v>
      </c>
      <c r="D231" s="25">
        <v>380</v>
      </c>
      <c r="E231" s="25">
        <v>0</v>
      </c>
      <c r="F231">
        <v>-0.69480803622886966</v>
      </c>
      <c r="G231">
        <v>-0.40738614107953092</v>
      </c>
      <c r="H231">
        <v>-0.28742189514933875</v>
      </c>
      <c r="I231" t="s">
        <v>431</v>
      </c>
      <c r="J231" t="s">
        <v>32</v>
      </c>
      <c r="K231" t="s">
        <v>155</v>
      </c>
      <c r="L231" t="s">
        <v>264</v>
      </c>
      <c r="M231" s="26">
        <v>28.7</v>
      </c>
      <c r="N231" s="27">
        <v>5</v>
      </c>
      <c r="O231">
        <v>18.616666666666667</v>
      </c>
      <c r="P231">
        <v>4.4000000000000004</v>
      </c>
      <c r="Q231">
        <v>0.8</v>
      </c>
      <c r="R231">
        <v>2.4</v>
      </c>
      <c r="S231">
        <v>2.2000000000000002</v>
      </c>
      <c r="T231">
        <v>1.2</v>
      </c>
      <c r="U231">
        <v>0</v>
      </c>
      <c r="V231">
        <v>0.38095238095238093</v>
      </c>
      <c r="W231">
        <v>4.2</v>
      </c>
      <c r="X231">
        <v>1</v>
      </c>
      <c r="Y231">
        <v>0.4</v>
      </c>
      <c r="Z231">
        <v>0.2</v>
      </c>
      <c r="AA231">
        <v>-1.8503915760023892</v>
      </c>
      <c r="AB231">
        <v>-0.73840387653676431</v>
      </c>
      <c r="AC231">
        <v>-1.2910534913328104</v>
      </c>
      <c r="AD231">
        <v>-0.48248828885351658</v>
      </c>
      <c r="AE231">
        <v>0.42931356076138444</v>
      </c>
      <c r="AF231">
        <v>-1.1124277564910137</v>
      </c>
      <c r="AG231">
        <v>-0.53680377787156786</v>
      </c>
      <c r="AH231">
        <v>0.18179517485302202</v>
      </c>
      <c r="AI231">
        <v>1.7339847617578772</v>
      </c>
    </row>
    <row r="232" spans="1:35" x14ac:dyDescent="0.2">
      <c r="A232">
        <v>20</v>
      </c>
      <c r="B232">
        <v>231</v>
      </c>
      <c r="C232" s="25">
        <v>138.6</v>
      </c>
      <c r="D232" s="25">
        <v>224</v>
      </c>
      <c r="E232" s="25">
        <v>3</v>
      </c>
      <c r="F232">
        <v>-0.69836013603284397</v>
      </c>
      <c r="G232">
        <v>-0.41786356024457477</v>
      </c>
      <c r="H232">
        <v>-0.2804965757882692</v>
      </c>
      <c r="I232" t="s">
        <v>381</v>
      </c>
      <c r="J232" t="s">
        <v>32</v>
      </c>
      <c r="K232" t="s">
        <v>76</v>
      </c>
      <c r="L232" t="s">
        <v>45</v>
      </c>
      <c r="M232" s="26">
        <v>20.3</v>
      </c>
      <c r="N232" s="27">
        <v>5</v>
      </c>
      <c r="O232">
        <v>19.643333333333331</v>
      </c>
      <c r="P232">
        <v>7.2</v>
      </c>
      <c r="Q232">
        <v>0.4</v>
      </c>
      <c r="R232">
        <v>4.5999999999999996</v>
      </c>
      <c r="S232">
        <v>1.6</v>
      </c>
      <c r="T232">
        <v>0.2</v>
      </c>
      <c r="U232">
        <v>1.4</v>
      </c>
      <c r="V232">
        <v>0.5</v>
      </c>
      <c r="W232">
        <v>5.2</v>
      </c>
      <c r="X232">
        <v>0.72727272727272729</v>
      </c>
      <c r="Y232">
        <v>2.2000000000000002</v>
      </c>
      <c r="Z232">
        <v>1</v>
      </c>
      <c r="AA232">
        <v>-1.3836521855694115</v>
      </c>
      <c r="AB232">
        <v>-1.1280605667553703</v>
      </c>
      <c r="AC232">
        <v>-0.5008294203206578</v>
      </c>
      <c r="AD232">
        <v>-0.75661690784178992</v>
      </c>
      <c r="AE232">
        <v>-1.7485802641147703</v>
      </c>
      <c r="AF232">
        <v>1.0558949389620311</v>
      </c>
      <c r="AG232">
        <v>0.18126105147020155</v>
      </c>
      <c r="AH232">
        <v>-0.42667654658993925</v>
      </c>
      <c r="AI232">
        <v>0.94648785855853346</v>
      </c>
    </row>
    <row r="233" spans="1:35" x14ac:dyDescent="0.2">
      <c r="A233">
        <v>20</v>
      </c>
      <c r="B233">
        <v>232</v>
      </c>
      <c r="C233" s="25">
        <v>0</v>
      </c>
      <c r="D233" s="25">
        <v>420</v>
      </c>
      <c r="E233" s="25">
        <v>2</v>
      </c>
      <c r="F233">
        <v>-0.69971129517688913</v>
      </c>
      <c r="G233">
        <v>-0.37172341402833936</v>
      </c>
      <c r="H233">
        <v>-0.32798788114854976</v>
      </c>
      <c r="I233" t="s">
        <v>462</v>
      </c>
      <c r="J233" t="s">
        <v>32</v>
      </c>
      <c r="K233" t="s">
        <v>56</v>
      </c>
      <c r="L233" t="s">
        <v>264</v>
      </c>
      <c r="M233" s="26">
        <v>24.1</v>
      </c>
      <c r="N233" s="27">
        <v>5</v>
      </c>
      <c r="O233">
        <v>16.086666666666666</v>
      </c>
      <c r="P233">
        <v>8</v>
      </c>
      <c r="Q233">
        <v>0.6</v>
      </c>
      <c r="R233">
        <v>4.8</v>
      </c>
      <c r="S233">
        <v>0.6</v>
      </c>
      <c r="T233">
        <v>0.6</v>
      </c>
      <c r="U233">
        <v>1.2</v>
      </c>
      <c r="V233">
        <v>0.5</v>
      </c>
      <c r="W233">
        <v>6</v>
      </c>
      <c r="X233">
        <v>0.63636363636363635</v>
      </c>
      <c r="Y233">
        <v>2.2000000000000002</v>
      </c>
      <c r="Z233">
        <v>0.6</v>
      </c>
      <c r="AA233">
        <v>-1.2502980740171323</v>
      </c>
      <c r="AB233">
        <v>-0.93323222164606745</v>
      </c>
      <c r="AC233">
        <v>-0.42899086841046208</v>
      </c>
      <c r="AD233">
        <v>-1.213497939488912</v>
      </c>
      <c r="AE233">
        <v>-0.87742273416430827</v>
      </c>
      <c r="AF233">
        <v>0.74613455389731054</v>
      </c>
      <c r="AG233">
        <v>0.21223202982496367</v>
      </c>
      <c r="AH233">
        <v>-0.94067178240865235</v>
      </c>
      <c r="AI233">
        <v>1.3402363101582055</v>
      </c>
    </row>
    <row r="234" spans="1:35" x14ac:dyDescent="0.2">
      <c r="A234">
        <v>20</v>
      </c>
      <c r="B234">
        <v>233</v>
      </c>
      <c r="C234" s="25">
        <v>136.1</v>
      </c>
      <c r="D234" s="25">
        <v>184</v>
      </c>
      <c r="E234" s="25">
        <v>7</v>
      </c>
      <c r="F234">
        <v>-0.70605393782665093</v>
      </c>
      <c r="G234">
        <v>-0.53601810878980261</v>
      </c>
      <c r="H234">
        <v>-0.17003582903684833</v>
      </c>
      <c r="I234" t="s">
        <v>398</v>
      </c>
      <c r="J234" t="s">
        <v>162</v>
      </c>
      <c r="K234" t="s">
        <v>39</v>
      </c>
      <c r="L234" t="s">
        <v>263</v>
      </c>
      <c r="M234" s="26">
        <v>29.2</v>
      </c>
      <c r="N234" s="27">
        <v>5</v>
      </c>
      <c r="O234">
        <v>25.756666666666668</v>
      </c>
      <c r="P234">
        <v>8.4</v>
      </c>
      <c r="Q234">
        <v>1.4</v>
      </c>
      <c r="R234">
        <v>2.2000000000000002</v>
      </c>
      <c r="S234">
        <v>2.4</v>
      </c>
      <c r="T234">
        <v>0.2</v>
      </c>
      <c r="U234">
        <v>0.2</v>
      </c>
      <c r="V234">
        <v>0.3888888888888889</v>
      </c>
      <c r="W234">
        <v>7.2</v>
      </c>
      <c r="X234">
        <v>1</v>
      </c>
      <c r="Y234">
        <v>1.4</v>
      </c>
      <c r="Z234">
        <v>1</v>
      </c>
      <c r="AA234">
        <v>-1.1836210182409925</v>
      </c>
      <c r="AB234">
        <v>-0.15391884120885529</v>
      </c>
      <c r="AC234">
        <v>-1.3628920432430061</v>
      </c>
      <c r="AD234">
        <v>-0.3911120825240923</v>
      </c>
      <c r="AE234">
        <v>-1.7485802641147703</v>
      </c>
      <c r="AF234">
        <v>-0.80266737142629285</v>
      </c>
      <c r="AG234">
        <v>-0.82827327288020003</v>
      </c>
      <c r="AH234">
        <v>0.70041405597145268</v>
      </c>
      <c r="AI234">
        <v>0.94648785855853346</v>
      </c>
    </row>
    <row r="235" spans="1:35" x14ac:dyDescent="0.2">
      <c r="A235">
        <v>20</v>
      </c>
      <c r="B235">
        <v>234</v>
      </c>
      <c r="C235" s="25">
        <v>133.19999999999999</v>
      </c>
      <c r="D235" s="25">
        <v>560</v>
      </c>
      <c r="E235" s="25">
        <v>64</v>
      </c>
      <c r="F235">
        <v>-0.71710836368157516</v>
      </c>
      <c r="G235">
        <v>-0.35334047489457215</v>
      </c>
      <c r="H235">
        <v>-0.363767888787003</v>
      </c>
      <c r="I235" t="s">
        <v>150</v>
      </c>
      <c r="J235" t="s">
        <v>32</v>
      </c>
      <c r="K235" t="s">
        <v>97</v>
      </c>
      <c r="L235" t="s">
        <v>264</v>
      </c>
      <c r="M235" s="26">
        <v>21.2</v>
      </c>
      <c r="N235" s="27">
        <v>5</v>
      </c>
      <c r="O235">
        <v>22.21</v>
      </c>
      <c r="P235">
        <v>9</v>
      </c>
      <c r="Q235">
        <v>1.2</v>
      </c>
      <c r="R235">
        <v>3.4</v>
      </c>
      <c r="S235">
        <v>1.6</v>
      </c>
      <c r="T235">
        <v>0.6</v>
      </c>
      <c r="U235">
        <v>0.8</v>
      </c>
      <c r="V235">
        <v>0.53125</v>
      </c>
      <c r="W235">
        <v>6.4</v>
      </c>
      <c r="X235">
        <v>0.55555555555555558</v>
      </c>
      <c r="Y235">
        <v>1.8</v>
      </c>
      <c r="Z235">
        <v>0.6</v>
      </c>
      <c r="AA235">
        <v>-1.0836054345767832</v>
      </c>
      <c r="AB235">
        <v>-0.34874718631815826</v>
      </c>
      <c r="AC235">
        <v>-0.93186073178183193</v>
      </c>
      <c r="AD235">
        <v>-0.75661690784178992</v>
      </c>
      <c r="AE235">
        <v>-0.87742273416430827</v>
      </c>
      <c r="AF235">
        <v>0.12661378376786922</v>
      </c>
      <c r="AG235">
        <v>0.49945796156167138</v>
      </c>
      <c r="AH235">
        <v>-1.1481193348560237</v>
      </c>
      <c r="AI235">
        <v>1.3402363101582055</v>
      </c>
    </row>
    <row r="236" spans="1:35" x14ac:dyDescent="0.2">
      <c r="A236">
        <v>20</v>
      </c>
      <c r="B236">
        <v>235</v>
      </c>
      <c r="C236" s="25">
        <v>0</v>
      </c>
      <c r="D236" s="25">
        <v>323</v>
      </c>
      <c r="E236" s="25">
        <v>0</v>
      </c>
      <c r="F236">
        <v>-0.71721986322224718</v>
      </c>
      <c r="G236">
        <v>-0.71191120718553291</v>
      </c>
      <c r="H236">
        <v>-5.3086560367142654E-3</v>
      </c>
      <c r="I236" t="s">
        <v>440</v>
      </c>
      <c r="J236" t="s">
        <v>32</v>
      </c>
      <c r="K236" t="s">
        <v>56</v>
      </c>
      <c r="L236" t="s">
        <v>263</v>
      </c>
      <c r="M236" s="26">
        <v>29.1</v>
      </c>
      <c r="N236" s="27">
        <v>5</v>
      </c>
      <c r="O236">
        <v>16.766666666666669</v>
      </c>
      <c r="P236">
        <v>3</v>
      </c>
      <c r="Q236">
        <v>0.2</v>
      </c>
      <c r="R236">
        <v>1.2</v>
      </c>
      <c r="S236">
        <v>4.8</v>
      </c>
      <c r="T236">
        <v>1.2</v>
      </c>
      <c r="U236">
        <v>0.2</v>
      </c>
      <c r="V236">
        <v>0.16</v>
      </c>
      <c r="W236">
        <v>5</v>
      </c>
      <c r="X236">
        <v>0.75</v>
      </c>
      <c r="Y236">
        <v>1.6</v>
      </c>
      <c r="Z236">
        <v>1.2</v>
      </c>
      <c r="AA236">
        <v>-2.0837612712188784</v>
      </c>
      <c r="AB236">
        <v>-1.3228889118646736</v>
      </c>
      <c r="AC236">
        <v>-1.7220848027939846</v>
      </c>
      <c r="AD236">
        <v>0.70540239342900091</v>
      </c>
      <c r="AE236">
        <v>0.42931356076138444</v>
      </c>
      <c r="AF236">
        <v>-0.80266737142629285</v>
      </c>
      <c r="AG236">
        <v>-2.1362754548727647</v>
      </c>
      <c r="AH236">
        <v>-0.22385263944228598</v>
      </c>
      <c r="AI236">
        <v>0.74961363275869752</v>
      </c>
    </row>
    <row r="237" spans="1:35" x14ac:dyDescent="0.2">
      <c r="A237">
        <v>20</v>
      </c>
      <c r="B237">
        <v>236</v>
      </c>
      <c r="C237" s="25">
        <v>138.1</v>
      </c>
      <c r="D237" s="25">
        <v>170</v>
      </c>
      <c r="E237" s="25">
        <v>34</v>
      </c>
      <c r="F237">
        <v>-0.7190752476650345</v>
      </c>
      <c r="G237">
        <v>-0.4037819312296867</v>
      </c>
      <c r="H237">
        <v>-0.3152933164353478</v>
      </c>
      <c r="I237" t="s">
        <v>245</v>
      </c>
      <c r="J237" t="s">
        <v>32</v>
      </c>
      <c r="K237" t="s">
        <v>35</v>
      </c>
      <c r="L237" t="s">
        <v>45</v>
      </c>
      <c r="M237" s="26">
        <v>22.7</v>
      </c>
      <c r="N237" s="27">
        <v>5</v>
      </c>
      <c r="O237">
        <v>16.149999999999999</v>
      </c>
      <c r="P237">
        <v>7.4</v>
      </c>
      <c r="Q237">
        <v>0</v>
      </c>
      <c r="R237">
        <v>7</v>
      </c>
      <c r="S237">
        <v>1.8</v>
      </c>
      <c r="T237">
        <v>0</v>
      </c>
      <c r="U237">
        <v>1.4</v>
      </c>
      <c r="V237">
        <v>0.53846153846153844</v>
      </c>
      <c r="W237">
        <v>5.2</v>
      </c>
      <c r="X237">
        <v>0.69230769230769229</v>
      </c>
      <c r="Y237">
        <v>2.6</v>
      </c>
      <c r="Z237">
        <v>1</v>
      </c>
      <c r="AA237">
        <v>-1.3503136576813417</v>
      </c>
      <c r="AB237">
        <v>-1.5177172569739765</v>
      </c>
      <c r="AC237">
        <v>0.36123320260169067</v>
      </c>
      <c r="AD237">
        <v>-0.66524070151236558</v>
      </c>
      <c r="AE237">
        <v>-2.1841590290900013</v>
      </c>
      <c r="AF237">
        <v>1.0558949389620311</v>
      </c>
      <c r="AG237">
        <v>0.45300149402952794</v>
      </c>
      <c r="AH237">
        <v>-0.73322422996127945</v>
      </c>
      <c r="AI237">
        <v>0.94648785855853346</v>
      </c>
    </row>
    <row r="238" spans="1:35" x14ac:dyDescent="0.2">
      <c r="A238">
        <v>20</v>
      </c>
      <c r="B238">
        <v>237</v>
      </c>
      <c r="C238" s="25">
        <v>0</v>
      </c>
      <c r="D238" s="25">
        <v>306</v>
      </c>
      <c r="E238" s="25">
        <v>2</v>
      </c>
      <c r="F238">
        <v>-0.72202628915596978</v>
      </c>
      <c r="G238">
        <v>-0.56486955195041466</v>
      </c>
      <c r="H238">
        <v>-0.15715673720555512</v>
      </c>
      <c r="I238" t="s">
        <v>428</v>
      </c>
      <c r="J238" t="s">
        <v>32</v>
      </c>
      <c r="K238" t="s">
        <v>76</v>
      </c>
      <c r="L238" t="s">
        <v>264</v>
      </c>
      <c r="M238" s="26">
        <v>27.9</v>
      </c>
      <c r="N238" s="27">
        <v>5</v>
      </c>
      <c r="O238">
        <v>26.223333333333336</v>
      </c>
      <c r="P238">
        <v>11</v>
      </c>
      <c r="Q238">
        <v>2</v>
      </c>
      <c r="R238">
        <v>4.5999999999999996</v>
      </c>
      <c r="S238">
        <v>0.8</v>
      </c>
      <c r="T238">
        <v>0</v>
      </c>
      <c r="U238">
        <v>0.2</v>
      </c>
      <c r="V238">
        <v>0.40384615384615385</v>
      </c>
      <c r="W238">
        <v>10.4</v>
      </c>
      <c r="X238">
        <v>0.75</v>
      </c>
      <c r="Y238">
        <v>0.8</v>
      </c>
      <c r="Z238">
        <v>1</v>
      </c>
      <c r="AA238">
        <v>-0.7502201556960848</v>
      </c>
      <c r="AB238">
        <v>0.43056619411905395</v>
      </c>
      <c r="AC238">
        <v>-0.5008294203206578</v>
      </c>
      <c r="AD238">
        <v>-1.1221217331594877</v>
      </c>
      <c r="AE238">
        <v>-2.1841590290900013</v>
      </c>
      <c r="AF238">
        <v>-0.80266737142629285</v>
      </c>
      <c r="AG238">
        <v>-0.97612980202047761</v>
      </c>
      <c r="AH238">
        <v>-0.12475250851831815</v>
      </c>
      <c r="AI238">
        <v>0.94648785855853346</v>
      </c>
    </row>
    <row r="239" spans="1:35" x14ac:dyDescent="0.2">
      <c r="A239">
        <v>20</v>
      </c>
      <c r="B239">
        <v>238</v>
      </c>
      <c r="C239" s="25">
        <v>0</v>
      </c>
      <c r="D239" s="25">
        <v>753</v>
      </c>
      <c r="E239" s="25">
        <v>0</v>
      </c>
      <c r="F239">
        <v>-0.72544867317631312</v>
      </c>
      <c r="G239">
        <v>-0.68055562971430905</v>
      </c>
      <c r="H239">
        <v>-4.4893043462004067E-2</v>
      </c>
      <c r="I239" t="s">
        <v>494</v>
      </c>
      <c r="J239" t="s">
        <v>32</v>
      </c>
      <c r="K239" t="s">
        <v>48</v>
      </c>
      <c r="L239" t="s">
        <v>263</v>
      </c>
      <c r="M239" s="26">
        <v>20.5</v>
      </c>
      <c r="N239" s="27">
        <v>5</v>
      </c>
      <c r="O239">
        <v>19.73</v>
      </c>
      <c r="P239">
        <v>6.2</v>
      </c>
      <c r="Q239">
        <v>0.8</v>
      </c>
      <c r="R239">
        <v>3.6</v>
      </c>
      <c r="S239">
        <v>1.8</v>
      </c>
      <c r="T239">
        <v>0.8</v>
      </c>
      <c r="U239">
        <v>0</v>
      </c>
      <c r="V239">
        <v>0.3125</v>
      </c>
      <c r="W239">
        <v>6.4</v>
      </c>
      <c r="X239">
        <v>0.875</v>
      </c>
      <c r="Y239">
        <v>1.6</v>
      </c>
      <c r="Z239">
        <v>1.6</v>
      </c>
      <c r="AA239">
        <v>-1.5503448250097607</v>
      </c>
      <c r="AB239">
        <v>-0.73840387653676431</v>
      </c>
      <c r="AC239">
        <v>-0.86002217987163621</v>
      </c>
      <c r="AD239">
        <v>-0.66524070151236558</v>
      </c>
      <c r="AE239">
        <v>-0.44184396918907726</v>
      </c>
      <c r="AF239">
        <v>-1.1124277564910137</v>
      </c>
      <c r="AG239">
        <v>-1.4027251363536148</v>
      </c>
      <c r="AH239">
        <v>0.29014259637642625</v>
      </c>
      <c r="AI239">
        <v>0.35586518115902555</v>
      </c>
    </row>
    <row r="240" spans="1:35" x14ac:dyDescent="0.2">
      <c r="A240">
        <v>20</v>
      </c>
      <c r="B240">
        <v>239</v>
      </c>
      <c r="C240" s="25">
        <v>128.80000000000001</v>
      </c>
      <c r="D240" s="25">
        <v>673</v>
      </c>
      <c r="E240" s="25">
        <v>66</v>
      </c>
      <c r="F240">
        <v>-0.73151239710522253</v>
      </c>
      <c r="G240">
        <v>-0.54507860558183685</v>
      </c>
      <c r="H240">
        <v>-0.18643379152338568</v>
      </c>
      <c r="I240" t="s">
        <v>237</v>
      </c>
      <c r="J240" t="s">
        <v>32</v>
      </c>
      <c r="K240" t="s">
        <v>60</v>
      </c>
      <c r="L240" t="s">
        <v>264</v>
      </c>
      <c r="M240" s="26">
        <v>23</v>
      </c>
      <c r="N240" s="27">
        <v>5</v>
      </c>
      <c r="O240">
        <v>32.983333333333334</v>
      </c>
      <c r="P240">
        <v>20</v>
      </c>
      <c r="Q240">
        <v>0.8</v>
      </c>
      <c r="R240">
        <v>6</v>
      </c>
      <c r="S240">
        <v>1.2</v>
      </c>
      <c r="T240">
        <v>0.2</v>
      </c>
      <c r="U240">
        <v>0.2</v>
      </c>
      <c r="V240">
        <v>0.47499999999999998</v>
      </c>
      <c r="W240">
        <v>16</v>
      </c>
      <c r="X240">
        <v>0.68965517241379315</v>
      </c>
      <c r="Y240">
        <v>5.8</v>
      </c>
      <c r="Z240">
        <v>1.8</v>
      </c>
      <c r="AA240">
        <v>0.75001359926705791</v>
      </c>
      <c r="AB240">
        <v>-0.73840387653676431</v>
      </c>
      <c r="AC240">
        <v>2.0404430507121761E-3</v>
      </c>
      <c r="AD240">
        <v>-0.93936932050063904</v>
      </c>
      <c r="AE240">
        <v>-1.7485802641147703</v>
      </c>
      <c r="AF240">
        <v>-0.80266737142629285</v>
      </c>
      <c r="AG240">
        <v>5.5888374140836652E-2</v>
      </c>
      <c r="AH240">
        <v>-1.643619989475861</v>
      </c>
      <c r="AI240">
        <v>0.15899095535918961</v>
      </c>
    </row>
    <row r="241" spans="1:35" x14ac:dyDescent="0.2">
      <c r="A241">
        <v>20</v>
      </c>
      <c r="B241">
        <v>240</v>
      </c>
      <c r="C241" s="25">
        <v>0</v>
      </c>
      <c r="D241" s="25">
        <v>623</v>
      </c>
      <c r="E241" s="25">
        <v>1</v>
      </c>
      <c r="F241">
        <v>-0.73404118581236477</v>
      </c>
      <c r="G241">
        <v>-0.53627178256494556</v>
      </c>
      <c r="H241">
        <v>-0.19776940324741921</v>
      </c>
      <c r="I241" t="s">
        <v>420</v>
      </c>
      <c r="J241" t="s">
        <v>32</v>
      </c>
      <c r="K241" t="s">
        <v>67</v>
      </c>
      <c r="L241" t="s">
        <v>263</v>
      </c>
      <c r="M241" s="26">
        <v>19.5</v>
      </c>
      <c r="N241" s="27">
        <v>5</v>
      </c>
      <c r="O241">
        <v>22.139999999999997</v>
      </c>
      <c r="P241">
        <v>8</v>
      </c>
      <c r="Q241">
        <v>1</v>
      </c>
      <c r="R241">
        <v>2.8</v>
      </c>
      <c r="S241">
        <v>2.4</v>
      </c>
      <c r="T241">
        <v>1.4</v>
      </c>
      <c r="U241">
        <v>0</v>
      </c>
      <c r="V241">
        <v>0.46875</v>
      </c>
      <c r="W241">
        <v>6.4</v>
      </c>
      <c r="X241">
        <v>0.5</v>
      </c>
      <c r="Y241">
        <v>2</v>
      </c>
      <c r="Z241">
        <v>1.6</v>
      </c>
      <c r="AA241">
        <v>-1.2502980740171323</v>
      </c>
      <c r="AB241">
        <v>-0.54357553142746129</v>
      </c>
      <c r="AC241">
        <v>-1.147376387512419</v>
      </c>
      <c r="AD241">
        <v>-0.3911120825240923</v>
      </c>
      <c r="AE241">
        <v>0.86489232573661534</v>
      </c>
      <c r="AF241">
        <v>-1.1124277564910137</v>
      </c>
      <c r="AG241">
        <v>-4.402292355698189E-2</v>
      </c>
      <c r="AH241">
        <v>-1.55839079445105</v>
      </c>
      <c r="AI241">
        <v>0.35586518115902555</v>
      </c>
    </row>
    <row r="242" spans="1:35" x14ac:dyDescent="0.2">
      <c r="A242">
        <v>21</v>
      </c>
      <c r="B242">
        <v>241</v>
      </c>
      <c r="C242" s="25">
        <v>130.1</v>
      </c>
      <c r="D242" s="25">
        <v>129</v>
      </c>
      <c r="E242" s="25">
        <v>62</v>
      </c>
      <c r="F242">
        <v>-0.73417735071177437</v>
      </c>
      <c r="G242">
        <v>-0.54229560636798424</v>
      </c>
      <c r="H242">
        <v>-0.19188174434379013</v>
      </c>
      <c r="I242" t="s">
        <v>223</v>
      </c>
      <c r="J242" t="s">
        <v>32</v>
      </c>
      <c r="K242" t="s">
        <v>97</v>
      </c>
      <c r="L242" t="s">
        <v>45</v>
      </c>
      <c r="M242" s="26">
        <v>27.1</v>
      </c>
      <c r="N242" s="27">
        <v>5</v>
      </c>
      <c r="O242">
        <v>23.580000000000002</v>
      </c>
      <c r="P242">
        <v>9.1999999999999993</v>
      </c>
      <c r="Q242">
        <v>1</v>
      </c>
      <c r="R242">
        <v>6.6</v>
      </c>
      <c r="S242">
        <v>1.2</v>
      </c>
      <c r="T242">
        <v>0.6</v>
      </c>
      <c r="U242">
        <v>0.2</v>
      </c>
      <c r="V242">
        <v>0.48484848484848486</v>
      </c>
      <c r="W242">
        <v>6.6</v>
      </c>
      <c r="X242">
        <v>0.6428571428571429</v>
      </c>
      <c r="Y242">
        <v>2.8</v>
      </c>
      <c r="Z242">
        <v>1.8</v>
      </c>
      <c r="AA242">
        <v>-1.0502669066887134</v>
      </c>
      <c r="AB242">
        <v>-0.54357553142746129</v>
      </c>
      <c r="AC242">
        <v>0.21755609878129914</v>
      </c>
      <c r="AD242">
        <v>-0.93936932050063904</v>
      </c>
      <c r="AE242">
        <v>-0.87742273416430827</v>
      </c>
      <c r="AF242">
        <v>-0.80266737142629285</v>
      </c>
      <c r="AG242">
        <v>9.959004231137257E-2</v>
      </c>
      <c r="AH242">
        <v>-1.1434956895563049</v>
      </c>
      <c r="AI242">
        <v>0.15899095535918961</v>
      </c>
    </row>
    <row r="243" spans="1:35" x14ac:dyDescent="0.2">
      <c r="A243">
        <v>21</v>
      </c>
      <c r="B243">
        <v>242</v>
      </c>
      <c r="C243" s="25">
        <v>101.1</v>
      </c>
      <c r="D243" s="25">
        <v>111</v>
      </c>
      <c r="E243" s="25">
        <v>52</v>
      </c>
      <c r="F243">
        <v>-0.74053205893762308</v>
      </c>
      <c r="G243">
        <v>-0.42323184118660384</v>
      </c>
      <c r="H243">
        <v>-0.31730021775101924</v>
      </c>
      <c r="I243" t="s">
        <v>512</v>
      </c>
      <c r="J243" t="s">
        <v>32</v>
      </c>
      <c r="K243" t="s">
        <v>50</v>
      </c>
      <c r="L243" t="s">
        <v>45</v>
      </c>
      <c r="M243" s="26">
        <v>27.5</v>
      </c>
      <c r="N243" s="27">
        <v>5</v>
      </c>
      <c r="O243">
        <v>15.316666666666668</v>
      </c>
      <c r="P243">
        <v>7.4</v>
      </c>
      <c r="Q243">
        <v>0</v>
      </c>
      <c r="R243">
        <v>6.2</v>
      </c>
      <c r="S243">
        <v>0.6</v>
      </c>
      <c r="T243">
        <v>0.6</v>
      </c>
      <c r="U243">
        <v>0.6</v>
      </c>
      <c r="V243">
        <v>0.61904761904761907</v>
      </c>
      <c r="W243">
        <v>4.2</v>
      </c>
      <c r="X243">
        <v>0.7857142857142857</v>
      </c>
      <c r="Y243">
        <v>2.8</v>
      </c>
      <c r="Z243">
        <v>1.4</v>
      </c>
      <c r="AA243">
        <v>-1.3503136576813417</v>
      </c>
      <c r="AB243">
        <v>-1.5177172569739765</v>
      </c>
      <c r="AC243">
        <v>7.387899496090794E-2</v>
      </c>
      <c r="AD243">
        <v>-1.213497939488912</v>
      </c>
      <c r="AE243">
        <v>-0.87742273416430827</v>
      </c>
      <c r="AF243">
        <v>-0.18314660129685159</v>
      </c>
      <c r="AG243">
        <v>0.82189843492506554</v>
      </c>
      <c r="AH243">
        <v>-0.11550521791888012</v>
      </c>
      <c r="AI243">
        <v>0.55273940695886159</v>
      </c>
    </row>
    <row r="244" spans="1:35" x14ac:dyDescent="0.2">
      <c r="A244">
        <v>21</v>
      </c>
      <c r="B244">
        <v>243</v>
      </c>
      <c r="C244" s="25">
        <v>0</v>
      </c>
      <c r="D244" s="25">
        <v>288</v>
      </c>
      <c r="E244" s="25">
        <v>3</v>
      </c>
      <c r="F244">
        <v>-0.75190516607951474</v>
      </c>
      <c r="G244">
        <v>-0.38879927026054761</v>
      </c>
      <c r="H244">
        <v>-0.36310589581896713</v>
      </c>
      <c r="I244" t="s">
        <v>421</v>
      </c>
      <c r="J244" t="s">
        <v>32</v>
      </c>
      <c r="K244" t="s">
        <v>39</v>
      </c>
      <c r="L244" t="s">
        <v>264</v>
      </c>
      <c r="M244" s="26">
        <v>26.5</v>
      </c>
      <c r="N244" s="27">
        <v>5</v>
      </c>
      <c r="O244">
        <v>26.986666666666668</v>
      </c>
      <c r="P244">
        <v>10.6</v>
      </c>
      <c r="Q244">
        <v>1.2</v>
      </c>
      <c r="R244">
        <v>3.8</v>
      </c>
      <c r="S244">
        <v>1.8</v>
      </c>
      <c r="T244">
        <v>0.4</v>
      </c>
      <c r="U244">
        <v>0.6</v>
      </c>
      <c r="V244">
        <v>0.55263157894736847</v>
      </c>
      <c r="W244">
        <v>7.6</v>
      </c>
      <c r="X244">
        <v>0.55555555555555558</v>
      </c>
      <c r="Y244">
        <v>1.8</v>
      </c>
      <c r="Z244">
        <v>1</v>
      </c>
      <c r="AA244">
        <v>-0.81689721147222449</v>
      </c>
      <c r="AB244">
        <v>-0.34874718631815826</v>
      </c>
      <c r="AC244">
        <v>-0.78818362796144059</v>
      </c>
      <c r="AD244">
        <v>-0.66524070151236558</v>
      </c>
      <c r="AE244">
        <v>-1.3130014991395391</v>
      </c>
      <c r="AF244">
        <v>-0.18314660129685159</v>
      </c>
      <c r="AG244">
        <v>0.81765487165314166</v>
      </c>
      <c r="AH244">
        <v>-1.1481193348560237</v>
      </c>
      <c r="AI244">
        <v>0.94648785855853346</v>
      </c>
    </row>
    <row r="245" spans="1:35" x14ac:dyDescent="0.2">
      <c r="A245">
        <v>21</v>
      </c>
      <c r="B245">
        <v>244</v>
      </c>
      <c r="C245" s="25">
        <v>143.80000000000001</v>
      </c>
      <c r="D245" s="25">
        <v>153</v>
      </c>
      <c r="E245" s="25">
        <v>11</v>
      </c>
      <c r="F245">
        <v>-0.7523950582459803</v>
      </c>
      <c r="G245">
        <v>-0.58457697883967996</v>
      </c>
      <c r="H245">
        <v>-0.16781807940630034</v>
      </c>
      <c r="I245" t="s">
        <v>393</v>
      </c>
      <c r="J245" t="s">
        <v>1702</v>
      </c>
      <c r="K245" t="s">
        <v>35</v>
      </c>
      <c r="L245" t="s">
        <v>263</v>
      </c>
      <c r="M245" s="26">
        <v>22.7</v>
      </c>
      <c r="N245" s="27">
        <v>5</v>
      </c>
      <c r="O245">
        <v>25.993333333333332</v>
      </c>
      <c r="P245">
        <v>9</v>
      </c>
      <c r="Q245">
        <v>2.2000000000000002</v>
      </c>
      <c r="R245">
        <v>1.4</v>
      </c>
      <c r="S245">
        <v>0.8</v>
      </c>
      <c r="T245">
        <v>0.4</v>
      </c>
      <c r="U245">
        <v>0</v>
      </c>
      <c r="V245">
        <v>0.38461538461538464</v>
      </c>
      <c r="W245">
        <v>7.8</v>
      </c>
      <c r="X245">
        <v>1</v>
      </c>
      <c r="Y245">
        <v>0.8</v>
      </c>
      <c r="Z245">
        <v>1</v>
      </c>
      <c r="AA245">
        <v>-1.0836054345767832</v>
      </c>
      <c r="AB245">
        <v>0.62539453922835719</v>
      </c>
      <c r="AC245">
        <v>-1.6502462508837892</v>
      </c>
      <c r="AD245">
        <v>-1.1221217331594877</v>
      </c>
      <c r="AE245">
        <v>-1.3130014991395391</v>
      </c>
      <c r="AF245">
        <v>-1.1124277564910137</v>
      </c>
      <c r="AG245">
        <v>-0.94091526039379114</v>
      </c>
      <c r="AH245">
        <v>0.38924272730039433</v>
      </c>
      <c r="AI245">
        <v>0.94648785855853346</v>
      </c>
    </row>
    <row r="246" spans="1:35" x14ac:dyDescent="0.2">
      <c r="A246">
        <v>21</v>
      </c>
      <c r="B246">
        <v>245</v>
      </c>
      <c r="C246" s="25">
        <v>0</v>
      </c>
      <c r="D246" s="25">
        <v>459</v>
      </c>
      <c r="E246" s="25">
        <v>0</v>
      </c>
      <c r="F246">
        <v>-0.76108532635106785</v>
      </c>
      <c r="G246">
        <v>-0.39029221963791016</v>
      </c>
      <c r="H246">
        <v>-0.37079310671315768</v>
      </c>
      <c r="I246" t="s">
        <v>410</v>
      </c>
      <c r="J246" t="s">
        <v>1706</v>
      </c>
      <c r="K246" t="s">
        <v>76</v>
      </c>
      <c r="L246" t="s">
        <v>263</v>
      </c>
      <c r="M246" s="26">
        <v>23.9</v>
      </c>
      <c r="N246" s="27">
        <v>3</v>
      </c>
      <c r="O246">
        <v>22.177777777777777</v>
      </c>
      <c r="P246">
        <v>7</v>
      </c>
      <c r="Q246">
        <v>0</v>
      </c>
      <c r="R246">
        <v>1</v>
      </c>
      <c r="S246">
        <v>2</v>
      </c>
      <c r="T246">
        <v>1.6666666666666667</v>
      </c>
      <c r="U246">
        <v>0.33333333333333331</v>
      </c>
      <c r="V246">
        <v>0.5</v>
      </c>
      <c r="W246">
        <v>6</v>
      </c>
      <c r="X246">
        <v>0.6</v>
      </c>
      <c r="Y246">
        <v>1.6666666666666667</v>
      </c>
      <c r="Z246">
        <v>0.33333333333333331</v>
      </c>
      <c r="AA246">
        <v>-1.4169907134574815</v>
      </c>
      <c r="AB246">
        <v>-1.5177172569739765</v>
      </c>
      <c r="AC246">
        <v>-1.7939233547041804</v>
      </c>
      <c r="AD246">
        <v>-0.57386449518294114</v>
      </c>
      <c r="AE246">
        <v>1.4456640123702569</v>
      </c>
      <c r="AF246">
        <v>-0.5961604480498125</v>
      </c>
      <c r="AG246">
        <v>0.21223202982496367</v>
      </c>
      <c r="AH246">
        <v>-0.87460502845933996</v>
      </c>
      <c r="AI246">
        <v>1.60273527789132</v>
      </c>
    </row>
    <row r="247" spans="1:35" x14ac:dyDescent="0.2">
      <c r="A247">
        <v>21</v>
      </c>
      <c r="B247">
        <v>246</v>
      </c>
      <c r="C247" s="25">
        <v>122.7</v>
      </c>
      <c r="D247" s="25">
        <v>123</v>
      </c>
      <c r="E247" s="25">
        <v>30</v>
      </c>
      <c r="F247">
        <v>-0.76217686609452939</v>
      </c>
      <c r="G247">
        <v>-0.88491203347793435</v>
      </c>
      <c r="H247">
        <v>0.12273516738340495</v>
      </c>
      <c r="I247" t="s">
        <v>404</v>
      </c>
      <c r="J247" t="s">
        <v>1705</v>
      </c>
      <c r="K247" t="s">
        <v>33</v>
      </c>
      <c r="L247" t="s">
        <v>263</v>
      </c>
      <c r="M247" s="26">
        <v>30.9</v>
      </c>
      <c r="N247" s="27">
        <v>5</v>
      </c>
      <c r="O247">
        <v>26.81666666666667</v>
      </c>
      <c r="P247">
        <v>9.8000000000000007</v>
      </c>
      <c r="Q247">
        <v>2</v>
      </c>
      <c r="R247">
        <v>2.4</v>
      </c>
      <c r="S247">
        <v>0.6</v>
      </c>
      <c r="T247">
        <v>0.6</v>
      </c>
      <c r="U247">
        <v>0.4</v>
      </c>
      <c r="V247">
        <v>0.29629629629629628</v>
      </c>
      <c r="W247">
        <v>10.8</v>
      </c>
      <c r="X247">
        <v>0.63636363636363635</v>
      </c>
      <c r="Y247">
        <v>2.2000000000000002</v>
      </c>
      <c r="Z247">
        <v>2</v>
      </c>
      <c r="AA247">
        <v>-0.95025132302450366</v>
      </c>
      <c r="AB247">
        <v>0.43056619411905395</v>
      </c>
      <c r="AC247">
        <v>-1.2910534913328104</v>
      </c>
      <c r="AD247">
        <v>-1.213497939488912</v>
      </c>
      <c r="AE247">
        <v>-0.87742273416430827</v>
      </c>
      <c r="AF247">
        <v>-0.49290698636157226</v>
      </c>
      <c r="AG247">
        <v>-2.5910869681990563</v>
      </c>
      <c r="AH247">
        <v>-0.94067178240865235</v>
      </c>
      <c r="AI247">
        <v>-3.7883270440646287E-2</v>
      </c>
    </row>
    <row r="248" spans="1:35" x14ac:dyDescent="0.2">
      <c r="A248">
        <v>21</v>
      </c>
      <c r="B248">
        <v>247</v>
      </c>
      <c r="C248" s="25">
        <v>0</v>
      </c>
      <c r="D248" s="25">
        <v>318</v>
      </c>
      <c r="E248" s="25">
        <v>1</v>
      </c>
      <c r="F248">
        <v>-0.77497524253016603</v>
      </c>
      <c r="G248">
        <v>-0.33308403360754485</v>
      </c>
      <c r="H248">
        <v>-0.44189120892262118</v>
      </c>
      <c r="I248" t="s">
        <v>447</v>
      </c>
      <c r="J248" t="s">
        <v>32</v>
      </c>
      <c r="K248" t="s">
        <v>39</v>
      </c>
      <c r="L248" t="s">
        <v>263</v>
      </c>
      <c r="M248" s="26">
        <v>23.2</v>
      </c>
      <c r="N248" s="27">
        <v>5</v>
      </c>
      <c r="O248">
        <v>17.309999999999999</v>
      </c>
      <c r="P248">
        <v>9</v>
      </c>
      <c r="Q248">
        <v>0.6</v>
      </c>
      <c r="R248">
        <v>2.8</v>
      </c>
      <c r="S248">
        <v>2.2000000000000002</v>
      </c>
      <c r="T248">
        <v>0.8</v>
      </c>
      <c r="U248">
        <v>0</v>
      </c>
      <c r="V248">
        <v>0.6428571428571429</v>
      </c>
      <c r="W248">
        <v>5.6</v>
      </c>
      <c r="X248">
        <v>0.75</v>
      </c>
      <c r="Y248">
        <v>1.6</v>
      </c>
      <c r="Z248">
        <v>0.8</v>
      </c>
      <c r="AA248">
        <v>-1.0836054345767832</v>
      </c>
      <c r="AB248">
        <v>-0.93323222164606745</v>
      </c>
      <c r="AC248">
        <v>-1.147376387512419</v>
      </c>
      <c r="AD248">
        <v>-0.48248828885351658</v>
      </c>
      <c r="AE248">
        <v>-0.44184396918907726</v>
      </c>
      <c r="AF248">
        <v>-1.1124277564910137</v>
      </c>
      <c r="AG248">
        <v>1.2837083108848892</v>
      </c>
      <c r="AH248">
        <v>-0.22385263944228598</v>
      </c>
      <c r="AI248">
        <v>1.1433620843583694</v>
      </c>
    </row>
    <row r="249" spans="1:35" x14ac:dyDescent="0.2">
      <c r="A249">
        <v>21</v>
      </c>
      <c r="B249">
        <v>248</v>
      </c>
      <c r="C249" s="25">
        <v>147.30000000000001</v>
      </c>
      <c r="D249" s="25">
        <v>150</v>
      </c>
      <c r="E249" s="25">
        <v>10</v>
      </c>
      <c r="F249">
        <v>-0.77537672846802441</v>
      </c>
      <c r="G249">
        <v>-0.44309008297851032</v>
      </c>
      <c r="H249">
        <v>-0.33228664548951409</v>
      </c>
      <c r="I249" t="s">
        <v>412</v>
      </c>
      <c r="J249" t="s">
        <v>32</v>
      </c>
      <c r="K249" t="s">
        <v>65</v>
      </c>
      <c r="L249" t="s">
        <v>263</v>
      </c>
      <c r="M249" s="26">
        <v>31.4</v>
      </c>
      <c r="N249" s="27">
        <v>5</v>
      </c>
      <c r="O249">
        <v>20.336666666666666</v>
      </c>
      <c r="P249">
        <v>7.2</v>
      </c>
      <c r="Q249">
        <v>0.8</v>
      </c>
      <c r="R249">
        <v>3.2</v>
      </c>
      <c r="S249">
        <v>3.4</v>
      </c>
      <c r="T249">
        <v>0.2</v>
      </c>
      <c r="U249">
        <v>0.6</v>
      </c>
      <c r="V249">
        <v>0.48484848484848486</v>
      </c>
      <c r="W249">
        <v>6.6</v>
      </c>
      <c r="X249">
        <v>0</v>
      </c>
      <c r="Y249">
        <v>0.2</v>
      </c>
      <c r="Z249">
        <v>0.6</v>
      </c>
      <c r="AA249">
        <v>-1.3836521855694115</v>
      </c>
      <c r="AB249">
        <v>-0.73840387653676431</v>
      </c>
      <c r="AC249">
        <v>-1.0036992836920275</v>
      </c>
      <c r="AD249">
        <v>6.5768949123029913E-2</v>
      </c>
      <c r="AE249">
        <v>-1.7485802641147703</v>
      </c>
      <c r="AF249">
        <v>-0.18314660129685159</v>
      </c>
      <c r="AG249">
        <v>9.959004231137257E-2</v>
      </c>
      <c r="AH249">
        <v>-0.43592383718937644</v>
      </c>
      <c r="AI249">
        <v>1.3402363101582055</v>
      </c>
    </row>
    <row r="250" spans="1:35" x14ac:dyDescent="0.2">
      <c r="A250">
        <v>21</v>
      </c>
      <c r="B250">
        <v>249</v>
      </c>
      <c r="C250" s="25">
        <v>0</v>
      </c>
      <c r="D250" s="25">
        <v>309</v>
      </c>
      <c r="E250" s="25">
        <v>0</v>
      </c>
      <c r="F250">
        <v>-0.77583167348705229</v>
      </c>
      <c r="G250">
        <v>-0.44818426425992874</v>
      </c>
      <c r="H250">
        <v>-0.32764740922712354</v>
      </c>
      <c r="I250" t="s">
        <v>221</v>
      </c>
      <c r="J250" t="s">
        <v>202</v>
      </c>
      <c r="K250" t="s">
        <v>58</v>
      </c>
      <c r="L250" t="s">
        <v>263</v>
      </c>
      <c r="M250" s="26">
        <v>27</v>
      </c>
      <c r="N250" s="27">
        <v>4</v>
      </c>
      <c r="O250">
        <v>16.862500000000001</v>
      </c>
      <c r="P250">
        <v>7.75</v>
      </c>
      <c r="Q250">
        <v>0.75</v>
      </c>
      <c r="R250">
        <v>2.5</v>
      </c>
      <c r="S250">
        <v>3.25</v>
      </c>
      <c r="T250">
        <v>0.5</v>
      </c>
      <c r="U250">
        <v>0.25</v>
      </c>
      <c r="V250">
        <v>0.44</v>
      </c>
      <c r="W250">
        <v>6.25</v>
      </c>
      <c r="X250">
        <v>0.75</v>
      </c>
      <c r="Y250">
        <v>2</v>
      </c>
      <c r="Z250">
        <v>0.25</v>
      </c>
      <c r="AA250">
        <v>-1.2919712338772196</v>
      </c>
      <c r="AB250">
        <v>-0.7871109628140901</v>
      </c>
      <c r="AC250">
        <v>-1.2551342153777125</v>
      </c>
      <c r="AD250">
        <v>-2.7632056240383756E-3</v>
      </c>
      <c r="AE250">
        <v>-1.0952121166519238</v>
      </c>
      <c r="AF250">
        <v>-0.72522727516011276</v>
      </c>
      <c r="AG250">
        <v>-0.28760286923791051</v>
      </c>
      <c r="AH250">
        <v>-0.27340270490426932</v>
      </c>
      <c r="AI250">
        <v>1.6847662053079182</v>
      </c>
    </row>
    <row r="251" spans="1:35" x14ac:dyDescent="0.2">
      <c r="A251">
        <v>21</v>
      </c>
      <c r="B251">
        <v>250</v>
      </c>
      <c r="C251" s="25">
        <v>0</v>
      </c>
      <c r="D251" s="25">
        <v>284</v>
      </c>
      <c r="E251" s="25">
        <v>0</v>
      </c>
      <c r="F251">
        <v>-0.7787294926018975</v>
      </c>
      <c r="G251">
        <v>-0.53903921490286877</v>
      </c>
      <c r="H251">
        <v>-0.23969027769902873</v>
      </c>
      <c r="I251" t="s">
        <v>482</v>
      </c>
      <c r="J251" t="s">
        <v>32</v>
      </c>
      <c r="K251" t="s">
        <v>89</v>
      </c>
      <c r="L251" t="s">
        <v>263</v>
      </c>
      <c r="M251" s="26">
        <v>25.7</v>
      </c>
      <c r="N251" s="27">
        <v>5</v>
      </c>
      <c r="O251">
        <v>22.243333333333332</v>
      </c>
      <c r="P251">
        <v>7.8</v>
      </c>
      <c r="Q251">
        <v>1.8</v>
      </c>
      <c r="R251">
        <v>2</v>
      </c>
      <c r="S251">
        <v>3.4</v>
      </c>
      <c r="T251">
        <v>0.6</v>
      </c>
      <c r="U251">
        <v>0</v>
      </c>
      <c r="V251">
        <v>0.42857142857142855</v>
      </c>
      <c r="W251">
        <v>5.6</v>
      </c>
      <c r="X251">
        <v>0.6</v>
      </c>
      <c r="Y251">
        <v>2</v>
      </c>
      <c r="Z251">
        <v>1</v>
      </c>
      <c r="AA251">
        <v>-1.2836366019052021</v>
      </c>
      <c r="AB251">
        <v>0.23573784900975092</v>
      </c>
      <c r="AC251">
        <v>-1.4347305951532019</v>
      </c>
      <c r="AD251">
        <v>6.5768949123029913E-2</v>
      </c>
      <c r="AE251">
        <v>-0.87742273416430827</v>
      </c>
      <c r="AF251">
        <v>-1.1124277564910137</v>
      </c>
      <c r="AG251">
        <v>-0.34673434447107038</v>
      </c>
      <c r="AH251">
        <v>-1.0443955586323379</v>
      </c>
      <c r="AI251">
        <v>0.94648785855853346</v>
      </c>
    </row>
    <row r="252" spans="1:35" x14ac:dyDescent="0.2">
      <c r="A252">
        <v>21</v>
      </c>
      <c r="B252">
        <v>251</v>
      </c>
      <c r="C252" s="25">
        <v>0</v>
      </c>
      <c r="D252" s="25">
        <v>399</v>
      </c>
      <c r="E252" s="25">
        <v>1</v>
      </c>
      <c r="F252">
        <v>-0.78959293177536161</v>
      </c>
      <c r="G252">
        <v>-0.55960897303671642</v>
      </c>
      <c r="H252">
        <v>-0.22998395873864519</v>
      </c>
      <c r="I252" t="s">
        <v>488</v>
      </c>
      <c r="J252" t="s">
        <v>32</v>
      </c>
      <c r="K252" t="s">
        <v>37</v>
      </c>
      <c r="L252" t="s">
        <v>264</v>
      </c>
      <c r="M252" s="26">
        <v>23.7</v>
      </c>
      <c r="N252" s="27">
        <v>5</v>
      </c>
      <c r="O252">
        <v>17.836666666666666</v>
      </c>
      <c r="P252">
        <v>4.8</v>
      </c>
      <c r="Q252">
        <v>0</v>
      </c>
      <c r="R252">
        <v>5.8</v>
      </c>
      <c r="S252">
        <v>1.4</v>
      </c>
      <c r="T252">
        <v>0.4</v>
      </c>
      <c r="U252">
        <v>1</v>
      </c>
      <c r="V252">
        <v>0.5</v>
      </c>
      <c r="W252">
        <v>4</v>
      </c>
      <c r="X252">
        <v>0.66666666666666663</v>
      </c>
      <c r="Y252">
        <v>1.2</v>
      </c>
      <c r="Z252">
        <v>1.6</v>
      </c>
      <c r="AA252">
        <v>-1.7837145202262499</v>
      </c>
      <c r="AB252">
        <v>-1.5177172569739765</v>
      </c>
      <c r="AC252">
        <v>-6.9798108859483593E-2</v>
      </c>
      <c r="AD252">
        <v>-0.84799311417121448</v>
      </c>
      <c r="AE252">
        <v>-1.3130014991395391</v>
      </c>
      <c r="AF252">
        <v>0.43637416883258989</v>
      </c>
      <c r="AG252">
        <v>0.13480458393805833</v>
      </c>
      <c r="AH252">
        <v>-0.43130019188965762</v>
      </c>
      <c r="AI252">
        <v>0.35586518115902555</v>
      </c>
    </row>
    <row r="253" spans="1:35" x14ac:dyDescent="0.2">
      <c r="A253">
        <v>21</v>
      </c>
      <c r="B253">
        <v>252</v>
      </c>
      <c r="C253" s="25">
        <v>137.69999999999999</v>
      </c>
      <c r="D253" s="25">
        <v>216</v>
      </c>
      <c r="E253" s="25">
        <v>4</v>
      </c>
      <c r="F253">
        <v>-0.79410415337991225</v>
      </c>
      <c r="G253">
        <v>-0.38550940455076693</v>
      </c>
      <c r="H253">
        <v>-0.40859474882914532</v>
      </c>
      <c r="I253" t="s">
        <v>460</v>
      </c>
      <c r="J253" t="s">
        <v>32</v>
      </c>
      <c r="K253" t="s">
        <v>42</v>
      </c>
      <c r="L253" t="s">
        <v>263</v>
      </c>
      <c r="M253" s="26">
        <v>26.8</v>
      </c>
      <c r="N253" s="27">
        <v>5</v>
      </c>
      <c r="O253">
        <v>21.13</v>
      </c>
      <c r="P253">
        <v>10</v>
      </c>
      <c r="Q253">
        <v>1.2</v>
      </c>
      <c r="R253">
        <v>2.2000000000000002</v>
      </c>
      <c r="S253">
        <v>0.8</v>
      </c>
      <c r="T253">
        <v>0.6</v>
      </c>
      <c r="U253">
        <v>0</v>
      </c>
      <c r="V253">
        <v>0.56756756756756754</v>
      </c>
      <c r="W253">
        <v>7.4</v>
      </c>
      <c r="X253">
        <v>1</v>
      </c>
      <c r="Y253">
        <v>0.4</v>
      </c>
      <c r="Z253">
        <v>0.8</v>
      </c>
      <c r="AA253">
        <v>-0.91691279513643398</v>
      </c>
      <c r="AB253">
        <v>-0.34874718631815826</v>
      </c>
      <c r="AC253">
        <v>-1.3628920432430061</v>
      </c>
      <c r="AD253">
        <v>-1.1221217331594877</v>
      </c>
      <c r="AE253">
        <v>-0.87742273416430827</v>
      </c>
      <c r="AF253">
        <v>-1.1124277564910137</v>
      </c>
      <c r="AG253">
        <v>0.94578234834411368</v>
      </c>
      <c r="AH253">
        <v>0.18179517485302202</v>
      </c>
      <c r="AI253">
        <v>1.1433620843583694</v>
      </c>
    </row>
    <row r="254" spans="1:35" x14ac:dyDescent="0.2">
      <c r="A254">
        <v>22</v>
      </c>
      <c r="B254">
        <v>253</v>
      </c>
      <c r="C254" s="25">
        <v>142.69999999999999</v>
      </c>
      <c r="D254" s="25">
        <v>155</v>
      </c>
      <c r="E254" s="25">
        <v>16</v>
      </c>
      <c r="F254">
        <v>-0.79590477768887291</v>
      </c>
      <c r="G254">
        <v>-0.46468968023962226</v>
      </c>
      <c r="H254">
        <v>-0.33121509744925065</v>
      </c>
      <c r="I254" t="s">
        <v>437</v>
      </c>
      <c r="J254" t="s">
        <v>32</v>
      </c>
      <c r="K254" t="s">
        <v>87</v>
      </c>
      <c r="L254" t="s">
        <v>264</v>
      </c>
      <c r="M254" s="26">
        <v>25.7</v>
      </c>
      <c r="N254" s="27">
        <v>5</v>
      </c>
      <c r="O254">
        <v>20.29</v>
      </c>
      <c r="P254">
        <v>10.4</v>
      </c>
      <c r="Q254">
        <v>1.4</v>
      </c>
      <c r="R254">
        <v>4</v>
      </c>
      <c r="S254">
        <v>1.4</v>
      </c>
      <c r="T254">
        <v>0</v>
      </c>
      <c r="U254">
        <v>0.8</v>
      </c>
      <c r="V254">
        <v>0.47727272727272729</v>
      </c>
      <c r="W254">
        <v>8.8000000000000007</v>
      </c>
      <c r="X254">
        <v>0.5</v>
      </c>
      <c r="Y254">
        <v>1.2</v>
      </c>
      <c r="Z254">
        <v>0.6</v>
      </c>
      <c r="AA254">
        <v>-0.85023573936029417</v>
      </c>
      <c r="AB254">
        <v>-0.15391884120885529</v>
      </c>
      <c r="AC254">
        <v>-0.71634507605124487</v>
      </c>
      <c r="AD254">
        <v>-0.84799311417121448</v>
      </c>
      <c r="AE254">
        <v>-2.1841590290900013</v>
      </c>
      <c r="AF254">
        <v>0.12661378376786922</v>
      </c>
      <c r="AG254">
        <v>4.8890011507304112E-2</v>
      </c>
      <c r="AH254">
        <v>-0.94529542770837005</v>
      </c>
      <c r="AI254">
        <v>1.3402363101582055</v>
      </c>
    </row>
    <row r="255" spans="1:35" x14ac:dyDescent="0.2">
      <c r="A255">
        <v>22</v>
      </c>
      <c r="B255">
        <v>254</v>
      </c>
      <c r="C255" s="25">
        <v>145.80000000000001</v>
      </c>
      <c r="D255" s="25">
        <v>234</v>
      </c>
      <c r="E255" s="25">
        <v>2</v>
      </c>
      <c r="F255">
        <v>-0.79807740741838185</v>
      </c>
      <c r="G255">
        <v>-0.28790434009584731</v>
      </c>
      <c r="H255">
        <v>-0.51017306732253453</v>
      </c>
      <c r="I255" t="s">
        <v>481</v>
      </c>
      <c r="J255" t="s">
        <v>32</v>
      </c>
      <c r="K255" t="s">
        <v>108</v>
      </c>
      <c r="L255" t="s">
        <v>264</v>
      </c>
      <c r="M255" s="26">
        <v>34.4</v>
      </c>
      <c r="N255" s="27">
        <v>5</v>
      </c>
      <c r="O255">
        <v>18.296666666666667</v>
      </c>
      <c r="P255">
        <v>9.6</v>
      </c>
      <c r="Q255">
        <v>0.2</v>
      </c>
      <c r="R255">
        <v>6</v>
      </c>
      <c r="S255">
        <v>1.2</v>
      </c>
      <c r="T255">
        <v>0.4</v>
      </c>
      <c r="U255">
        <v>0</v>
      </c>
      <c r="V255">
        <v>0.63636363636363635</v>
      </c>
      <c r="W255">
        <v>6.6</v>
      </c>
      <c r="X255">
        <v>0.83333333333333337</v>
      </c>
      <c r="Y255">
        <v>1.2</v>
      </c>
      <c r="Z255">
        <v>0.4</v>
      </c>
      <c r="AA255">
        <v>-0.98358985091257367</v>
      </c>
      <c r="AB255">
        <v>-1.3228889118646736</v>
      </c>
      <c r="AC255">
        <v>2.0404430507121761E-3</v>
      </c>
      <c r="AD255">
        <v>-0.93936932050063904</v>
      </c>
      <c r="AE255">
        <v>-1.3130014991395391</v>
      </c>
      <c r="AF255">
        <v>-1.1124277564910137</v>
      </c>
      <c r="AG255">
        <v>1.458292255108006</v>
      </c>
      <c r="AH255">
        <v>8.269504392905451E-2</v>
      </c>
      <c r="AI255">
        <v>1.5371105359580413</v>
      </c>
    </row>
    <row r="256" spans="1:35" x14ac:dyDescent="0.2">
      <c r="A256">
        <v>22</v>
      </c>
      <c r="B256">
        <v>255</v>
      </c>
      <c r="C256" s="25">
        <v>0</v>
      </c>
      <c r="D256" s="25">
        <v>387</v>
      </c>
      <c r="E256" s="25">
        <v>0</v>
      </c>
      <c r="F256">
        <v>-0.80676078669677931</v>
      </c>
      <c r="G256">
        <v>-0.53073485112183039</v>
      </c>
      <c r="H256">
        <v>-0.27602593557494892</v>
      </c>
      <c r="I256" t="s">
        <v>422</v>
      </c>
      <c r="J256" t="s">
        <v>1708</v>
      </c>
      <c r="K256" t="s">
        <v>63</v>
      </c>
      <c r="L256" t="s">
        <v>263</v>
      </c>
      <c r="M256" s="26">
        <v>24.1</v>
      </c>
      <c r="N256" s="27">
        <v>2</v>
      </c>
      <c r="O256">
        <v>19.966666666666669</v>
      </c>
      <c r="P256">
        <v>4</v>
      </c>
      <c r="Q256">
        <v>0.5</v>
      </c>
      <c r="R256">
        <v>3</v>
      </c>
      <c r="S256">
        <v>1.5</v>
      </c>
      <c r="T256">
        <v>1.5</v>
      </c>
      <c r="U256">
        <v>0</v>
      </c>
      <c r="V256">
        <v>0.6</v>
      </c>
      <c r="W256">
        <v>2.5</v>
      </c>
      <c r="X256">
        <v>0.5</v>
      </c>
      <c r="Y256">
        <v>1</v>
      </c>
      <c r="Z256">
        <v>1.5</v>
      </c>
      <c r="AA256">
        <v>-1.917068631778529</v>
      </c>
      <c r="AB256">
        <v>-1.0306463942007189</v>
      </c>
      <c r="AC256">
        <v>-1.0755378356022234</v>
      </c>
      <c r="AD256">
        <v>-0.8023050110065022</v>
      </c>
      <c r="AE256">
        <v>1.082681708224231</v>
      </c>
      <c r="AF256">
        <v>-1.1124277564910137</v>
      </c>
      <c r="AG256">
        <v>0.41640955272203745</v>
      </c>
      <c r="AH256">
        <v>-0.79202158602270012</v>
      </c>
      <c r="AI256">
        <v>0.45430229405894357</v>
      </c>
    </row>
    <row r="257" spans="1:35" x14ac:dyDescent="0.2">
      <c r="A257">
        <v>22</v>
      </c>
      <c r="B257">
        <v>256</v>
      </c>
      <c r="C257" s="25">
        <v>0</v>
      </c>
      <c r="D257" s="25">
        <v>300</v>
      </c>
      <c r="E257" s="25">
        <v>1</v>
      </c>
      <c r="F257">
        <v>-0.81156326192006178</v>
      </c>
      <c r="G257">
        <v>-0.56981456795931384</v>
      </c>
      <c r="H257">
        <v>-0.24174869396074794</v>
      </c>
      <c r="I257" t="s">
        <v>407</v>
      </c>
      <c r="J257" t="s">
        <v>32</v>
      </c>
      <c r="K257" t="s">
        <v>82</v>
      </c>
      <c r="L257" t="s">
        <v>263</v>
      </c>
      <c r="M257" s="26">
        <v>23.7</v>
      </c>
      <c r="N257" s="27">
        <v>5</v>
      </c>
      <c r="O257">
        <v>15.096666666666668</v>
      </c>
      <c r="P257">
        <v>7.8</v>
      </c>
      <c r="Q257">
        <v>0.4</v>
      </c>
      <c r="R257">
        <v>2.8</v>
      </c>
      <c r="S257">
        <v>1.2</v>
      </c>
      <c r="T257">
        <v>0.6</v>
      </c>
      <c r="U257">
        <v>0.2</v>
      </c>
      <c r="V257">
        <v>0.5</v>
      </c>
      <c r="W257">
        <v>5.6</v>
      </c>
      <c r="X257">
        <v>0.9</v>
      </c>
      <c r="Y257">
        <v>2</v>
      </c>
      <c r="Z257">
        <v>1.6</v>
      </c>
      <c r="AA257">
        <v>-1.2836366019052021</v>
      </c>
      <c r="AB257">
        <v>-1.1280605667553703</v>
      </c>
      <c r="AC257">
        <v>-1.147376387512419</v>
      </c>
      <c r="AD257">
        <v>-0.93936932050063904</v>
      </c>
      <c r="AE257">
        <v>-0.87742273416430827</v>
      </c>
      <c r="AF257">
        <v>-0.80266737142629285</v>
      </c>
      <c r="AG257">
        <v>0.1967465406475826</v>
      </c>
      <c r="AH257">
        <v>0.49759014882379909</v>
      </c>
      <c r="AI257">
        <v>0.35586518115902555</v>
      </c>
    </row>
    <row r="258" spans="1:35" x14ac:dyDescent="0.2">
      <c r="A258">
        <v>22</v>
      </c>
      <c r="B258">
        <v>257</v>
      </c>
      <c r="C258" s="25">
        <v>141</v>
      </c>
      <c r="D258" s="25">
        <v>164</v>
      </c>
      <c r="E258" s="25">
        <v>4</v>
      </c>
      <c r="F258">
        <v>-0.81555372977981588</v>
      </c>
      <c r="G258">
        <v>-0.57284211798926576</v>
      </c>
      <c r="H258">
        <v>-0.24271161179055012</v>
      </c>
      <c r="I258" t="s">
        <v>439</v>
      </c>
      <c r="J258" t="s">
        <v>1710</v>
      </c>
      <c r="K258" t="s">
        <v>121</v>
      </c>
      <c r="L258" t="s">
        <v>264</v>
      </c>
      <c r="M258" s="26">
        <v>34.4</v>
      </c>
      <c r="N258" s="27">
        <v>5</v>
      </c>
      <c r="O258">
        <v>17.03</v>
      </c>
      <c r="P258">
        <v>5.4</v>
      </c>
      <c r="Q258">
        <v>1.4</v>
      </c>
      <c r="R258">
        <v>2.6</v>
      </c>
      <c r="S258">
        <v>0.4</v>
      </c>
      <c r="T258">
        <v>1</v>
      </c>
      <c r="U258">
        <v>0</v>
      </c>
      <c r="V258">
        <v>0.40909090909090912</v>
      </c>
      <c r="W258">
        <v>4.4000000000000004</v>
      </c>
      <c r="X258">
        <v>0.66666666666666663</v>
      </c>
      <c r="Y258">
        <v>0.6</v>
      </c>
      <c r="Z258">
        <v>1</v>
      </c>
      <c r="AA258">
        <v>-1.6836989365620401</v>
      </c>
      <c r="AB258">
        <v>-0.15391884120885529</v>
      </c>
      <c r="AC258">
        <v>-1.2192149394226146</v>
      </c>
      <c r="AD258">
        <v>-1.3048741458183366</v>
      </c>
      <c r="AE258">
        <v>-6.2652042138463893E-3</v>
      </c>
      <c r="AF258">
        <v>-1.1124277564910137</v>
      </c>
      <c r="AG258">
        <v>-0.3931908120032141</v>
      </c>
      <c r="AH258">
        <v>-0.22847628474200396</v>
      </c>
      <c r="AI258">
        <v>0.94648785855853346</v>
      </c>
    </row>
    <row r="259" spans="1:35" x14ac:dyDescent="0.2">
      <c r="A259">
        <v>22</v>
      </c>
      <c r="B259">
        <v>258</v>
      </c>
      <c r="C259" s="25">
        <v>0</v>
      </c>
      <c r="D259" s="25">
        <v>301</v>
      </c>
      <c r="E259" s="25">
        <v>0</v>
      </c>
      <c r="F259">
        <v>-0.8338269923297873</v>
      </c>
      <c r="G259">
        <v>-0.43160585411944918</v>
      </c>
      <c r="H259">
        <v>-0.40222113821033811</v>
      </c>
      <c r="I259" t="s">
        <v>485</v>
      </c>
      <c r="J259" t="s">
        <v>32</v>
      </c>
      <c r="K259" t="s">
        <v>58</v>
      </c>
      <c r="L259" t="s">
        <v>264</v>
      </c>
      <c r="M259" s="26">
        <v>29.4</v>
      </c>
      <c r="N259" s="27">
        <v>5</v>
      </c>
      <c r="O259">
        <v>18.239999999999998</v>
      </c>
      <c r="P259">
        <v>8.8000000000000007</v>
      </c>
      <c r="Q259">
        <v>1.2</v>
      </c>
      <c r="R259">
        <v>2.6</v>
      </c>
      <c r="S259">
        <v>0.8</v>
      </c>
      <c r="T259">
        <v>0.4</v>
      </c>
      <c r="U259">
        <v>0.4</v>
      </c>
      <c r="V259">
        <v>0.55172413793103448</v>
      </c>
      <c r="W259">
        <v>5.8</v>
      </c>
      <c r="X259">
        <v>0.75</v>
      </c>
      <c r="Y259">
        <v>1.6</v>
      </c>
      <c r="Z259">
        <v>0.6</v>
      </c>
      <c r="AA259">
        <v>-1.1169439624648529</v>
      </c>
      <c r="AB259">
        <v>-0.34874718631815826</v>
      </c>
      <c r="AC259">
        <v>-1.2192149394226146</v>
      </c>
      <c r="AD259">
        <v>-1.1221217331594877</v>
      </c>
      <c r="AE259">
        <v>-1.3130014991395391</v>
      </c>
      <c r="AF259">
        <v>-0.49290698636157226</v>
      </c>
      <c r="AG259">
        <v>0.61209994907526288</v>
      </c>
      <c r="AH259">
        <v>-0.22385263944228598</v>
      </c>
      <c r="AI259">
        <v>1.3402363101582055</v>
      </c>
    </row>
    <row r="260" spans="1:35" x14ac:dyDescent="0.2">
      <c r="A260">
        <v>22</v>
      </c>
      <c r="B260">
        <v>259</v>
      </c>
      <c r="C260" s="25">
        <v>139.1</v>
      </c>
      <c r="D260" s="25">
        <v>151</v>
      </c>
      <c r="E260" s="25">
        <v>17</v>
      </c>
      <c r="F260">
        <v>-0.84295753870687451</v>
      </c>
      <c r="G260">
        <v>-0.6864569490275737</v>
      </c>
      <c r="H260">
        <v>-0.15650058967930081</v>
      </c>
      <c r="I260" t="s">
        <v>438</v>
      </c>
      <c r="J260" t="s">
        <v>1709</v>
      </c>
      <c r="K260" t="s">
        <v>60</v>
      </c>
      <c r="L260" t="s">
        <v>264</v>
      </c>
      <c r="M260" s="26">
        <v>23.8</v>
      </c>
      <c r="N260" s="27">
        <v>1</v>
      </c>
      <c r="O260">
        <v>10.45</v>
      </c>
      <c r="P260">
        <v>3</v>
      </c>
      <c r="Q260">
        <v>1</v>
      </c>
      <c r="R260">
        <v>9</v>
      </c>
      <c r="S260">
        <v>1</v>
      </c>
      <c r="T260">
        <v>0</v>
      </c>
      <c r="U260">
        <v>0</v>
      </c>
      <c r="V260">
        <v>0.25</v>
      </c>
      <c r="W260">
        <v>4</v>
      </c>
      <c r="X260">
        <v>0</v>
      </c>
      <c r="Y260">
        <v>0</v>
      </c>
      <c r="Z260">
        <v>1</v>
      </c>
      <c r="AA260">
        <v>-2.0837612712188784</v>
      </c>
      <c r="AB260">
        <v>-0.54357553142746129</v>
      </c>
      <c r="AC260">
        <v>1.0796187217036477</v>
      </c>
      <c r="AD260">
        <v>-1.0307455268300634</v>
      </c>
      <c r="AE260">
        <v>-2.1841590290900013</v>
      </c>
      <c r="AF260">
        <v>-1.1124277564910137</v>
      </c>
      <c r="AG260">
        <v>-1.2238976288585748</v>
      </c>
      <c r="AH260">
        <v>-2.5652377594350319E-2</v>
      </c>
      <c r="AI260">
        <v>0.94648785855853346</v>
      </c>
    </row>
    <row r="261" spans="1:35" x14ac:dyDescent="0.2">
      <c r="A261">
        <v>22</v>
      </c>
      <c r="B261">
        <v>260</v>
      </c>
      <c r="C261" s="25">
        <v>0</v>
      </c>
      <c r="D261" s="25">
        <v>437</v>
      </c>
      <c r="E261" s="25">
        <v>0</v>
      </c>
      <c r="F261">
        <v>-0.8478506424553347</v>
      </c>
      <c r="G261">
        <v>-0.43467364899779798</v>
      </c>
      <c r="H261">
        <v>-0.41317699345753672</v>
      </c>
      <c r="I261" t="s">
        <v>426</v>
      </c>
      <c r="J261" t="s">
        <v>32</v>
      </c>
      <c r="K261" t="s">
        <v>33</v>
      </c>
      <c r="L261" t="s">
        <v>264</v>
      </c>
      <c r="M261" s="26">
        <v>21.5</v>
      </c>
      <c r="N261" s="27">
        <v>4</v>
      </c>
      <c r="O261">
        <v>15.262499999999999</v>
      </c>
      <c r="P261">
        <v>5.25</v>
      </c>
      <c r="Q261">
        <v>0</v>
      </c>
      <c r="R261">
        <v>4.25</v>
      </c>
      <c r="S261">
        <v>0.25</v>
      </c>
      <c r="T261">
        <v>0.25</v>
      </c>
      <c r="U261">
        <v>0.75</v>
      </c>
      <c r="V261">
        <v>0.875</v>
      </c>
      <c r="W261">
        <v>2</v>
      </c>
      <c r="X261">
        <v>1</v>
      </c>
      <c r="Y261">
        <v>1.75</v>
      </c>
      <c r="Z261">
        <v>1</v>
      </c>
      <c r="AA261">
        <v>-1.7087028324780926</v>
      </c>
      <c r="AB261">
        <v>-1.5177172569739765</v>
      </c>
      <c r="AC261">
        <v>-0.62654688616350018</v>
      </c>
      <c r="AD261">
        <v>-1.3734063005654049</v>
      </c>
      <c r="AE261">
        <v>-1.6396855728709625</v>
      </c>
      <c r="AF261">
        <v>4.9173687501688976E-2</v>
      </c>
      <c r="AG261">
        <v>1.0764037976486278</v>
      </c>
      <c r="AH261">
        <v>0.88193066436290357</v>
      </c>
      <c r="AI261">
        <v>0.94648785855853346</v>
      </c>
    </row>
    <row r="262" spans="1:35" x14ac:dyDescent="0.2">
      <c r="A262">
        <v>22</v>
      </c>
      <c r="B262">
        <v>261</v>
      </c>
      <c r="C262" s="25">
        <v>140.69999999999999</v>
      </c>
      <c r="D262" s="25">
        <v>211</v>
      </c>
      <c r="E262" s="25">
        <v>4</v>
      </c>
      <c r="F262">
        <v>-0.84812119405272757</v>
      </c>
      <c r="G262">
        <v>-0.63916091696770116</v>
      </c>
      <c r="H262">
        <v>-0.2089602770850264</v>
      </c>
      <c r="I262" t="s">
        <v>430</v>
      </c>
      <c r="J262" t="s">
        <v>32</v>
      </c>
      <c r="K262" t="s">
        <v>72</v>
      </c>
      <c r="L262" t="s">
        <v>263</v>
      </c>
      <c r="M262" s="26">
        <v>33.1</v>
      </c>
      <c r="N262" s="27">
        <v>5</v>
      </c>
      <c r="O262">
        <v>24.716666666666669</v>
      </c>
      <c r="P262">
        <v>7.2</v>
      </c>
      <c r="Q262">
        <v>1.2</v>
      </c>
      <c r="R262">
        <v>2.8</v>
      </c>
      <c r="S262">
        <v>1.4</v>
      </c>
      <c r="T262">
        <v>0.6</v>
      </c>
      <c r="U262">
        <v>0</v>
      </c>
      <c r="V262">
        <v>0.37037037037037035</v>
      </c>
      <c r="W262">
        <v>5.4</v>
      </c>
      <c r="X262">
        <v>0.76923076923076927</v>
      </c>
      <c r="Y262">
        <v>2.6</v>
      </c>
      <c r="Z262">
        <v>1</v>
      </c>
      <c r="AA262">
        <v>-1.3836521855694115</v>
      </c>
      <c r="AB262">
        <v>-0.34874718631815826</v>
      </c>
      <c r="AC262">
        <v>-1.147376387512419</v>
      </c>
      <c r="AD262">
        <v>-0.84799311417121448</v>
      </c>
      <c r="AE262">
        <v>-0.87742273416430827</v>
      </c>
      <c r="AF262">
        <v>-1.1124277564910137</v>
      </c>
      <c r="AG262">
        <v>-0.76208775289875141</v>
      </c>
      <c r="AH262">
        <v>-0.21922899414256744</v>
      </c>
      <c r="AI262">
        <v>0.94648785855853346</v>
      </c>
    </row>
    <row r="263" spans="1:35" x14ac:dyDescent="0.2">
      <c r="A263">
        <v>22</v>
      </c>
      <c r="B263">
        <v>262</v>
      </c>
      <c r="C263" s="25">
        <v>0</v>
      </c>
      <c r="D263" s="25">
        <v>457</v>
      </c>
      <c r="E263" s="25">
        <v>0</v>
      </c>
      <c r="F263">
        <v>-0.84897767555930959</v>
      </c>
      <c r="G263">
        <v>-0.70613175203394662</v>
      </c>
      <c r="H263">
        <v>-0.14284592352536296</v>
      </c>
      <c r="I263" t="s">
        <v>466</v>
      </c>
      <c r="J263" t="s">
        <v>32</v>
      </c>
      <c r="K263" t="s">
        <v>48</v>
      </c>
      <c r="L263" t="s">
        <v>263</v>
      </c>
      <c r="M263" s="26">
        <v>24</v>
      </c>
      <c r="N263" s="27">
        <v>5</v>
      </c>
      <c r="O263">
        <v>11.973333333333334</v>
      </c>
      <c r="P263">
        <v>5.4</v>
      </c>
      <c r="Q263">
        <v>1</v>
      </c>
      <c r="R263">
        <v>1</v>
      </c>
      <c r="S263">
        <v>1.6</v>
      </c>
      <c r="T263">
        <v>0.8</v>
      </c>
      <c r="U263">
        <v>0</v>
      </c>
      <c r="V263">
        <v>0.32142857142857145</v>
      </c>
      <c r="W263">
        <v>5.6</v>
      </c>
      <c r="X263">
        <v>1</v>
      </c>
      <c r="Y263">
        <v>0.8</v>
      </c>
      <c r="Z263">
        <v>1.2</v>
      </c>
      <c r="AA263">
        <v>-1.6836989365620401</v>
      </c>
      <c r="AB263">
        <v>-0.54357553142746129</v>
      </c>
      <c r="AC263">
        <v>-1.7939233547041804</v>
      </c>
      <c r="AD263">
        <v>-0.75661690784178992</v>
      </c>
      <c r="AE263">
        <v>-0.44184396918907726</v>
      </c>
      <c r="AF263">
        <v>-1.1124277564910137</v>
      </c>
      <c r="AG263">
        <v>-1.1619556721490503</v>
      </c>
      <c r="AH263">
        <v>0.38924272730039433</v>
      </c>
      <c r="AI263">
        <v>0.74961363275869752</v>
      </c>
    </row>
    <row r="264" spans="1:35" x14ac:dyDescent="0.2">
      <c r="A264">
        <v>22</v>
      </c>
      <c r="B264">
        <v>263</v>
      </c>
      <c r="C264" s="25">
        <v>143.80000000000001</v>
      </c>
      <c r="D264" s="25">
        <v>190</v>
      </c>
      <c r="E264" s="25">
        <v>4</v>
      </c>
      <c r="F264">
        <v>-0.85172150151195325</v>
      </c>
      <c r="G264">
        <v>-0.55941489609755402</v>
      </c>
      <c r="H264">
        <v>-0.29230660541439923</v>
      </c>
      <c r="I264" t="s">
        <v>443</v>
      </c>
      <c r="J264" t="s">
        <v>32</v>
      </c>
      <c r="K264" t="s">
        <v>87</v>
      </c>
      <c r="L264" t="s">
        <v>263</v>
      </c>
      <c r="M264" s="26">
        <v>24.4</v>
      </c>
      <c r="N264" s="27">
        <v>5</v>
      </c>
      <c r="O264">
        <v>19.383333333333333</v>
      </c>
      <c r="P264">
        <v>7.8</v>
      </c>
      <c r="Q264">
        <v>0.6</v>
      </c>
      <c r="R264">
        <v>2.6</v>
      </c>
      <c r="S264">
        <v>4.2</v>
      </c>
      <c r="T264">
        <v>0.4</v>
      </c>
      <c r="U264">
        <v>0.2</v>
      </c>
      <c r="V264">
        <v>0.43243243243243246</v>
      </c>
      <c r="W264">
        <v>7.4</v>
      </c>
      <c r="X264">
        <v>0.5714285714285714</v>
      </c>
      <c r="Y264">
        <v>1.4</v>
      </c>
      <c r="Z264">
        <v>0.6</v>
      </c>
      <c r="AA264">
        <v>-1.2836366019052021</v>
      </c>
      <c r="AB264">
        <v>-0.93323222164606745</v>
      </c>
      <c r="AC264">
        <v>-1.2192149394226146</v>
      </c>
      <c r="AD264">
        <v>0.43127377444072779</v>
      </c>
      <c r="AE264">
        <v>-1.3130014991395391</v>
      </c>
      <c r="AF264">
        <v>-0.80266737142629285</v>
      </c>
      <c r="AG264">
        <v>-0.41291986445251899</v>
      </c>
      <c r="AH264">
        <v>-0.8415716514846836</v>
      </c>
      <c r="AI264">
        <v>1.3402363101582055</v>
      </c>
    </row>
    <row r="265" spans="1:35" x14ac:dyDescent="0.2">
      <c r="A265">
        <v>22</v>
      </c>
      <c r="B265">
        <v>264</v>
      </c>
      <c r="C265" s="25">
        <v>0</v>
      </c>
      <c r="D265" s="25">
        <v>197</v>
      </c>
      <c r="E265" s="25">
        <v>2</v>
      </c>
      <c r="F265">
        <v>-0.8563587533569772</v>
      </c>
      <c r="G265">
        <v>-0.47121390493821241</v>
      </c>
      <c r="H265">
        <v>-0.38514484841876478</v>
      </c>
      <c r="I265" t="s">
        <v>442</v>
      </c>
      <c r="J265" t="s">
        <v>32</v>
      </c>
      <c r="K265" t="s">
        <v>72</v>
      </c>
      <c r="L265" t="s">
        <v>263</v>
      </c>
      <c r="M265" s="26">
        <v>26.9</v>
      </c>
      <c r="N265" s="27">
        <v>5</v>
      </c>
      <c r="O265">
        <v>14.536666666666667</v>
      </c>
      <c r="P265">
        <v>3.4</v>
      </c>
      <c r="Q265">
        <v>0.6</v>
      </c>
      <c r="R265">
        <v>3</v>
      </c>
      <c r="S265">
        <v>1.6</v>
      </c>
      <c r="T265">
        <v>0.4</v>
      </c>
      <c r="U265">
        <v>0.8</v>
      </c>
      <c r="V265">
        <v>0.53846153846153844</v>
      </c>
      <c r="W265">
        <v>2.6</v>
      </c>
      <c r="X265">
        <v>0</v>
      </c>
      <c r="Y265">
        <v>0</v>
      </c>
      <c r="Z265">
        <v>0.4</v>
      </c>
      <c r="AA265">
        <v>-2.0170842154427384</v>
      </c>
      <c r="AB265">
        <v>-0.93323222164606745</v>
      </c>
      <c r="AC265">
        <v>-1.0755378356022234</v>
      </c>
      <c r="AD265">
        <v>-0.75661690784178992</v>
      </c>
      <c r="AE265">
        <v>-1.3130014991395391</v>
      </c>
      <c r="AF265">
        <v>0.12661378376786922</v>
      </c>
      <c r="AG265">
        <v>0.21647559309688783</v>
      </c>
      <c r="AH265">
        <v>-2.5652377594350319E-2</v>
      </c>
      <c r="AI265">
        <v>1.5371105359580413</v>
      </c>
    </row>
    <row r="266" spans="1:35" x14ac:dyDescent="0.2">
      <c r="A266">
        <v>23</v>
      </c>
      <c r="B266">
        <v>265</v>
      </c>
      <c r="C266" s="25">
        <v>0</v>
      </c>
      <c r="D266" s="25">
        <v>339</v>
      </c>
      <c r="E266" s="25">
        <v>0</v>
      </c>
      <c r="F266">
        <v>-0.8610582871625222</v>
      </c>
      <c r="G266">
        <v>-0.61519313833784128</v>
      </c>
      <c r="H266">
        <v>-0.24586514882468091</v>
      </c>
      <c r="I266" t="s">
        <v>470</v>
      </c>
      <c r="J266" t="s">
        <v>32</v>
      </c>
      <c r="K266" t="s">
        <v>108</v>
      </c>
      <c r="L266" t="s">
        <v>263</v>
      </c>
      <c r="M266" s="26">
        <v>23.8</v>
      </c>
      <c r="N266" s="27">
        <v>5</v>
      </c>
      <c r="O266">
        <v>13.173333333333336</v>
      </c>
      <c r="P266">
        <v>6.6</v>
      </c>
      <c r="Q266">
        <v>1.2</v>
      </c>
      <c r="R266">
        <v>1.6</v>
      </c>
      <c r="S266">
        <v>1.8</v>
      </c>
      <c r="T266">
        <v>0.2</v>
      </c>
      <c r="U266">
        <v>0.4</v>
      </c>
      <c r="V266">
        <v>0.5</v>
      </c>
      <c r="W266">
        <v>4</v>
      </c>
      <c r="X266">
        <v>0.875</v>
      </c>
      <c r="Y266">
        <v>1.6</v>
      </c>
      <c r="Z266">
        <v>1.6</v>
      </c>
      <c r="AA266">
        <v>-1.4836677692336213</v>
      </c>
      <c r="AB266">
        <v>-0.34874718631815826</v>
      </c>
      <c r="AC266">
        <v>-1.5784076989735931</v>
      </c>
      <c r="AD266">
        <v>-0.66524070151236558</v>
      </c>
      <c r="AE266">
        <v>-1.7485802641147703</v>
      </c>
      <c r="AF266">
        <v>-0.49290698636157226</v>
      </c>
      <c r="AG266">
        <v>0.13480458393805833</v>
      </c>
      <c r="AH266">
        <v>0.29014259637642625</v>
      </c>
      <c r="AI266">
        <v>0.35586518115902555</v>
      </c>
    </row>
    <row r="267" spans="1:35" x14ac:dyDescent="0.2">
      <c r="A267">
        <v>23</v>
      </c>
      <c r="B267">
        <v>266</v>
      </c>
      <c r="C267" s="25">
        <v>0</v>
      </c>
      <c r="D267" s="25">
        <v>533</v>
      </c>
      <c r="E267" s="25">
        <v>4</v>
      </c>
      <c r="F267">
        <v>-0.86143500150748675</v>
      </c>
      <c r="G267">
        <v>-0.62839727461023642</v>
      </c>
      <c r="H267">
        <v>-0.23303772689725033</v>
      </c>
      <c r="I267" t="s">
        <v>514</v>
      </c>
      <c r="J267" t="s">
        <v>32</v>
      </c>
      <c r="K267" t="s">
        <v>37</v>
      </c>
      <c r="L267" t="s">
        <v>264</v>
      </c>
      <c r="M267" s="26">
        <v>19.8</v>
      </c>
      <c r="N267" s="27">
        <v>5</v>
      </c>
      <c r="O267">
        <v>22.426666666666666</v>
      </c>
      <c r="P267">
        <v>7</v>
      </c>
      <c r="Q267">
        <v>0.8</v>
      </c>
      <c r="R267">
        <v>6.2</v>
      </c>
      <c r="S267">
        <v>0.8</v>
      </c>
      <c r="T267">
        <v>0.6</v>
      </c>
      <c r="U267">
        <v>0.6</v>
      </c>
      <c r="V267">
        <v>0.41176470588235292</v>
      </c>
      <c r="W267">
        <v>6.8</v>
      </c>
      <c r="X267">
        <v>0.375</v>
      </c>
      <c r="Y267">
        <v>1.6</v>
      </c>
      <c r="Z267">
        <v>1</v>
      </c>
      <c r="AA267">
        <v>-1.4169907134574815</v>
      </c>
      <c r="AB267">
        <v>-0.73840387653676431</v>
      </c>
      <c r="AC267">
        <v>7.387899496090794E-2</v>
      </c>
      <c r="AD267">
        <v>-1.1221217331594877</v>
      </c>
      <c r="AE267">
        <v>-0.87742273416430827</v>
      </c>
      <c r="AF267">
        <v>-0.18314660129685159</v>
      </c>
      <c r="AG267">
        <v>-0.57201831949825421</v>
      </c>
      <c r="AH267">
        <v>-1.7658383468984227</v>
      </c>
      <c r="AI267">
        <v>0.94648785855853346</v>
      </c>
    </row>
    <row r="268" spans="1:35" x14ac:dyDescent="0.2">
      <c r="A268">
        <v>23</v>
      </c>
      <c r="B268">
        <v>267</v>
      </c>
      <c r="C268" s="25">
        <v>0</v>
      </c>
      <c r="D268" s="25">
        <v>263</v>
      </c>
      <c r="E268" s="25">
        <v>0</v>
      </c>
      <c r="F268">
        <v>-0.86475042173247163</v>
      </c>
      <c r="G268">
        <v>-0.627063207937815</v>
      </c>
      <c r="H268">
        <v>-0.23768721379465663</v>
      </c>
      <c r="I268" t="s">
        <v>468</v>
      </c>
      <c r="J268" t="s">
        <v>32</v>
      </c>
      <c r="K268" t="s">
        <v>155</v>
      </c>
      <c r="L268" t="s">
        <v>263</v>
      </c>
      <c r="M268" s="26">
        <v>21.5</v>
      </c>
      <c r="N268" s="27">
        <v>5</v>
      </c>
      <c r="O268">
        <v>9.629999999999999</v>
      </c>
      <c r="P268">
        <v>4.2</v>
      </c>
      <c r="Q268">
        <v>0.6</v>
      </c>
      <c r="R268">
        <v>1.6</v>
      </c>
      <c r="S268">
        <v>1</v>
      </c>
      <c r="T268">
        <v>1</v>
      </c>
      <c r="U268">
        <v>0.2</v>
      </c>
      <c r="V268">
        <v>0.38095238095238093</v>
      </c>
      <c r="W268">
        <v>4.2</v>
      </c>
      <c r="X268">
        <v>1</v>
      </c>
      <c r="Y268">
        <v>0.4</v>
      </c>
      <c r="Z268">
        <v>1</v>
      </c>
      <c r="AA268">
        <v>-1.883730103890459</v>
      </c>
      <c r="AB268">
        <v>-0.93323222164606745</v>
      </c>
      <c r="AC268">
        <v>-1.5784076989735931</v>
      </c>
      <c r="AD268">
        <v>-1.0307455268300634</v>
      </c>
      <c r="AE268">
        <v>-6.2652042138463893E-3</v>
      </c>
      <c r="AF268">
        <v>-0.80266737142629285</v>
      </c>
      <c r="AG268">
        <v>-0.53680377787156786</v>
      </c>
      <c r="AH268">
        <v>0.18179517485302202</v>
      </c>
      <c r="AI268">
        <v>0.94648785855853346</v>
      </c>
    </row>
    <row r="269" spans="1:35" x14ac:dyDescent="0.2">
      <c r="A269">
        <v>23</v>
      </c>
      <c r="B269">
        <v>268</v>
      </c>
      <c r="C269" s="25">
        <v>0</v>
      </c>
      <c r="D269" s="25">
        <v>272</v>
      </c>
      <c r="E269" s="25">
        <v>2</v>
      </c>
      <c r="F269">
        <v>-0.86654042454110203</v>
      </c>
      <c r="G269">
        <v>-0.70756047253243226</v>
      </c>
      <c r="H269">
        <v>-0.15897995200866977</v>
      </c>
      <c r="I269" t="s">
        <v>379</v>
      </c>
      <c r="J269" t="s">
        <v>32</v>
      </c>
      <c r="K269" t="s">
        <v>115</v>
      </c>
      <c r="L269" t="s">
        <v>264</v>
      </c>
      <c r="M269" s="26">
        <v>24</v>
      </c>
      <c r="N269" s="27">
        <v>5</v>
      </c>
      <c r="O269">
        <v>17.523333333333333</v>
      </c>
      <c r="P269">
        <v>2.2000000000000002</v>
      </c>
      <c r="Q269">
        <v>0.6</v>
      </c>
      <c r="R269">
        <v>6.2</v>
      </c>
      <c r="S269">
        <v>1.4</v>
      </c>
      <c r="T269">
        <v>0.4</v>
      </c>
      <c r="U269">
        <v>0.2</v>
      </c>
      <c r="V269">
        <v>0.26666666666666666</v>
      </c>
      <c r="W269">
        <v>3</v>
      </c>
      <c r="X269">
        <v>0</v>
      </c>
      <c r="Y269">
        <v>0</v>
      </c>
      <c r="Z269">
        <v>1.4</v>
      </c>
      <c r="AA269">
        <v>-2.2171153827711576</v>
      </c>
      <c r="AB269">
        <v>-0.93323222164606745</v>
      </c>
      <c r="AC269">
        <v>7.387899496090794E-2</v>
      </c>
      <c r="AD269">
        <v>-0.84799311417121448</v>
      </c>
      <c r="AE269">
        <v>-1.3130014991395391</v>
      </c>
      <c r="AF269">
        <v>-0.80266737142629285</v>
      </c>
      <c r="AG269">
        <v>-0.85500068796303763</v>
      </c>
      <c r="AH269">
        <v>-2.5652377594350319E-2</v>
      </c>
      <c r="AI269">
        <v>0.55273940695886159</v>
      </c>
    </row>
    <row r="270" spans="1:35" x14ac:dyDescent="0.2">
      <c r="A270">
        <v>23</v>
      </c>
      <c r="B270">
        <v>269</v>
      </c>
      <c r="C270" s="25">
        <v>0</v>
      </c>
      <c r="D270" s="25">
        <v>297</v>
      </c>
      <c r="E270" s="25">
        <v>0</v>
      </c>
      <c r="F270">
        <v>-0.86662757611968622</v>
      </c>
      <c r="G270">
        <v>-0.59001136587022451</v>
      </c>
      <c r="H270">
        <v>-0.2766162102494617</v>
      </c>
      <c r="I270" t="s">
        <v>429</v>
      </c>
      <c r="J270" t="s">
        <v>32</v>
      </c>
      <c r="K270" t="s">
        <v>52</v>
      </c>
      <c r="L270" t="s">
        <v>263</v>
      </c>
      <c r="M270" s="26">
        <v>31.1</v>
      </c>
      <c r="N270" s="27">
        <v>5</v>
      </c>
      <c r="O270">
        <v>12.513333333333334</v>
      </c>
      <c r="P270">
        <v>5.6</v>
      </c>
      <c r="Q270">
        <v>0</v>
      </c>
      <c r="R270">
        <v>2.4</v>
      </c>
      <c r="S270">
        <v>1.6</v>
      </c>
      <c r="T270">
        <v>0.8</v>
      </c>
      <c r="U270">
        <v>0.2</v>
      </c>
      <c r="V270">
        <v>0.47619047619047616</v>
      </c>
      <c r="W270">
        <v>4.2</v>
      </c>
      <c r="X270">
        <v>0.88888888888888884</v>
      </c>
      <c r="Y270">
        <v>1.8</v>
      </c>
      <c r="Z270">
        <v>1.2</v>
      </c>
      <c r="AA270">
        <v>-1.6503604086739705</v>
      </c>
      <c r="AB270">
        <v>-1.5177172569739765</v>
      </c>
      <c r="AC270">
        <v>-1.2910534913328104</v>
      </c>
      <c r="AD270">
        <v>-0.75661690784178992</v>
      </c>
      <c r="AE270">
        <v>-0.44184396918907726</v>
      </c>
      <c r="AF270">
        <v>-0.80266737142629285</v>
      </c>
      <c r="AG270">
        <v>6.6771072470853971E-3</v>
      </c>
      <c r="AH270">
        <v>0.39386637260011315</v>
      </c>
      <c r="AI270">
        <v>0.74961363275869752</v>
      </c>
    </row>
    <row r="271" spans="1:35" x14ac:dyDescent="0.2">
      <c r="A271">
        <v>23</v>
      </c>
      <c r="B271">
        <v>270</v>
      </c>
      <c r="C271" s="25">
        <v>122.8</v>
      </c>
      <c r="D271" s="25">
        <v>290</v>
      </c>
      <c r="E271" s="25">
        <v>1</v>
      </c>
      <c r="F271">
        <v>-0.87189028427224591</v>
      </c>
      <c r="G271">
        <v>-0.55494742306417555</v>
      </c>
      <c r="H271">
        <v>-0.31694286120807036</v>
      </c>
      <c r="I271" t="s">
        <v>507</v>
      </c>
      <c r="J271" t="s">
        <v>32</v>
      </c>
      <c r="K271" t="s">
        <v>52</v>
      </c>
      <c r="L271" t="s">
        <v>263</v>
      </c>
      <c r="M271" s="26">
        <v>42.8</v>
      </c>
      <c r="N271" s="27">
        <v>5</v>
      </c>
      <c r="O271">
        <v>17.806666666666665</v>
      </c>
      <c r="P271">
        <v>8.1999999999999993</v>
      </c>
      <c r="Q271">
        <v>1.2</v>
      </c>
      <c r="R271">
        <v>2.4</v>
      </c>
      <c r="S271">
        <v>0.6</v>
      </c>
      <c r="T271">
        <v>0.4</v>
      </c>
      <c r="U271">
        <v>0.2</v>
      </c>
      <c r="V271">
        <v>0.42857142857142855</v>
      </c>
      <c r="W271">
        <v>7</v>
      </c>
      <c r="X271">
        <v>0.83333333333333337</v>
      </c>
      <c r="Y271">
        <v>1.2</v>
      </c>
      <c r="Z271">
        <v>0.4</v>
      </c>
      <c r="AA271">
        <v>-1.2169595461290625</v>
      </c>
      <c r="AB271">
        <v>-0.34874718631815826</v>
      </c>
      <c r="AC271">
        <v>-1.2910534913328104</v>
      </c>
      <c r="AD271">
        <v>-1.213497939488912</v>
      </c>
      <c r="AE271">
        <v>-1.3130014991395391</v>
      </c>
      <c r="AF271">
        <v>-0.80266737142629285</v>
      </c>
      <c r="AG271">
        <v>-0.42840535362990045</v>
      </c>
      <c r="AH271">
        <v>8.269504392905451E-2</v>
      </c>
      <c r="AI271">
        <v>1.5371105359580413</v>
      </c>
    </row>
    <row r="272" spans="1:35" x14ac:dyDescent="0.2">
      <c r="A272">
        <v>23</v>
      </c>
      <c r="B272">
        <v>271</v>
      </c>
      <c r="C272" s="25">
        <v>141.19999999999999</v>
      </c>
      <c r="D272" s="25">
        <v>198</v>
      </c>
      <c r="E272" s="25">
        <v>4</v>
      </c>
      <c r="F272">
        <v>-0.87635572618822788</v>
      </c>
      <c r="G272">
        <v>-0.48676710602918505</v>
      </c>
      <c r="H272">
        <v>-0.38958862015904283</v>
      </c>
      <c r="I272" t="s">
        <v>411</v>
      </c>
      <c r="J272" t="s">
        <v>32</v>
      </c>
      <c r="K272" t="s">
        <v>58</v>
      </c>
      <c r="L272" t="s">
        <v>264</v>
      </c>
      <c r="M272" s="26">
        <v>22.7</v>
      </c>
      <c r="N272" s="27">
        <v>5</v>
      </c>
      <c r="O272">
        <v>11.676666666666668</v>
      </c>
      <c r="P272">
        <v>4</v>
      </c>
      <c r="Q272">
        <v>0.6</v>
      </c>
      <c r="R272">
        <v>1.2</v>
      </c>
      <c r="S272">
        <v>0.8</v>
      </c>
      <c r="T272">
        <v>0.8</v>
      </c>
      <c r="U272">
        <v>0.8</v>
      </c>
      <c r="V272">
        <v>0.53846153846153844</v>
      </c>
      <c r="W272">
        <v>2.6</v>
      </c>
      <c r="X272">
        <v>0.75</v>
      </c>
      <c r="Y272">
        <v>0.8</v>
      </c>
      <c r="Z272">
        <v>0.4</v>
      </c>
      <c r="AA272">
        <v>-1.917068631778529</v>
      </c>
      <c r="AB272">
        <v>-0.93323222164606745</v>
      </c>
      <c r="AC272">
        <v>-1.7220848027939846</v>
      </c>
      <c r="AD272">
        <v>-1.1221217331594877</v>
      </c>
      <c r="AE272">
        <v>-0.44184396918907726</v>
      </c>
      <c r="AF272">
        <v>0.12661378376786922</v>
      </c>
      <c r="AG272">
        <v>0.21647559309688783</v>
      </c>
      <c r="AH272">
        <v>-0.12475250851831815</v>
      </c>
      <c r="AI272">
        <v>1.5371105359580413</v>
      </c>
    </row>
    <row r="273" spans="1:35" x14ac:dyDescent="0.2">
      <c r="A273">
        <v>23</v>
      </c>
      <c r="B273">
        <v>272</v>
      </c>
      <c r="C273" s="25">
        <v>0</v>
      </c>
      <c r="D273" s="25">
        <v>568</v>
      </c>
      <c r="E273" s="25">
        <v>2</v>
      </c>
      <c r="F273">
        <v>-0.87878578482613878</v>
      </c>
      <c r="G273">
        <v>-0.95853404669765063</v>
      </c>
      <c r="H273">
        <v>7.974826187151185E-2</v>
      </c>
      <c r="I273" t="s">
        <v>222</v>
      </c>
      <c r="J273" t="s">
        <v>32</v>
      </c>
      <c r="K273" t="s">
        <v>60</v>
      </c>
      <c r="L273" t="s">
        <v>263</v>
      </c>
      <c r="M273" s="26">
        <v>20.399999999999999</v>
      </c>
      <c r="N273" s="27">
        <v>5</v>
      </c>
      <c r="O273">
        <v>24.59</v>
      </c>
      <c r="P273">
        <v>6.2</v>
      </c>
      <c r="Q273">
        <v>0.8</v>
      </c>
      <c r="R273">
        <v>3.2</v>
      </c>
      <c r="S273">
        <v>2.8</v>
      </c>
      <c r="T273">
        <v>0.4</v>
      </c>
      <c r="U273">
        <v>0.2</v>
      </c>
      <c r="V273">
        <v>0.23076923076923078</v>
      </c>
      <c r="W273">
        <v>10.4</v>
      </c>
      <c r="X273">
        <v>0.6</v>
      </c>
      <c r="Y273">
        <v>1</v>
      </c>
      <c r="Z273">
        <v>1</v>
      </c>
      <c r="AA273">
        <v>-1.5503448250097607</v>
      </c>
      <c r="AB273">
        <v>-0.73840387653676431</v>
      </c>
      <c r="AC273">
        <v>-1.0036992836920275</v>
      </c>
      <c r="AD273">
        <v>-0.20835966986524346</v>
      </c>
      <c r="AE273">
        <v>-1.3130014991395391</v>
      </c>
      <c r="AF273">
        <v>-0.80266737142629285</v>
      </c>
      <c r="AG273">
        <v>-3.4217937850544171</v>
      </c>
      <c r="AH273">
        <v>-0.53502396811334407</v>
      </c>
      <c r="AI273">
        <v>0.94648785855853346</v>
      </c>
    </row>
    <row r="274" spans="1:35" x14ac:dyDescent="0.2">
      <c r="A274">
        <v>23</v>
      </c>
      <c r="B274">
        <v>273</v>
      </c>
      <c r="C274" s="25">
        <v>0</v>
      </c>
      <c r="D274" s="25">
        <v>351</v>
      </c>
      <c r="E274" s="25">
        <v>1</v>
      </c>
      <c r="F274">
        <v>-0.88065022652891478</v>
      </c>
      <c r="G274">
        <v>-0.76763334666476724</v>
      </c>
      <c r="H274">
        <v>-0.11301687986414755</v>
      </c>
      <c r="I274" t="s">
        <v>400</v>
      </c>
      <c r="J274" t="s">
        <v>32</v>
      </c>
      <c r="K274" t="s">
        <v>60</v>
      </c>
      <c r="L274" t="s">
        <v>264</v>
      </c>
      <c r="M274" s="26">
        <v>22.3</v>
      </c>
      <c r="N274" s="27">
        <v>5</v>
      </c>
      <c r="O274">
        <v>18.436666666666667</v>
      </c>
      <c r="P274">
        <v>7.2</v>
      </c>
      <c r="Q274">
        <v>1</v>
      </c>
      <c r="R274">
        <v>5.8</v>
      </c>
      <c r="S274">
        <v>0.6</v>
      </c>
      <c r="T274">
        <v>0.4</v>
      </c>
      <c r="U274">
        <v>0.4</v>
      </c>
      <c r="V274">
        <v>0.3611111111111111</v>
      </c>
      <c r="W274">
        <v>7.2</v>
      </c>
      <c r="X274">
        <v>0.55555555555555558</v>
      </c>
      <c r="Y274">
        <v>1.8</v>
      </c>
      <c r="Z274">
        <v>1.6</v>
      </c>
      <c r="AA274">
        <v>-1.3836521855694115</v>
      </c>
      <c r="AB274">
        <v>-0.54357553142746129</v>
      </c>
      <c r="AC274">
        <v>-6.9798108859483593E-2</v>
      </c>
      <c r="AD274">
        <v>-1.213497939488912</v>
      </c>
      <c r="AE274">
        <v>-1.3130014991395391</v>
      </c>
      <c r="AF274">
        <v>-0.49290698636157226</v>
      </c>
      <c r="AG274">
        <v>-1.1000137154395264</v>
      </c>
      <c r="AH274">
        <v>-1.1481193348560237</v>
      </c>
      <c r="AI274">
        <v>0.35586518115902555</v>
      </c>
    </row>
    <row r="275" spans="1:35" x14ac:dyDescent="0.2">
      <c r="A275">
        <v>23</v>
      </c>
      <c r="B275">
        <v>274</v>
      </c>
      <c r="C275" s="25">
        <v>0</v>
      </c>
      <c r="D275" s="25">
        <v>169</v>
      </c>
      <c r="E275" s="25">
        <v>5</v>
      </c>
      <c r="F275">
        <v>-0.88074359142452729</v>
      </c>
      <c r="G275">
        <v>-0.75759073817406763</v>
      </c>
      <c r="H275">
        <v>-0.12315285325045966</v>
      </c>
      <c r="I275" t="s">
        <v>395</v>
      </c>
      <c r="J275" t="s">
        <v>32</v>
      </c>
      <c r="K275" t="s">
        <v>155</v>
      </c>
      <c r="L275" t="s">
        <v>263</v>
      </c>
      <c r="M275" s="26">
        <v>23.5</v>
      </c>
      <c r="N275" s="27">
        <v>5</v>
      </c>
      <c r="O275">
        <v>18.156666666666666</v>
      </c>
      <c r="P275">
        <v>4.5999999999999996</v>
      </c>
      <c r="Q275">
        <v>0.2</v>
      </c>
      <c r="R275">
        <v>1.6</v>
      </c>
      <c r="S275">
        <v>5</v>
      </c>
      <c r="T275">
        <v>0.4</v>
      </c>
      <c r="U275">
        <v>0</v>
      </c>
      <c r="V275">
        <v>0.3125</v>
      </c>
      <c r="W275">
        <v>6.4</v>
      </c>
      <c r="X275">
        <v>1</v>
      </c>
      <c r="Y275">
        <v>0.4</v>
      </c>
      <c r="Z275">
        <v>1.2</v>
      </c>
      <c r="AA275">
        <v>-1.8170530481143197</v>
      </c>
      <c r="AB275">
        <v>-1.3228889118646736</v>
      </c>
      <c r="AC275">
        <v>-1.5784076989735931</v>
      </c>
      <c r="AD275">
        <v>0.79677859975842547</v>
      </c>
      <c r="AE275">
        <v>-1.3130014991395391</v>
      </c>
      <c r="AF275">
        <v>-1.1124277564910137</v>
      </c>
      <c r="AG275">
        <v>-1.4027251363536148</v>
      </c>
      <c r="AH275">
        <v>0.18179517485302202</v>
      </c>
      <c r="AI275">
        <v>0.74961363275869752</v>
      </c>
    </row>
    <row r="276" spans="1:35" x14ac:dyDescent="0.2">
      <c r="A276">
        <v>23</v>
      </c>
      <c r="B276">
        <v>275</v>
      </c>
      <c r="C276" s="25">
        <v>0</v>
      </c>
      <c r="D276" s="25">
        <v>395</v>
      </c>
      <c r="E276" s="25">
        <v>0</v>
      </c>
      <c r="F276">
        <v>-0.88166175777792699</v>
      </c>
      <c r="G276">
        <v>-0.67776379847769974</v>
      </c>
      <c r="H276">
        <v>-0.20389795930022725</v>
      </c>
      <c r="I276" t="s">
        <v>486</v>
      </c>
      <c r="J276" t="s">
        <v>414</v>
      </c>
      <c r="K276" t="s">
        <v>67</v>
      </c>
      <c r="L276" t="s">
        <v>263</v>
      </c>
      <c r="M276" s="26">
        <v>28</v>
      </c>
      <c r="N276" s="27">
        <v>5</v>
      </c>
      <c r="O276">
        <v>14.029999999999998</v>
      </c>
      <c r="P276">
        <v>6.4</v>
      </c>
      <c r="Q276">
        <v>1.8</v>
      </c>
      <c r="R276">
        <v>1.4</v>
      </c>
      <c r="S276">
        <v>2.2000000000000002</v>
      </c>
      <c r="T276">
        <v>0.4</v>
      </c>
      <c r="U276">
        <v>0</v>
      </c>
      <c r="V276">
        <v>0.36666666666666664</v>
      </c>
      <c r="W276">
        <v>6</v>
      </c>
      <c r="X276">
        <v>0.5</v>
      </c>
      <c r="Y276">
        <v>0.4</v>
      </c>
      <c r="Z276">
        <v>1</v>
      </c>
      <c r="AA276">
        <v>-1.5170062971216909</v>
      </c>
      <c r="AB276">
        <v>0.23573784900975092</v>
      </c>
      <c r="AC276">
        <v>-1.6502462508837892</v>
      </c>
      <c r="AD276">
        <v>-0.48248828885351658</v>
      </c>
      <c r="AE276">
        <v>-1.3130014991395391</v>
      </c>
      <c r="AF276">
        <v>-1.1124277564910137</v>
      </c>
      <c r="AG276">
        <v>-0.87472974041234264</v>
      </c>
      <c r="AH276">
        <v>-0.33220006096569027</v>
      </c>
      <c r="AI276">
        <v>0.94648785855853346</v>
      </c>
    </row>
    <row r="277" spans="1:35" x14ac:dyDescent="0.2">
      <c r="A277">
        <v>23</v>
      </c>
      <c r="B277">
        <v>276</v>
      </c>
      <c r="C277" s="25">
        <v>0</v>
      </c>
      <c r="D277" s="25">
        <v>218</v>
      </c>
      <c r="E277" s="25">
        <v>1</v>
      </c>
      <c r="F277">
        <v>-0.88685017677791667</v>
      </c>
      <c r="G277">
        <v>-0.59562482963933894</v>
      </c>
      <c r="H277">
        <v>-0.29122534713857773</v>
      </c>
      <c r="I277" t="s">
        <v>556</v>
      </c>
      <c r="J277" t="s">
        <v>32</v>
      </c>
      <c r="K277" t="s">
        <v>67</v>
      </c>
      <c r="L277" t="s">
        <v>264</v>
      </c>
      <c r="M277" s="26">
        <v>27.2</v>
      </c>
      <c r="N277" s="27">
        <v>5</v>
      </c>
      <c r="O277">
        <v>15.576666666666664</v>
      </c>
      <c r="P277">
        <v>4.8</v>
      </c>
      <c r="Q277">
        <v>1</v>
      </c>
      <c r="R277">
        <v>3.2</v>
      </c>
      <c r="S277">
        <v>0.4</v>
      </c>
      <c r="T277">
        <v>0.8</v>
      </c>
      <c r="U277">
        <v>0.2</v>
      </c>
      <c r="V277">
        <v>0.41176470588235292</v>
      </c>
      <c r="W277">
        <v>3.4</v>
      </c>
      <c r="X277">
        <v>0.7142857142857143</v>
      </c>
      <c r="Y277">
        <v>1.4</v>
      </c>
      <c r="Z277">
        <v>0.8</v>
      </c>
      <c r="AA277">
        <v>-1.7837145202262499</v>
      </c>
      <c r="AB277">
        <v>-0.54357553142746129</v>
      </c>
      <c r="AC277">
        <v>-1.0036992836920275</v>
      </c>
      <c r="AD277">
        <v>-1.3048741458183366</v>
      </c>
      <c r="AE277">
        <v>-0.44184396918907726</v>
      </c>
      <c r="AF277">
        <v>-0.80266737142629285</v>
      </c>
      <c r="AG277">
        <v>-0.29603431366700328</v>
      </c>
      <c r="AH277">
        <v>-0.32757641566597162</v>
      </c>
      <c r="AI277">
        <v>1.1433620843583694</v>
      </c>
    </row>
    <row r="278" spans="1:35" x14ac:dyDescent="0.2">
      <c r="A278">
        <v>24</v>
      </c>
      <c r="B278">
        <v>277</v>
      </c>
      <c r="C278" s="25">
        <v>0</v>
      </c>
      <c r="D278" s="25">
        <v>266</v>
      </c>
      <c r="E278" s="25">
        <v>0</v>
      </c>
      <c r="F278">
        <v>-0.8959522649991698</v>
      </c>
      <c r="G278">
        <v>-0.52811743288932422</v>
      </c>
      <c r="H278">
        <v>-0.36783483210984558</v>
      </c>
      <c r="I278" t="s">
        <v>450</v>
      </c>
      <c r="J278" t="s">
        <v>32</v>
      </c>
      <c r="K278" t="s">
        <v>52</v>
      </c>
      <c r="L278" t="s">
        <v>263</v>
      </c>
      <c r="M278" s="26">
        <v>27.6</v>
      </c>
      <c r="N278" s="27">
        <v>4</v>
      </c>
      <c r="O278">
        <v>16.183333333333334</v>
      </c>
      <c r="P278">
        <v>7</v>
      </c>
      <c r="Q278">
        <v>1.25</v>
      </c>
      <c r="R278">
        <v>2.25</v>
      </c>
      <c r="S278">
        <v>0.25</v>
      </c>
      <c r="T278">
        <v>0.5</v>
      </c>
      <c r="U278">
        <v>0.5</v>
      </c>
      <c r="V278">
        <v>0.45</v>
      </c>
      <c r="W278">
        <v>5</v>
      </c>
      <c r="X278">
        <v>0.7142857142857143</v>
      </c>
      <c r="Y278">
        <v>1.75</v>
      </c>
      <c r="Z278">
        <v>0.25</v>
      </c>
      <c r="AA278">
        <v>-1.4169907134574815</v>
      </c>
      <c r="AB278">
        <v>-0.30004010004083248</v>
      </c>
      <c r="AC278">
        <v>-1.3449324052654572</v>
      </c>
      <c r="AD278">
        <v>-1.3734063005654049</v>
      </c>
      <c r="AE278">
        <v>-1.0952121166519238</v>
      </c>
      <c r="AF278">
        <v>-0.33802679382921191</v>
      </c>
      <c r="AG278">
        <v>-0.16615724631764719</v>
      </c>
      <c r="AH278">
        <v>-0.40305742518387699</v>
      </c>
      <c r="AI278">
        <v>1.6847662053079182</v>
      </c>
    </row>
    <row r="279" spans="1:35" x14ac:dyDescent="0.2">
      <c r="A279">
        <v>24</v>
      </c>
      <c r="B279">
        <v>278</v>
      </c>
      <c r="C279" s="25">
        <v>137.1</v>
      </c>
      <c r="D279" s="25">
        <v>202</v>
      </c>
      <c r="E279" s="25">
        <v>6</v>
      </c>
      <c r="F279">
        <v>-0.90022602397532092</v>
      </c>
      <c r="G279">
        <v>-0.58250888965637493</v>
      </c>
      <c r="H279">
        <v>-0.31771713431894599</v>
      </c>
      <c r="I279" t="s">
        <v>425</v>
      </c>
      <c r="J279" t="s">
        <v>32</v>
      </c>
      <c r="K279" t="s">
        <v>87</v>
      </c>
      <c r="L279" t="s">
        <v>264</v>
      </c>
      <c r="M279" s="26">
        <v>29.7</v>
      </c>
      <c r="N279" s="27">
        <v>5</v>
      </c>
      <c r="O279">
        <v>17.286666666666665</v>
      </c>
      <c r="P279">
        <v>6.4</v>
      </c>
      <c r="Q279">
        <v>0</v>
      </c>
      <c r="R279">
        <v>6.2</v>
      </c>
      <c r="S279">
        <v>2</v>
      </c>
      <c r="T279">
        <v>0.2</v>
      </c>
      <c r="U279">
        <v>1</v>
      </c>
      <c r="V279">
        <v>0.52</v>
      </c>
      <c r="W279">
        <v>5</v>
      </c>
      <c r="X279">
        <v>0.54545454545454541</v>
      </c>
      <c r="Y279">
        <v>2.2000000000000002</v>
      </c>
      <c r="Z279">
        <v>1.2</v>
      </c>
      <c r="AA279">
        <v>-1.5170062971216909</v>
      </c>
      <c r="AB279">
        <v>-1.5177172569739765</v>
      </c>
      <c r="AC279">
        <v>7.387899496090794E-2</v>
      </c>
      <c r="AD279">
        <v>-0.57386449518294114</v>
      </c>
      <c r="AE279">
        <v>-1.7485802641147703</v>
      </c>
      <c r="AF279">
        <v>0.43637416883258989</v>
      </c>
      <c r="AG279">
        <v>0.3093885281611744</v>
      </c>
      <c r="AH279">
        <v>-1.4546670182273642</v>
      </c>
      <c r="AI279">
        <v>0.74961363275869752</v>
      </c>
    </row>
    <row r="280" spans="1:35" x14ac:dyDescent="0.2">
      <c r="A280">
        <v>24</v>
      </c>
      <c r="B280">
        <v>279</v>
      </c>
      <c r="C280" s="25">
        <v>143.1</v>
      </c>
      <c r="D280" s="25">
        <v>163</v>
      </c>
      <c r="E280" s="25">
        <v>5</v>
      </c>
      <c r="F280">
        <v>-0.90035044268751641</v>
      </c>
      <c r="G280">
        <v>-0.78467634691894406</v>
      </c>
      <c r="H280">
        <v>-0.11567409576857235</v>
      </c>
      <c r="I280" t="s">
        <v>418</v>
      </c>
      <c r="J280" t="s">
        <v>32</v>
      </c>
      <c r="K280" t="s">
        <v>97</v>
      </c>
      <c r="L280" t="s">
        <v>263</v>
      </c>
      <c r="M280" s="26">
        <v>24.2</v>
      </c>
      <c r="N280" s="27">
        <v>5</v>
      </c>
      <c r="O280">
        <v>17.383333333333333</v>
      </c>
      <c r="P280">
        <v>6.4</v>
      </c>
      <c r="Q280">
        <v>0.8</v>
      </c>
      <c r="R280">
        <v>1.4</v>
      </c>
      <c r="S280">
        <v>1</v>
      </c>
      <c r="T280">
        <v>0.8</v>
      </c>
      <c r="U280">
        <v>0.4</v>
      </c>
      <c r="V280">
        <v>0.35294117647058826</v>
      </c>
      <c r="W280">
        <v>6.8</v>
      </c>
      <c r="X280">
        <v>0.66666666666666663</v>
      </c>
      <c r="Y280">
        <v>1.2</v>
      </c>
      <c r="Z280">
        <v>1.6</v>
      </c>
      <c r="AA280">
        <v>-1.5170062971216909</v>
      </c>
      <c r="AB280">
        <v>-0.73840387653676431</v>
      </c>
      <c r="AC280">
        <v>-1.6502462508837892</v>
      </c>
      <c r="AD280">
        <v>-1.0307455268300634</v>
      </c>
      <c r="AE280">
        <v>-0.44184396918907726</v>
      </c>
      <c r="AF280">
        <v>-0.49290698636157226</v>
      </c>
      <c r="AG280">
        <v>-1.115499204616907</v>
      </c>
      <c r="AH280">
        <v>-0.43130019188965762</v>
      </c>
      <c r="AI280">
        <v>0.35586518115902555</v>
      </c>
    </row>
    <row r="281" spans="1:35" x14ac:dyDescent="0.2">
      <c r="A281">
        <v>24</v>
      </c>
      <c r="B281">
        <v>280</v>
      </c>
      <c r="C281" s="25">
        <v>0</v>
      </c>
      <c r="D281" s="25">
        <v>452</v>
      </c>
      <c r="E281" s="25">
        <v>0</v>
      </c>
      <c r="F281">
        <v>-0.90280335461169836</v>
      </c>
      <c r="G281">
        <v>-0.80913902213224809</v>
      </c>
      <c r="H281">
        <v>-9.3664332479450274E-2</v>
      </c>
      <c r="I281" t="s">
        <v>455</v>
      </c>
      <c r="J281" t="s">
        <v>1711</v>
      </c>
      <c r="K281" t="s">
        <v>155</v>
      </c>
      <c r="L281" t="s">
        <v>263</v>
      </c>
      <c r="M281" s="26">
        <v>24.1</v>
      </c>
      <c r="N281" s="27">
        <v>5</v>
      </c>
      <c r="O281">
        <v>16.866666666666667</v>
      </c>
      <c r="P281">
        <v>7.4</v>
      </c>
      <c r="Q281">
        <v>1</v>
      </c>
      <c r="R281">
        <v>2</v>
      </c>
      <c r="S281">
        <v>1.6</v>
      </c>
      <c r="T281">
        <v>0.4</v>
      </c>
      <c r="U281">
        <v>0</v>
      </c>
      <c r="V281">
        <v>0.31428571428571428</v>
      </c>
      <c r="W281">
        <v>7</v>
      </c>
      <c r="X281">
        <v>0.83333333333333337</v>
      </c>
      <c r="Y281">
        <v>2.4</v>
      </c>
      <c r="Z281">
        <v>1.4</v>
      </c>
      <c r="AA281">
        <v>-1.3503136576813417</v>
      </c>
      <c r="AB281">
        <v>-0.54357553142746129</v>
      </c>
      <c r="AC281">
        <v>-1.4347305951532019</v>
      </c>
      <c r="AD281">
        <v>-0.75661690784178992</v>
      </c>
      <c r="AE281">
        <v>-1.3130014991395391</v>
      </c>
      <c r="AF281">
        <v>-1.1124277564910137</v>
      </c>
      <c r="AG281">
        <v>-1.5153671238672062</v>
      </c>
      <c r="AH281">
        <v>0.19104246545245934</v>
      </c>
      <c r="AI281">
        <v>0.55273940695886159</v>
      </c>
    </row>
    <row r="282" spans="1:35" x14ac:dyDescent="0.2">
      <c r="A282">
        <v>24</v>
      </c>
      <c r="B282">
        <v>281</v>
      </c>
      <c r="C282" s="25">
        <v>0</v>
      </c>
      <c r="D282" s="25">
        <v>348</v>
      </c>
      <c r="E282" s="25">
        <v>1</v>
      </c>
      <c r="F282">
        <v>-0.90590070116295229</v>
      </c>
      <c r="G282">
        <v>-0.53678327471307941</v>
      </c>
      <c r="H282">
        <v>-0.36911742644987289</v>
      </c>
      <c r="I282" t="s">
        <v>526</v>
      </c>
      <c r="J282" t="s">
        <v>32</v>
      </c>
      <c r="K282" t="s">
        <v>33</v>
      </c>
      <c r="L282" t="s">
        <v>45</v>
      </c>
      <c r="M282" s="26">
        <v>37.1</v>
      </c>
      <c r="N282" s="27">
        <v>5</v>
      </c>
      <c r="O282">
        <v>15.426666666666666</v>
      </c>
      <c r="P282">
        <v>2.2000000000000002</v>
      </c>
      <c r="Q282">
        <v>0</v>
      </c>
      <c r="R282">
        <v>5</v>
      </c>
      <c r="S282">
        <v>0.8</v>
      </c>
      <c r="T282">
        <v>0.2</v>
      </c>
      <c r="U282">
        <v>1.2</v>
      </c>
      <c r="V282">
        <v>0.5714285714285714</v>
      </c>
      <c r="W282">
        <v>1.4</v>
      </c>
      <c r="X282">
        <v>0.75</v>
      </c>
      <c r="Y282">
        <v>0.8</v>
      </c>
      <c r="Z282">
        <v>0.6</v>
      </c>
      <c r="AA282">
        <v>-2.2171153827711576</v>
      </c>
      <c r="AB282">
        <v>-1.5177172569739765</v>
      </c>
      <c r="AC282">
        <v>-0.3571523165002663</v>
      </c>
      <c r="AD282">
        <v>-1.1221217331594877</v>
      </c>
      <c r="AE282">
        <v>-1.7485802641147703</v>
      </c>
      <c r="AF282">
        <v>0.74613455389731054</v>
      </c>
      <c r="AG282">
        <v>0.17001912556474483</v>
      </c>
      <c r="AH282">
        <v>-0.12475250851831815</v>
      </c>
      <c r="AI282">
        <v>1.3402363101582055</v>
      </c>
    </row>
    <row r="283" spans="1:35" x14ac:dyDescent="0.2">
      <c r="A283">
        <v>24</v>
      </c>
      <c r="B283">
        <v>282</v>
      </c>
      <c r="C283" s="25">
        <v>0</v>
      </c>
      <c r="D283" s="25">
        <v>398</v>
      </c>
      <c r="E283" s="25">
        <v>0</v>
      </c>
      <c r="F283">
        <v>-0.90729002689595928</v>
      </c>
      <c r="G283">
        <v>-0.55278018854337396</v>
      </c>
      <c r="H283">
        <v>-0.35450983835258532</v>
      </c>
      <c r="I283" t="s">
        <v>403</v>
      </c>
      <c r="J283" t="s">
        <v>32</v>
      </c>
      <c r="K283" t="s">
        <v>70</v>
      </c>
      <c r="L283" t="s">
        <v>263</v>
      </c>
      <c r="M283" s="26">
        <v>24.2</v>
      </c>
      <c r="N283" s="27">
        <v>5</v>
      </c>
      <c r="O283">
        <v>11.52</v>
      </c>
      <c r="P283">
        <v>1.4</v>
      </c>
      <c r="Q283">
        <v>0.2</v>
      </c>
      <c r="R283">
        <v>1.4</v>
      </c>
      <c r="S283">
        <v>0.8</v>
      </c>
      <c r="T283">
        <v>1</v>
      </c>
      <c r="U283">
        <v>0.8</v>
      </c>
      <c r="V283">
        <v>0.33333333333333331</v>
      </c>
      <c r="W283">
        <v>1.8</v>
      </c>
      <c r="X283">
        <v>0</v>
      </c>
      <c r="Y283">
        <v>0</v>
      </c>
      <c r="Z283">
        <v>0.2</v>
      </c>
      <c r="AA283">
        <v>-2.3504694943234368</v>
      </c>
      <c r="AB283">
        <v>-1.3228889118646736</v>
      </c>
      <c r="AC283">
        <v>-1.6502462508837892</v>
      </c>
      <c r="AD283">
        <v>-1.1221217331594877</v>
      </c>
      <c r="AE283">
        <v>-6.2652042138463893E-3</v>
      </c>
      <c r="AF283">
        <v>0.12661378376786922</v>
      </c>
      <c r="AG283">
        <v>-0.35797627037652757</v>
      </c>
      <c r="AH283">
        <v>-2.5652377594350319E-2</v>
      </c>
      <c r="AI283">
        <v>1.7339847617578772</v>
      </c>
    </row>
    <row r="284" spans="1:35" x14ac:dyDescent="0.2">
      <c r="A284">
        <v>24</v>
      </c>
      <c r="B284">
        <v>283</v>
      </c>
      <c r="C284" s="25">
        <v>131.1</v>
      </c>
      <c r="D284" s="25">
        <v>307</v>
      </c>
      <c r="E284" s="25">
        <v>1</v>
      </c>
      <c r="F284">
        <v>-0.90846160746123339</v>
      </c>
      <c r="G284">
        <v>-0.53160807007430499</v>
      </c>
      <c r="H284">
        <v>-0.37685353738692839</v>
      </c>
      <c r="I284" t="s">
        <v>476</v>
      </c>
      <c r="J284" t="s">
        <v>32</v>
      </c>
      <c r="K284" t="s">
        <v>58</v>
      </c>
      <c r="L284" t="s">
        <v>264</v>
      </c>
      <c r="M284" s="26">
        <v>31.3</v>
      </c>
      <c r="N284" s="27">
        <v>5</v>
      </c>
      <c r="O284">
        <v>19.716666666666669</v>
      </c>
      <c r="P284">
        <v>6.2</v>
      </c>
      <c r="Q284">
        <v>1.4</v>
      </c>
      <c r="R284">
        <v>4.8</v>
      </c>
      <c r="S284">
        <v>0.6</v>
      </c>
      <c r="T284">
        <v>0</v>
      </c>
      <c r="U284">
        <v>0.2</v>
      </c>
      <c r="V284">
        <v>0.48</v>
      </c>
      <c r="W284">
        <v>5</v>
      </c>
      <c r="X284">
        <v>0</v>
      </c>
      <c r="Y284">
        <v>0</v>
      </c>
      <c r="Z284">
        <v>0.4</v>
      </c>
      <c r="AA284">
        <v>-1.5503448250097607</v>
      </c>
      <c r="AB284">
        <v>-0.15391884120885529</v>
      </c>
      <c r="AC284">
        <v>-0.42899086841046208</v>
      </c>
      <c r="AD284">
        <v>-1.213497939488912</v>
      </c>
      <c r="AE284">
        <v>-2.1841590290900013</v>
      </c>
      <c r="AF284">
        <v>-0.80266737142629285</v>
      </c>
      <c r="AG284">
        <v>3.7648085601847563E-2</v>
      </c>
      <c r="AH284">
        <v>-2.5652377594350319E-2</v>
      </c>
      <c r="AI284">
        <v>1.5371105359580413</v>
      </c>
    </row>
    <row r="285" spans="1:35" x14ac:dyDescent="0.2">
      <c r="A285">
        <v>24</v>
      </c>
      <c r="B285">
        <v>284</v>
      </c>
      <c r="C285" s="25">
        <v>0</v>
      </c>
      <c r="D285" s="25">
        <v>291</v>
      </c>
      <c r="E285" s="25">
        <v>0</v>
      </c>
      <c r="F285">
        <v>-0.91636869222002471</v>
      </c>
      <c r="G285">
        <v>-0.60617867741455689</v>
      </c>
      <c r="H285">
        <v>-0.31019001480546782</v>
      </c>
      <c r="I285" t="s">
        <v>516</v>
      </c>
      <c r="J285" t="s">
        <v>32</v>
      </c>
      <c r="K285" t="s">
        <v>108</v>
      </c>
      <c r="L285" t="s">
        <v>263</v>
      </c>
      <c r="M285" s="26">
        <v>25.5</v>
      </c>
      <c r="N285" s="27">
        <v>5</v>
      </c>
      <c r="O285">
        <v>19.25333333333333</v>
      </c>
      <c r="P285">
        <v>5.8</v>
      </c>
      <c r="Q285">
        <v>0.6</v>
      </c>
      <c r="R285">
        <v>2.6</v>
      </c>
      <c r="S285">
        <v>1.2</v>
      </c>
      <c r="T285">
        <v>0.6</v>
      </c>
      <c r="U285">
        <v>0.2</v>
      </c>
      <c r="V285">
        <v>0.37142857142857144</v>
      </c>
      <c r="W285">
        <v>7</v>
      </c>
      <c r="X285">
        <v>0</v>
      </c>
      <c r="Y285">
        <v>0</v>
      </c>
      <c r="Z285">
        <v>0</v>
      </c>
      <c r="AA285">
        <v>-1.6170218807859007</v>
      </c>
      <c r="AB285">
        <v>-0.93323222164606745</v>
      </c>
      <c r="AC285">
        <v>-1.2192149394226146</v>
      </c>
      <c r="AD285">
        <v>-0.93936932050063904</v>
      </c>
      <c r="AE285">
        <v>-0.87742273416430827</v>
      </c>
      <c r="AF285">
        <v>-0.80266737142629285</v>
      </c>
      <c r="AG285">
        <v>-0.97188623874855329</v>
      </c>
      <c r="AH285">
        <v>-2.5652377594350319E-2</v>
      </c>
      <c r="AI285">
        <v>1.9308589875577131</v>
      </c>
    </row>
    <row r="286" spans="1:35" x14ac:dyDescent="0.2">
      <c r="A286">
        <v>24</v>
      </c>
      <c r="B286">
        <v>285</v>
      </c>
      <c r="C286" s="25">
        <v>139.4</v>
      </c>
      <c r="D286" s="25">
        <v>205</v>
      </c>
      <c r="E286" s="25">
        <v>6</v>
      </c>
      <c r="F286">
        <v>-0.92095108931423175</v>
      </c>
      <c r="G286">
        <v>-0.74795083473863488</v>
      </c>
      <c r="H286">
        <v>-0.17300025457559687</v>
      </c>
      <c r="I286" t="s">
        <v>521</v>
      </c>
      <c r="J286" t="s">
        <v>32</v>
      </c>
      <c r="K286" t="s">
        <v>108</v>
      </c>
      <c r="L286" t="s">
        <v>263</v>
      </c>
      <c r="M286" s="26">
        <v>22</v>
      </c>
      <c r="N286" s="27">
        <v>5</v>
      </c>
      <c r="O286">
        <v>17.746666666666666</v>
      </c>
      <c r="P286">
        <v>7.2</v>
      </c>
      <c r="Q286">
        <v>0.8</v>
      </c>
      <c r="R286">
        <v>1.6</v>
      </c>
      <c r="S286">
        <v>2.6</v>
      </c>
      <c r="T286">
        <v>0.4</v>
      </c>
      <c r="U286">
        <v>0</v>
      </c>
      <c r="V286">
        <v>0.42424242424242425</v>
      </c>
      <c r="W286">
        <v>6.6</v>
      </c>
      <c r="X286">
        <v>0.8</v>
      </c>
      <c r="Y286">
        <v>1</v>
      </c>
      <c r="Z286">
        <v>1.8</v>
      </c>
      <c r="AA286">
        <v>-1.3836521855694115</v>
      </c>
      <c r="AB286">
        <v>-0.73840387653676431</v>
      </c>
      <c r="AC286">
        <v>-1.5784076989735931</v>
      </c>
      <c r="AD286">
        <v>-0.29973587619466774</v>
      </c>
      <c r="AE286">
        <v>-1.3130014991395391</v>
      </c>
      <c r="AF286">
        <v>-1.1124277564910137</v>
      </c>
      <c r="AG286">
        <v>-0.44389084280728119</v>
      </c>
      <c r="AH286">
        <v>-2.102873229463165E-2</v>
      </c>
      <c r="AI286">
        <v>0.15899095535918961</v>
      </c>
    </row>
    <row r="287" spans="1:35" x14ac:dyDescent="0.2">
      <c r="A287">
        <v>24</v>
      </c>
      <c r="B287">
        <v>286</v>
      </c>
      <c r="C287" s="25">
        <v>140.30000000000001</v>
      </c>
      <c r="D287" s="25">
        <v>187</v>
      </c>
      <c r="E287" s="25">
        <v>16</v>
      </c>
      <c r="F287">
        <v>-0.92891156951032772</v>
      </c>
      <c r="G287">
        <v>-0.80872194540037257</v>
      </c>
      <c r="H287">
        <v>-0.12018962410995515</v>
      </c>
      <c r="I287" t="s">
        <v>272</v>
      </c>
      <c r="J287" t="s">
        <v>414</v>
      </c>
      <c r="K287" t="s">
        <v>37</v>
      </c>
      <c r="L287" t="s">
        <v>263</v>
      </c>
      <c r="M287" s="26">
        <v>20.5</v>
      </c>
      <c r="N287" s="27">
        <v>5</v>
      </c>
      <c r="O287">
        <v>26</v>
      </c>
      <c r="P287">
        <v>10.4</v>
      </c>
      <c r="Q287">
        <v>1.8</v>
      </c>
      <c r="R287">
        <v>1.6</v>
      </c>
      <c r="S287">
        <v>2.2000000000000002</v>
      </c>
      <c r="T287">
        <v>0</v>
      </c>
      <c r="U287">
        <v>0</v>
      </c>
      <c r="V287">
        <v>0.33962264150943394</v>
      </c>
      <c r="W287">
        <v>10.6</v>
      </c>
      <c r="X287">
        <v>0.7</v>
      </c>
      <c r="Y287">
        <v>2</v>
      </c>
      <c r="Z287">
        <v>0.8</v>
      </c>
      <c r="AA287">
        <v>-0.85023573936029417</v>
      </c>
      <c r="AB287">
        <v>0.23573784900975092</v>
      </c>
      <c r="AC287">
        <v>-1.5784076989735931</v>
      </c>
      <c r="AD287">
        <v>-0.48248828885351658</v>
      </c>
      <c r="AE287">
        <v>-2.1841590290900013</v>
      </c>
      <c r="AF287">
        <v>-1.1124277564910137</v>
      </c>
      <c r="AG287">
        <v>-1.9194786063894294</v>
      </c>
      <c r="AH287">
        <v>-0.5304003228136257</v>
      </c>
      <c r="AI287">
        <v>1.1433620843583694</v>
      </c>
    </row>
    <row r="288" spans="1:35" x14ac:dyDescent="0.2">
      <c r="A288">
        <v>24</v>
      </c>
      <c r="B288">
        <v>287</v>
      </c>
      <c r="C288" s="25">
        <v>0</v>
      </c>
      <c r="D288" s="25">
        <v>210</v>
      </c>
      <c r="E288" s="25">
        <v>3</v>
      </c>
      <c r="F288">
        <v>-0.94036934879812151</v>
      </c>
      <c r="G288">
        <v>-0.79736846862218436</v>
      </c>
      <c r="H288">
        <v>-0.14300088017593715</v>
      </c>
      <c r="I288" t="s">
        <v>267</v>
      </c>
      <c r="J288" t="s">
        <v>32</v>
      </c>
      <c r="K288" t="s">
        <v>56</v>
      </c>
      <c r="L288" t="s">
        <v>263</v>
      </c>
      <c r="M288" s="26">
        <v>23.3</v>
      </c>
      <c r="N288" s="27">
        <v>5</v>
      </c>
      <c r="O288">
        <v>27.68333333333333</v>
      </c>
      <c r="P288">
        <v>4.5999999999999996</v>
      </c>
      <c r="Q288">
        <v>0.2</v>
      </c>
      <c r="R288">
        <v>3.8</v>
      </c>
      <c r="S288">
        <v>5.6</v>
      </c>
      <c r="T288">
        <v>0.8</v>
      </c>
      <c r="U288">
        <v>0.6</v>
      </c>
      <c r="V288">
        <v>0.33333333333333331</v>
      </c>
      <c r="W288">
        <v>6</v>
      </c>
      <c r="X288">
        <v>0.2</v>
      </c>
      <c r="Y288">
        <v>2</v>
      </c>
      <c r="Z288">
        <v>1.4</v>
      </c>
      <c r="AA288">
        <v>-1.8170530481143197</v>
      </c>
      <c r="AB288">
        <v>-1.3228889118646736</v>
      </c>
      <c r="AC288">
        <v>-0.78818362796144059</v>
      </c>
      <c r="AD288">
        <v>1.0709072187466986</v>
      </c>
      <c r="AE288">
        <v>-0.44184396918907726</v>
      </c>
      <c r="AF288">
        <v>-0.18314660129685159</v>
      </c>
      <c r="AG288">
        <v>-1.1464701829716697</v>
      </c>
      <c r="AH288">
        <v>-3.1003765019071858</v>
      </c>
      <c r="AI288">
        <v>0.55273940695886159</v>
      </c>
    </row>
    <row r="289" spans="1:35" x14ac:dyDescent="0.2">
      <c r="A289">
        <v>24</v>
      </c>
      <c r="B289">
        <v>288</v>
      </c>
      <c r="C289" s="25">
        <v>0</v>
      </c>
      <c r="D289" s="25">
        <v>498</v>
      </c>
      <c r="E289" s="25">
        <v>0</v>
      </c>
      <c r="F289">
        <v>-0.94436261499863972</v>
      </c>
      <c r="G289">
        <v>-0.6728117034185902</v>
      </c>
      <c r="H289">
        <v>-0.27155091158004951</v>
      </c>
      <c r="I289" t="s">
        <v>543</v>
      </c>
      <c r="J289" t="s">
        <v>32</v>
      </c>
      <c r="K289" t="s">
        <v>76</v>
      </c>
      <c r="L289" t="s">
        <v>263</v>
      </c>
      <c r="M289" s="26">
        <v>26.3</v>
      </c>
      <c r="N289" s="27">
        <v>3</v>
      </c>
      <c r="O289">
        <v>14.172222222222224</v>
      </c>
      <c r="P289">
        <v>4.666666666666667</v>
      </c>
      <c r="Q289">
        <v>0.66666666666666663</v>
      </c>
      <c r="R289">
        <v>2</v>
      </c>
      <c r="S289">
        <v>2.3333333333333335</v>
      </c>
      <c r="T289">
        <v>0.33333333333333331</v>
      </c>
      <c r="U289">
        <v>0.33333333333333331</v>
      </c>
      <c r="V289">
        <v>0.375</v>
      </c>
      <c r="W289">
        <v>5.333333333333333</v>
      </c>
      <c r="X289">
        <v>0</v>
      </c>
      <c r="Y289">
        <v>0</v>
      </c>
      <c r="Z289">
        <v>0.66666666666666663</v>
      </c>
      <c r="AA289">
        <v>-1.8059402054849629</v>
      </c>
      <c r="AB289">
        <v>-0.86828943994296637</v>
      </c>
      <c r="AC289">
        <v>-1.4347305951532019</v>
      </c>
      <c r="AD289">
        <v>-0.42157081796723367</v>
      </c>
      <c r="AE289">
        <v>-1.4581944207979498</v>
      </c>
      <c r="AF289">
        <v>-0.5961604480498125</v>
      </c>
      <c r="AG289">
        <v>-0.71937859400176019</v>
      </c>
      <c r="AH289">
        <v>-2.5652377594350319E-2</v>
      </c>
      <c r="AI289">
        <v>1.2746115682249266</v>
      </c>
    </row>
    <row r="290" spans="1:35" x14ac:dyDescent="0.2">
      <c r="A290">
        <v>25</v>
      </c>
      <c r="B290">
        <v>289</v>
      </c>
      <c r="C290" s="25">
        <v>0</v>
      </c>
      <c r="D290" s="25">
        <v>727</v>
      </c>
      <c r="E290" s="25">
        <v>0</v>
      </c>
      <c r="F290">
        <v>-0.94645786507009799</v>
      </c>
      <c r="G290">
        <v>-0.73819984925348514</v>
      </c>
      <c r="H290">
        <v>-0.20825801581661285</v>
      </c>
      <c r="I290" t="s">
        <v>446</v>
      </c>
      <c r="J290" t="s">
        <v>32</v>
      </c>
      <c r="K290" t="s">
        <v>155</v>
      </c>
      <c r="L290" t="s">
        <v>263</v>
      </c>
      <c r="M290" s="26">
        <v>24.7</v>
      </c>
      <c r="N290" s="27">
        <v>5</v>
      </c>
      <c r="O290">
        <v>14.443333333333333</v>
      </c>
      <c r="P290">
        <v>4.8</v>
      </c>
      <c r="Q290">
        <v>1</v>
      </c>
      <c r="R290">
        <v>1.2</v>
      </c>
      <c r="S290">
        <v>1.4</v>
      </c>
      <c r="T290">
        <v>0.4</v>
      </c>
      <c r="U290">
        <v>0.4</v>
      </c>
      <c r="V290">
        <v>0.32142857142857145</v>
      </c>
      <c r="W290">
        <v>5.6</v>
      </c>
      <c r="X290">
        <v>1</v>
      </c>
      <c r="Y290">
        <v>0.2</v>
      </c>
      <c r="Z290">
        <v>0.8</v>
      </c>
      <c r="AA290">
        <v>-1.7837145202262499</v>
      </c>
      <c r="AB290">
        <v>-0.54357553142746129</v>
      </c>
      <c r="AC290">
        <v>-1.7220848027939846</v>
      </c>
      <c r="AD290">
        <v>-0.84799311417121448</v>
      </c>
      <c r="AE290">
        <v>-1.3130014991395391</v>
      </c>
      <c r="AF290">
        <v>-0.49290698636157226</v>
      </c>
      <c r="AG290">
        <v>-1.1619556721490503</v>
      </c>
      <c r="AH290">
        <v>7.8071398629335848E-2</v>
      </c>
      <c r="AI290">
        <v>1.1433620843583694</v>
      </c>
    </row>
    <row r="291" spans="1:35" x14ac:dyDescent="0.2">
      <c r="A291">
        <v>25</v>
      </c>
      <c r="B291">
        <v>290</v>
      </c>
      <c r="C291" s="25">
        <v>0</v>
      </c>
      <c r="D291" s="25">
        <v>295</v>
      </c>
      <c r="E291" s="25">
        <v>0</v>
      </c>
      <c r="F291">
        <v>-0.94812945620441391</v>
      </c>
      <c r="G291">
        <v>-0.64576318936847243</v>
      </c>
      <c r="H291">
        <v>-0.30236626683594148</v>
      </c>
      <c r="I291" t="s">
        <v>525</v>
      </c>
      <c r="J291" t="s">
        <v>32</v>
      </c>
      <c r="K291" t="s">
        <v>121</v>
      </c>
      <c r="L291" t="s">
        <v>263</v>
      </c>
      <c r="M291" s="26">
        <v>26.5</v>
      </c>
      <c r="N291" s="27">
        <v>5</v>
      </c>
      <c r="O291">
        <v>16.936666666666664</v>
      </c>
      <c r="P291">
        <v>6.8</v>
      </c>
      <c r="Q291">
        <v>0.8</v>
      </c>
      <c r="R291">
        <v>1.4</v>
      </c>
      <c r="S291">
        <v>1.4</v>
      </c>
      <c r="T291">
        <v>0.2</v>
      </c>
      <c r="U291">
        <v>0.2</v>
      </c>
      <c r="V291">
        <v>0.45454545454545453</v>
      </c>
      <c r="W291">
        <v>4.4000000000000004</v>
      </c>
      <c r="X291">
        <v>0.90909090909090906</v>
      </c>
      <c r="Y291">
        <v>2.2000000000000002</v>
      </c>
      <c r="Z291">
        <v>1</v>
      </c>
      <c r="AA291">
        <v>-1.4503292413455515</v>
      </c>
      <c r="AB291">
        <v>-0.73840387653676431</v>
      </c>
      <c r="AC291">
        <v>-1.6502462508837892</v>
      </c>
      <c r="AD291">
        <v>-0.84799311417121448</v>
      </c>
      <c r="AE291">
        <v>-1.7485802641147703</v>
      </c>
      <c r="AF291">
        <v>-0.80266737142629285</v>
      </c>
      <c r="AG291">
        <v>-0.12145036944388732</v>
      </c>
      <c r="AH291">
        <v>0.60131392504748504</v>
      </c>
      <c r="AI291">
        <v>0.94648785855853346</v>
      </c>
    </row>
    <row r="292" spans="1:35" x14ac:dyDescent="0.2">
      <c r="A292">
        <v>25</v>
      </c>
      <c r="B292">
        <v>291</v>
      </c>
      <c r="C292" s="25">
        <v>132.69999999999999</v>
      </c>
      <c r="D292" s="25">
        <v>228</v>
      </c>
      <c r="E292" s="25">
        <v>2</v>
      </c>
      <c r="F292">
        <v>-0.94832437859529295</v>
      </c>
      <c r="G292">
        <v>-0.5922020364738414</v>
      </c>
      <c r="H292">
        <v>-0.35612234212145155</v>
      </c>
      <c r="I292" t="s">
        <v>484</v>
      </c>
      <c r="J292" t="s">
        <v>32</v>
      </c>
      <c r="K292" t="s">
        <v>39</v>
      </c>
      <c r="L292" t="s">
        <v>45</v>
      </c>
      <c r="M292" s="26">
        <v>31.3</v>
      </c>
      <c r="N292" s="27">
        <v>5</v>
      </c>
      <c r="O292">
        <v>13.583333333333334</v>
      </c>
      <c r="P292">
        <v>8.1999999999999993</v>
      </c>
      <c r="Q292">
        <v>0</v>
      </c>
      <c r="R292">
        <v>4.8</v>
      </c>
      <c r="S292">
        <v>0.6</v>
      </c>
      <c r="T292">
        <v>0.2</v>
      </c>
      <c r="U292">
        <v>0.2</v>
      </c>
      <c r="V292">
        <v>0.56666666666666665</v>
      </c>
      <c r="W292">
        <v>6</v>
      </c>
      <c r="X292">
        <v>0.875</v>
      </c>
      <c r="Y292">
        <v>1.6</v>
      </c>
      <c r="Z292">
        <v>1.4</v>
      </c>
      <c r="AA292">
        <v>-1.2169595461290625</v>
      </c>
      <c r="AB292">
        <v>-1.5177172569739765</v>
      </c>
      <c r="AC292">
        <v>-0.42899086841046208</v>
      </c>
      <c r="AD292">
        <v>-1.213497939488912</v>
      </c>
      <c r="AE292">
        <v>-1.7485802641147703</v>
      </c>
      <c r="AF292">
        <v>-0.80266737142629285</v>
      </c>
      <c r="AG292">
        <v>0.7557129149436167</v>
      </c>
      <c r="AH292">
        <v>0.29014259637642625</v>
      </c>
      <c r="AI292">
        <v>0.55273940695886159</v>
      </c>
    </row>
    <row r="293" spans="1:35" x14ac:dyDescent="0.2">
      <c r="A293">
        <v>25</v>
      </c>
      <c r="B293">
        <v>292</v>
      </c>
      <c r="C293" s="25">
        <v>117.5</v>
      </c>
      <c r="D293" s="25">
        <v>116</v>
      </c>
      <c r="E293" s="25">
        <v>46</v>
      </c>
      <c r="F293">
        <v>-0.95201609125170961</v>
      </c>
      <c r="G293">
        <v>-0.4599873050202774</v>
      </c>
      <c r="H293">
        <v>-0.4920287862314322</v>
      </c>
      <c r="I293" t="s">
        <v>465</v>
      </c>
      <c r="J293" t="s">
        <v>32</v>
      </c>
      <c r="K293" t="s">
        <v>39</v>
      </c>
      <c r="L293" t="s">
        <v>264</v>
      </c>
      <c r="M293" s="26">
        <v>28.3</v>
      </c>
      <c r="N293" s="27">
        <v>5</v>
      </c>
      <c r="O293">
        <v>24.703333333333333</v>
      </c>
      <c r="P293">
        <v>7.2</v>
      </c>
      <c r="Q293">
        <v>0.2</v>
      </c>
      <c r="R293">
        <v>3.6</v>
      </c>
      <c r="S293">
        <v>1.6</v>
      </c>
      <c r="T293">
        <v>0.4</v>
      </c>
      <c r="U293">
        <v>0.4</v>
      </c>
      <c r="V293">
        <v>0.69565217391304346</v>
      </c>
      <c r="W293">
        <v>4.5999999999999996</v>
      </c>
      <c r="X293">
        <v>0.6</v>
      </c>
      <c r="Y293">
        <v>1</v>
      </c>
      <c r="Z293">
        <v>0.8</v>
      </c>
      <c r="AA293">
        <v>-1.3836521855694115</v>
      </c>
      <c r="AB293">
        <v>-1.3228889118646736</v>
      </c>
      <c r="AC293">
        <v>-0.86002217987163621</v>
      </c>
      <c r="AD293">
        <v>-0.75661690784178992</v>
      </c>
      <c r="AE293">
        <v>-1.3130014991395391</v>
      </c>
      <c r="AF293">
        <v>-0.49290698636157226</v>
      </c>
      <c r="AG293">
        <v>1.3808648092211002</v>
      </c>
      <c r="AH293">
        <v>-0.53502396811334407</v>
      </c>
      <c r="AI293">
        <v>1.1433620843583694</v>
      </c>
    </row>
    <row r="294" spans="1:35" x14ac:dyDescent="0.2">
      <c r="A294">
        <v>25</v>
      </c>
      <c r="B294">
        <v>293</v>
      </c>
      <c r="C294" s="25">
        <v>0</v>
      </c>
      <c r="D294" s="25">
        <v>246</v>
      </c>
      <c r="E294" s="25">
        <v>1</v>
      </c>
      <c r="F294">
        <v>-0.95499197293301175</v>
      </c>
      <c r="G294">
        <v>-0.48815566379923681</v>
      </c>
      <c r="H294">
        <v>-0.46683630913377494</v>
      </c>
      <c r="I294" t="s">
        <v>474</v>
      </c>
      <c r="J294" t="s">
        <v>475</v>
      </c>
      <c r="K294" t="s">
        <v>54</v>
      </c>
      <c r="L294" t="s">
        <v>264</v>
      </c>
      <c r="M294" s="26">
        <v>22.8</v>
      </c>
      <c r="N294" s="27">
        <v>4</v>
      </c>
      <c r="O294">
        <v>14.362499999999999</v>
      </c>
      <c r="P294">
        <v>7</v>
      </c>
      <c r="Q294">
        <v>0.25</v>
      </c>
      <c r="R294">
        <v>2</v>
      </c>
      <c r="S294">
        <v>0.5</v>
      </c>
      <c r="T294">
        <v>0.75</v>
      </c>
      <c r="U294">
        <v>0</v>
      </c>
      <c r="V294">
        <v>0.6</v>
      </c>
      <c r="W294">
        <v>5</v>
      </c>
      <c r="X294">
        <v>1</v>
      </c>
      <c r="Y294">
        <v>0.75</v>
      </c>
      <c r="Z294">
        <v>0.5</v>
      </c>
      <c r="AA294">
        <v>-1.4169907134574815</v>
      </c>
      <c r="AB294">
        <v>-1.2741818255873476</v>
      </c>
      <c r="AC294">
        <v>-1.4347305951532019</v>
      </c>
      <c r="AD294">
        <v>-1.2591860426536243</v>
      </c>
      <c r="AE294">
        <v>-0.55073866043288511</v>
      </c>
      <c r="AF294">
        <v>-1.1124277564910137</v>
      </c>
      <c r="AG294">
        <v>0.85286941327982735</v>
      </c>
      <c r="AH294">
        <v>0.36331178324447272</v>
      </c>
      <c r="AI294">
        <v>1.4386734230581233</v>
      </c>
    </row>
    <row r="295" spans="1:35" x14ac:dyDescent="0.2">
      <c r="A295">
        <v>25</v>
      </c>
      <c r="B295">
        <v>294</v>
      </c>
      <c r="C295" s="25">
        <v>152.30000000000001</v>
      </c>
      <c r="D295" s="25">
        <v>195</v>
      </c>
      <c r="E295" s="25">
        <v>1</v>
      </c>
      <c r="F295">
        <v>-0.96163403743135412</v>
      </c>
      <c r="G295">
        <v>-0.8139076708924764</v>
      </c>
      <c r="H295">
        <v>-0.14772636653887772</v>
      </c>
      <c r="I295" t="s">
        <v>472</v>
      </c>
      <c r="J295" t="s">
        <v>32</v>
      </c>
      <c r="K295" t="s">
        <v>70</v>
      </c>
      <c r="L295" t="s">
        <v>263</v>
      </c>
      <c r="M295" s="26">
        <v>27.5</v>
      </c>
      <c r="N295" s="27">
        <v>5</v>
      </c>
      <c r="O295">
        <v>19.453333333333333</v>
      </c>
      <c r="P295">
        <v>5.2</v>
      </c>
      <c r="Q295">
        <v>0.6</v>
      </c>
      <c r="R295">
        <v>1.8</v>
      </c>
      <c r="S295">
        <v>2.8</v>
      </c>
      <c r="T295">
        <v>0.2</v>
      </c>
      <c r="U295">
        <v>0.4</v>
      </c>
      <c r="V295">
        <v>0.33333333333333331</v>
      </c>
      <c r="W295">
        <v>6</v>
      </c>
      <c r="X295">
        <v>0.75</v>
      </c>
      <c r="Y295">
        <v>0.8</v>
      </c>
      <c r="Z295">
        <v>1.4</v>
      </c>
      <c r="AA295">
        <v>-1.7170374644501099</v>
      </c>
      <c r="AB295">
        <v>-0.93323222164606745</v>
      </c>
      <c r="AC295">
        <v>-1.5065691470633975</v>
      </c>
      <c r="AD295">
        <v>-0.20835966986524346</v>
      </c>
      <c r="AE295">
        <v>-1.7485802641147703</v>
      </c>
      <c r="AF295">
        <v>-0.49290698636157226</v>
      </c>
      <c r="AG295">
        <v>-1.1464701829716697</v>
      </c>
      <c r="AH295">
        <v>-0.12475250851831815</v>
      </c>
      <c r="AI295">
        <v>0.55273940695886159</v>
      </c>
    </row>
    <row r="296" spans="1:35" x14ac:dyDescent="0.2">
      <c r="A296">
        <v>25</v>
      </c>
      <c r="B296">
        <v>295</v>
      </c>
      <c r="C296" s="25">
        <v>137.69999999999999</v>
      </c>
      <c r="D296" s="25">
        <v>181</v>
      </c>
      <c r="E296" s="25">
        <v>2</v>
      </c>
      <c r="F296">
        <v>-0.96395559557592458</v>
      </c>
      <c r="G296">
        <v>-0.62005147668320015</v>
      </c>
      <c r="H296">
        <v>-0.34390411889272443</v>
      </c>
      <c r="I296" t="s">
        <v>471</v>
      </c>
      <c r="J296" t="s">
        <v>32</v>
      </c>
      <c r="K296" t="s">
        <v>54</v>
      </c>
      <c r="L296" t="s">
        <v>264</v>
      </c>
      <c r="M296" s="26">
        <v>32.700000000000003</v>
      </c>
      <c r="N296" s="27">
        <v>4</v>
      </c>
      <c r="O296">
        <v>14.354166666666668</v>
      </c>
      <c r="P296">
        <v>5</v>
      </c>
      <c r="Q296">
        <v>0.5</v>
      </c>
      <c r="R296">
        <v>2.5</v>
      </c>
      <c r="S296">
        <v>1</v>
      </c>
      <c r="T296">
        <v>0.75</v>
      </c>
      <c r="U296">
        <v>0.5</v>
      </c>
      <c r="V296">
        <v>0.47058823529411764</v>
      </c>
      <c r="W296">
        <v>4.25</v>
      </c>
      <c r="X296">
        <v>0.5</v>
      </c>
      <c r="Y296">
        <v>1</v>
      </c>
      <c r="Z296">
        <v>0.75</v>
      </c>
      <c r="AA296">
        <v>-1.7503759923381799</v>
      </c>
      <c r="AB296">
        <v>-1.0306463942007189</v>
      </c>
      <c r="AC296">
        <v>-1.2551342153777125</v>
      </c>
      <c r="AD296">
        <v>-1.0307455268300634</v>
      </c>
      <c r="AE296">
        <v>-0.55073866043288511</v>
      </c>
      <c r="AF296">
        <v>-0.33802679382921191</v>
      </c>
      <c r="AG296">
        <v>-2.5354761925657682E-2</v>
      </c>
      <c r="AH296">
        <v>-0.79202158602270012</v>
      </c>
      <c r="AI296">
        <v>1.1925806408083284</v>
      </c>
    </row>
    <row r="297" spans="1:35" x14ac:dyDescent="0.2">
      <c r="A297">
        <v>25</v>
      </c>
      <c r="B297">
        <v>296</v>
      </c>
      <c r="C297" s="25">
        <v>142.9</v>
      </c>
      <c r="D297" s="25">
        <v>159</v>
      </c>
      <c r="E297" s="25">
        <v>8</v>
      </c>
      <c r="F297">
        <v>-0.96559839377449397</v>
      </c>
      <c r="G297">
        <v>-0.68296298051195248</v>
      </c>
      <c r="H297">
        <v>-0.28263541326254149</v>
      </c>
      <c r="I297" t="s">
        <v>479</v>
      </c>
      <c r="J297" t="s">
        <v>1713</v>
      </c>
      <c r="K297" t="s">
        <v>56</v>
      </c>
      <c r="L297" t="s">
        <v>263</v>
      </c>
      <c r="M297" s="26">
        <v>29.6</v>
      </c>
      <c r="N297" s="27">
        <v>2</v>
      </c>
      <c r="O297">
        <v>17.883333333333333</v>
      </c>
      <c r="P297">
        <v>5</v>
      </c>
      <c r="Q297">
        <v>0.5</v>
      </c>
      <c r="R297">
        <v>2.5</v>
      </c>
      <c r="S297">
        <v>4</v>
      </c>
      <c r="T297">
        <v>0</v>
      </c>
      <c r="U297">
        <v>0</v>
      </c>
      <c r="V297">
        <v>0.36363636363636365</v>
      </c>
      <c r="W297">
        <v>5.5</v>
      </c>
      <c r="X297">
        <v>1</v>
      </c>
      <c r="Y297">
        <v>0.5</v>
      </c>
      <c r="Z297">
        <v>0.5</v>
      </c>
      <c r="AA297">
        <v>-1.7503759923381799</v>
      </c>
      <c r="AB297">
        <v>-1.0306463942007189</v>
      </c>
      <c r="AC297">
        <v>-1.2551342153777125</v>
      </c>
      <c r="AD297">
        <v>0.33989756811130328</v>
      </c>
      <c r="AE297">
        <v>-2.1841590290900013</v>
      </c>
      <c r="AF297">
        <v>-1.1124277564910137</v>
      </c>
      <c r="AG297">
        <v>-0.82615149124423748</v>
      </c>
      <c r="AH297">
        <v>0.23365706296486508</v>
      </c>
      <c r="AI297">
        <v>1.4386734230581233</v>
      </c>
    </row>
    <row r="298" spans="1:35" x14ac:dyDescent="0.2">
      <c r="A298">
        <v>25</v>
      </c>
      <c r="B298">
        <v>297</v>
      </c>
      <c r="C298" s="25">
        <v>0</v>
      </c>
      <c r="D298" s="25">
        <v>438</v>
      </c>
      <c r="E298" s="25">
        <v>0</v>
      </c>
      <c r="F298">
        <v>-0.97285454010237926</v>
      </c>
      <c r="G298">
        <v>-0.60281028806191805</v>
      </c>
      <c r="H298">
        <v>-0.37004425204046121</v>
      </c>
      <c r="I298" t="s">
        <v>492</v>
      </c>
      <c r="J298" t="s">
        <v>32</v>
      </c>
      <c r="K298" t="s">
        <v>35</v>
      </c>
      <c r="L298" t="s">
        <v>263</v>
      </c>
      <c r="M298" s="26">
        <v>22.7</v>
      </c>
      <c r="N298" s="27">
        <v>5</v>
      </c>
      <c r="O298">
        <v>12.673333333333334</v>
      </c>
      <c r="P298">
        <v>4.2</v>
      </c>
      <c r="Q298">
        <v>1</v>
      </c>
      <c r="R298">
        <v>0.8</v>
      </c>
      <c r="S298">
        <v>0.4</v>
      </c>
      <c r="T298">
        <v>0.4</v>
      </c>
      <c r="U298">
        <v>0.8</v>
      </c>
      <c r="V298">
        <v>0.44444444444444442</v>
      </c>
      <c r="W298">
        <v>3.6</v>
      </c>
      <c r="X298">
        <v>0</v>
      </c>
      <c r="Y298">
        <v>0</v>
      </c>
      <c r="Z298">
        <v>0.4</v>
      </c>
      <c r="AA298">
        <v>-1.883730103890459</v>
      </c>
      <c r="AB298">
        <v>-0.54357553142746129</v>
      </c>
      <c r="AC298">
        <v>-1.865761906614376</v>
      </c>
      <c r="AD298">
        <v>-1.3048741458183366</v>
      </c>
      <c r="AE298">
        <v>-1.3130014991395391</v>
      </c>
      <c r="AF298">
        <v>0.12661378376786922</v>
      </c>
      <c r="AG298">
        <v>-0.15242134779864921</v>
      </c>
      <c r="AH298">
        <v>-2.5652377594350319E-2</v>
      </c>
      <c r="AI298">
        <v>1.5371105359580413</v>
      </c>
    </row>
    <row r="299" spans="1:35" x14ac:dyDescent="0.2">
      <c r="A299">
        <v>25</v>
      </c>
      <c r="B299">
        <v>298</v>
      </c>
      <c r="C299" s="25">
        <v>101.5</v>
      </c>
      <c r="D299" s="25">
        <v>238</v>
      </c>
      <c r="E299" s="25">
        <v>0</v>
      </c>
      <c r="F299">
        <v>-0.97341962949963212</v>
      </c>
      <c r="G299">
        <v>-0.64316305033997012</v>
      </c>
      <c r="H299">
        <v>-0.330256579159662</v>
      </c>
      <c r="I299" t="s">
        <v>505</v>
      </c>
      <c r="J299" t="s">
        <v>32</v>
      </c>
      <c r="K299" t="s">
        <v>58</v>
      </c>
      <c r="L299" t="s">
        <v>45</v>
      </c>
      <c r="M299" s="26">
        <v>29.7</v>
      </c>
      <c r="N299" s="27">
        <v>5</v>
      </c>
      <c r="O299">
        <v>9.3733333333333331</v>
      </c>
      <c r="P299">
        <v>3.2</v>
      </c>
      <c r="Q299">
        <v>0.4</v>
      </c>
      <c r="R299">
        <v>3.2</v>
      </c>
      <c r="S299">
        <v>2</v>
      </c>
      <c r="T299">
        <v>0.2</v>
      </c>
      <c r="U299">
        <v>0.8</v>
      </c>
      <c r="V299">
        <v>0.63636363636363635</v>
      </c>
      <c r="W299">
        <v>2.2000000000000002</v>
      </c>
      <c r="X299">
        <v>0</v>
      </c>
      <c r="Y299">
        <v>0.2</v>
      </c>
      <c r="Z299">
        <v>1.4</v>
      </c>
      <c r="AA299">
        <v>-2.0504227433308082</v>
      </c>
      <c r="AB299">
        <v>-1.1280605667553703</v>
      </c>
      <c r="AC299">
        <v>-1.0036992836920275</v>
      </c>
      <c r="AD299">
        <v>-0.57386449518294114</v>
      </c>
      <c r="AE299">
        <v>-1.7485802641147703</v>
      </c>
      <c r="AF299">
        <v>0.12661378376786922</v>
      </c>
      <c r="AG299">
        <v>0.47273054647883306</v>
      </c>
      <c r="AH299">
        <v>-0.43592383718937644</v>
      </c>
      <c r="AI299">
        <v>0.55273940695886159</v>
      </c>
    </row>
    <row r="300" spans="1:35" x14ac:dyDescent="0.2">
      <c r="A300">
        <v>25</v>
      </c>
      <c r="B300">
        <v>299</v>
      </c>
      <c r="C300" s="25">
        <v>137.9</v>
      </c>
      <c r="D300" s="25">
        <v>573</v>
      </c>
      <c r="E300" s="25">
        <v>3</v>
      </c>
      <c r="F300">
        <v>-0.97432990198108393</v>
      </c>
      <c r="G300">
        <v>-0.67341911333174209</v>
      </c>
      <c r="H300">
        <v>-0.30091078864934184</v>
      </c>
      <c r="I300" t="s">
        <v>506</v>
      </c>
      <c r="J300" t="s">
        <v>32</v>
      </c>
      <c r="K300" t="s">
        <v>50</v>
      </c>
      <c r="L300" t="s">
        <v>263</v>
      </c>
      <c r="M300" s="26">
        <v>21.7</v>
      </c>
      <c r="N300" s="27">
        <v>5</v>
      </c>
      <c r="O300">
        <v>12.753333333333334</v>
      </c>
      <c r="P300">
        <v>5</v>
      </c>
      <c r="Q300">
        <v>1</v>
      </c>
      <c r="R300">
        <v>2</v>
      </c>
      <c r="S300">
        <v>1.4</v>
      </c>
      <c r="T300">
        <v>0.4</v>
      </c>
      <c r="U300">
        <v>0</v>
      </c>
      <c r="V300">
        <v>0.36</v>
      </c>
      <c r="W300">
        <v>5</v>
      </c>
      <c r="X300">
        <v>1</v>
      </c>
      <c r="Y300">
        <v>0.4</v>
      </c>
      <c r="Z300">
        <v>0.4</v>
      </c>
      <c r="AA300">
        <v>-1.7503759923381799</v>
      </c>
      <c r="AB300">
        <v>-0.54357553142746129</v>
      </c>
      <c r="AC300">
        <v>-1.4347305951532019</v>
      </c>
      <c r="AD300">
        <v>-0.84799311417121448</v>
      </c>
      <c r="AE300">
        <v>-1.3130014991395391</v>
      </c>
      <c r="AF300">
        <v>-1.1124277564910137</v>
      </c>
      <c r="AG300">
        <v>-0.77757324207613232</v>
      </c>
      <c r="AH300">
        <v>0.18179517485302202</v>
      </c>
      <c r="AI300">
        <v>1.5371105359580413</v>
      </c>
    </row>
    <row r="301" spans="1:35" x14ac:dyDescent="0.2">
      <c r="A301">
        <v>25</v>
      </c>
      <c r="B301">
        <v>300</v>
      </c>
      <c r="C301" s="25">
        <v>140</v>
      </c>
      <c r="D301" s="25">
        <v>189</v>
      </c>
      <c r="E301" s="25">
        <v>10</v>
      </c>
      <c r="F301">
        <v>-0.97599599138121651</v>
      </c>
      <c r="G301">
        <v>-0.76404600528434785</v>
      </c>
      <c r="H301">
        <v>-0.21194998609686866</v>
      </c>
      <c r="I301" t="s">
        <v>436</v>
      </c>
      <c r="J301" t="s">
        <v>32</v>
      </c>
      <c r="K301" t="s">
        <v>39</v>
      </c>
      <c r="L301" t="s">
        <v>264</v>
      </c>
      <c r="M301" s="26">
        <v>27.7</v>
      </c>
      <c r="N301" s="27">
        <v>5</v>
      </c>
      <c r="O301">
        <v>20.25</v>
      </c>
      <c r="P301">
        <v>9</v>
      </c>
      <c r="Q301">
        <v>1.4</v>
      </c>
      <c r="R301">
        <v>1.8</v>
      </c>
      <c r="S301">
        <v>2</v>
      </c>
      <c r="T301">
        <v>0</v>
      </c>
      <c r="U301">
        <v>0.4</v>
      </c>
      <c r="V301">
        <v>0.34090909090909088</v>
      </c>
      <c r="W301">
        <v>8.8000000000000007</v>
      </c>
      <c r="X301">
        <v>0.66666666666666663</v>
      </c>
      <c r="Y301">
        <v>2.4</v>
      </c>
      <c r="Z301">
        <v>0.4</v>
      </c>
      <c r="AA301">
        <v>-1.0836054345767832</v>
      </c>
      <c r="AB301">
        <v>-0.15391884120885529</v>
      </c>
      <c r="AC301">
        <v>-1.5065691470633975</v>
      </c>
      <c r="AD301">
        <v>-0.57386449518294114</v>
      </c>
      <c r="AE301">
        <v>-2.1841590290900013</v>
      </c>
      <c r="AF301">
        <v>-0.49290698636157226</v>
      </c>
      <c r="AG301">
        <v>-1.5815526438486556</v>
      </c>
      <c r="AH301">
        <v>-0.8369480061849649</v>
      </c>
      <c r="AI301">
        <v>1.5371105359580413</v>
      </c>
    </row>
    <row r="302" spans="1:35" x14ac:dyDescent="0.2">
      <c r="A302">
        <v>26</v>
      </c>
      <c r="B302">
        <v>301</v>
      </c>
      <c r="C302" s="25">
        <v>137.30000000000001</v>
      </c>
      <c r="D302" s="25">
        <v>203</v>
      </c>
      <c r="E302" s="25">
        <v>7</v>
      </c>
      <c r="F302">
        <v>-0.97642329803464278</v>
      </c>
      <c r="G302">
        <v>-0.82913622997083158</v>
      </c>
      <c r="H302">
        <v>-0.1472870680638112</v>
      </c>
      <c r="I302" t="s">
        <v>478</v>
      </c>
      <c r="J302" t="s">
        <v>32</v>
      </c>
      <c r="K302" t="s">
        <v>79</v>
      </c>
      <c r="L302" t="s">
        <v>45</v>
      </c>
      <c r="M302" s="26">
        <v>21.5</v>
      </c>
      <c r="N302" s="27">
        <v>5</v>
      </c>
      <c r="O302">
        <v>13.86</v>
      </c>
      <c r="P302">
        <v>2</v>
      </c>
      <c r="Q302">
        <v>0.2</v>
      </c>
      <c r="R302">
        <v>3.4</v>
      </c>
      <c r="S302">
        <v>0.4</v>
      </c>
      <c r="T302">
        <v>0.2</v>
      </c>
      <c r="U302">
        <v>1.4</v>
      </c>
      <c r="V302">
        <v>0.25</v>
      </c>
      <c r="W302">
        <v>3.2</v>
      </c>
      <c r="X302">
        <v>0.5</v>
      </c>
      <c r="Y302">
        <v>0.4</v>
      </c>
      <c r="Z302">
        <v>1.6</v>
      </c>
      <c r="AA302">
        <v>-2.2504539106592274</v>
      </c>
      <c r="AB302">
        <v>-1.3228889118646736</v>
      </c>
      <c r="AC302">
        <v>-0.93186073178183193</v>
      </c>
      <c r="AD302">
        <v>-1.3048741458183366</v>
      </c>
      <c r="AE302">
        <v>-1.7485802641147703</v>
      </c>
      <c r="AF302">
        <v>1.0558949389620311</v>
      </c>
      <c r="AG302">
        <v>-0.98312816465401032</v>
      </c>
      <c r="AH302">
        <v>-0.33220006096569027</v>
      </c>
      <c r="AI302">
        <v>0.35586518115902555</v>
      </c>
    </row>
    <row r="303" spans="1:35" x14ac:dyDescent="0.2">
      <c r="A303">
        <v>26</v>
      </c>
      <c r="B303">
        <v>302</v>
      </c>
      <c r="C303" s="25">
        <v>0</v>
      </c>
      <c r="D303" s="25">
        <v>546</v>
      </c>
      <c r="E303" s="25">
        <v>0</v>
      </c>
      <c r="F303">
        <v>-0.98568191886802503</v>
      </c>
      <c r="G303">
        <v>-0.59338892218818529</v>
      </c>
      <c r="H303">
        <v>-0.39229299667983974</v>
      </c>
      <c r="I303" t="s">
        <v>498</v>
      </c>
      <c r="J303" t="s">
        <v>32</v>
      </c>
      <c r="K303" t="s">
        <v>33</v>
      </c>
      <c r="L303" t="s">
        <v>263</v>
      </c>
      <c r="M303" s="26">
        <v>22.3</v>
      </c>
      <c r="N303" s="27">
        <v>5</v>
      </c>
      <c r="O303">
        <v>12.52</v>
      </c>
      <c r="P303">
        <v>6.4</v>
      </c>
      <c r="Q303">
        <v>1.8</v>
      </c>
      <c r="R303">
        <v>0.8</v>
      </c>
      <c r="S303">
        <v>0.4</v>
      </c>
      <c r="T303">
        <v>0.4</v>
      </c>
      <c r="U303">
        <v>0.2</v>
      </c>
      <c r="V303">
        <v>0.47826086956521741</v>
      </c>
      <c r="W303">
        <v>4.5999999999999996</v>
      </c>
      <c r="X303">
        <v>0.5</v>
      </c>
      <c r="Y303">
        <v>0.4</v>
      </c>
      <c r="Z303">
        <v>0.4</v>
      </c>
      <c r="AA303">
        <v>-1.5170062971216909</v>
      </c>
      <c r="AB303">
        <v>0.23573784900975092</v>
      </c>
      <c r="AC303">
        <v>-1.865761906614376</v>
      </c>
      <c r="AD303">
        <v>-1.3048741458183366</v>
      </c>
      <c r="AE303">
        <v>-1.3130014991395391</v>
      </c>
      <c r="AF303">
        <v>-0.80266737142629285</v>
      </c>
      <c r="AG303">
        <v>2.2162596424467045E-2</v>
      </c>
      <c r="AH303">
        <v>-0.33220006096569027</v>
      </c>
      <c r="AI303">
        <v>1.5371105359580413</v>
      </c>
    </row>
    <row r="304" spans="1:35" x14ac:dyDescent="0.2">
      <c r="A304">
        <v>26</v>
      </c>
      <c r="B304">
        <v>303</v>
      </c>
      <c r="C304" s="25">
        <v>0</v>
      </c>
      <c r="D304" s="25">
        <v>376</v>
      </c>
      <c r="E304" s="25">
        <v>0</v>
      </c>
      <c r="F304">
        <v>-0.99061611983035858</v>
      </c>
      <c r="G304">
        <v>-0.79058349283611706</v>
      </c>
      <c r="H304">
        <v>-0.20003262699424151</v>
      </c>
      <c r="I304" t="s">
        <v>541</v>
      </c>
      <c r="J304" t="s">
        <v>32</v>
      </c>
      <c r="K304" t="s">
        <v>95</v>
      </c>
      <c r="L304" t="s">
        <v>264</v>
      </c>
      <c r="M304" s="26">
        <v>26.2</v>
      </c>
      <c r="N304" s="27">
        <v>5</v>
      </c>
      <c r="O304">
        <v>14.65</v>
      </c>
      <c r="P304">
        <v>5.2</v>
      </c>
      <c r="Q304">
        <v>0.6</v>
      </c>
      <c r="R304">
        <v>2.2000000000000002</v>
      </c>
      <c r="S304">
        <v>0.4</v>
      </c>
      <c r="T304">
        <v>0.4</v>
      </c>
      <c r="U304">
        <v>0.6</v>
      </c>
      <c r="V304">
        <v>0.38095238095238093</v>
      </c>
      <c r="W304">
        <v>4.2</v>
      </c>
      <c r="X304">
        <v>0.77777777777777779</v>
      </c>
      <c r="Y304">
        <v>1.8</v>
      </c>
      <c r="Z304">
        <v>1.6</v>
      </c>
      <c r="AA304">
        <v>-1.7170374644501099</v>
      </c>
      <c r="AB304">
        <v>-0.93323222164606745</v>
      </c>
      <c r="AC304">
        <v>-1.3628920432430061</v>
      </c>
      <c r="AD304">
        <v>-1.3048741458183366</v>
      </c>
      <c r="AE304">
        <v>-1.3130014991395391</v>
      </c>
      <c r="AF304">
        <v>-0.18314660129685159</v>
      </c>
      <c r="AG304">
        <v>-0.53680377787156786</v>
      </c>
      <c r="AH304">
        <v>-0.12012886321859982</v>
      </c>
      <c r="AI304">
        <v>0.35586518115902555</v>
      </c>
    </row>
    <row r="305" spans="1:35" x14ac:dyDescent="0.2">
      <c r="A305">
        <v>26</v>
      </c>
      <c r="B305">
        <v>304</v>
      </c>
      <c r="C305" s="25">
        <v>0</v>
      </c>
      <c r="D305" s="25">
        <v>236</v>
      </c>
      <c r="E305" s="25">
        <v>1</v>
      </c>
      <c r="F305">
        <v>-0.99392920470967605</v>
      </c>
      <c r="G305">
        <v>-0.72782017571202018</v>
      </c>
      <c r="H305">
        <v>-0.26610902899765587</v>
      </c>
      <c r="I305" t="s">
        <v>477</v>
      </c>
      <c r="J305" t="s">
        <v>32</v>
      </c>
      <c r="K305" t="s">
        <v>50</v>
      </c>
      <c r="L305" t="s">
        <v>264</v>
      </c>
      <c r="M305" s="26">
        <v>21</v>
      </c>
      <c r="N305" s="27">
        <v>5</v>
      </c>
      <c r="O305">
        <v>14.466666666666663</v>
      </c>
      <c r="P305">
        <v>2.6</v>
      </c>
      <c r="Q305">
        <v>0</v>
      </c>
      <c r="R305">
        <v>2.4</v>
      </c>
      <c r="S305">
        <v>0.4</v>
      </c>
      <c r="T305">
        <v>0.4</v>
      </c>
      <c r="U305">
        <v>0.8</v>
      </c>
      <c r="V305">
        <v>0.36363636363636365</v>
      </c>
      <c r="W305">
        <v>2.2000000000000002</v>
      </c>
      <c r="X305">
        <v>1</v>
      </c>
      <c r="Y305">
        <v>1</v>
      </c>
      <c r="Z305">
        <v>1.2</v>
      </c>
      <c r="AA305">
        <v>-2.150438326995018</v>
      </c>
      <c r="AB305">
        <v>-1.5177172569739765</v>
      </c>
      <c r="AC305">
        <v>-1.2910534913328104</v>
      </c>
      <c r="AD305">
        <v>-1.3048741458183366</v>
      </c>
      <c r="AE305">
        <v>-1.3130014991395391</v>
      </c>
      <c r="AF305">
        <v>0.12661378376786922</v>
      </c>
      <c r="AG305">
        <v>-0.34249078119914644</v>
      </c>
      <c r="AH305">
        <v>0.49296650352408045</v>
      </c>
      <c r="AI305">
        <v>0.74961363275869752</v>
      </c>
    </row>
    <row r="306" spans="1:35" x14ac:dyDescent="0.2">
      <c r="A306">
        <v>26</v>
      </c>
      <c r="B306">
        <v>305</v>
      </c>
      <c r="C306" s="25">
        <v>0</v>
      </c>
      <c r="D306" s="25">
        <v>364</v>
      </c>
      <c r="E306" s="25">
        <v>3</v>
      </c>
      <c r="F306">
        <v>-0.99483872598998935</v>
      </c>
      <c r="G306">
        <v>-0.74363083431738708</v>
      </c>
      <c r="H306">
        <v>-0.25120789167260227</v>
      </c>
      <c r="I306" t="s">
        <v>427</v>
      </c>
      <c r="J306" t="s">
        <v>32</v>
      </c>
      <c r="K306" t="s">
        <v>58</v>
      </c>
      <c r="L306" t="s">
        <v>263</v>
      </c>
      <c r="M306" s="26">
        <v>22.3</v>
      </c>
      <c r="N306" s="27">
        <v>5</v>
      </c>
      <c r="O306">
        <v>23.919999999999998</v>
      </c>
      <c r="P306">
        <v>7.4</v>
      </c>
      <c r="Q306">
        <v>1</v>
      </c>
      <c r="R306">
        <v>1.6</v>
      </c>
      <c r="S306">
        <v>0.8</v>
      </c>
      <c r="T306">
        <v>0.2</v>
      </c>
      <c r="U306">
        <v>0.2</v>
      </c>
      <c r="V306">
        <v>0.375</v>
      </c>
      <c r="W306">
        <v>8</v>
      </c>
      <c r="X306">
        <v>1</v>
      </c>
      <c r="Y306">
        <v>0.4</v>
      </c>
      <c r="Z306">
        <v>0.6</v>
      </c>
      <c r="AA306">
        <v>-1.3503136576813417</v>
      </c>
      <c r="AB306">
        <v>-0.54357553142746129</v>
      </c>
      <c r="AC306">
        <v>-1.5784076989735931</v>
      </c>
      <c r="AD306">
        <v>-1.1221217331594877</v>
      </c>
      <c r="AE306">
        <v>-1.7485802641147703</v>
      </c>
      <c r="AF306">
        <v>-0.80266737142629285</v>
      </c>
      <c r="AG306">
        <v>-1.0690427370847642</v>
      </c>
      <c r="AH306">
        <v>0.18179517485302202</v>
      </c>
      <c r="AI306">
        <v>1.3402363101582055</v>
      </c>
    </row>
    <row r="307" spans="1:35" x14ac:dyDescent="0.2">
      <c r="A307">
        <v>26</v>
      </c>
      <c r="B307">
        <v>306</v>
      </c>
      <c r="C307" s="25">
        <v>0</v>
      </c>
      <c r="D307" s="25">
        <v>247</v>
      </c>
      <c r="E307" s="25">
        <v>2</v>
      </c>
      <c r="F307">
        <v>-1.0221743083563921</v>
      </c>
      <c r="G307">
        <v>-0.71271276751848256</v>
      </c>
      <c r="H307">
        <v>-0.30946154083790955</v>
      </c>
      <c r="I307" t="s">
        <v>396</v>
      </c>
      <c r="J307" t="s">
        <v>32</v>
      </c>
      <c r="K307" t="s">
        <v>37</v>
      </c>
      <c r="L307" t="s">
        <v>264</v>
      </c>
      <c r="M307" s="26">
        <v>24.7</v>
      </c>
      <c r="N307" s="27">
        <v>5</v>
      </c>
      <c r="O307">
        <v>14.809999999999999</v>
      </c>
      <c r="P307">
        <v>5.8</v>
      </c>
      <c r="Q307">
        <v>0.6</v>
      </c>
      <c r="R307">
        <v>3.8</v>
      </c>
      <c r="S307">
        <v>1.2</v>
      </c>
      <c r="T307">
        <v>0.2</v>
      </c>
      <c r="U307">
        <v>0</v>
      </c>
      <c r="V307">
        <v>0.47368421052631576</v>
      </c>
      <c r="W307">
        <v>3.8</v>
      </c>
      <c r="X307">
        <v>0.8</v>
      </c>
      <c r="Y307">
        <v>2</v>
      </c>
      <c r="Z307">
        <v>1.2</v>
      </c>
      <c r="AA307">
        <v>-1.6170218807859007</v>
      </c>
      <c r="AB307">
        <v>-0.93323222164606745</v>
      </c>
      <c r="AC307">
        <v>-0.78818362796144059</v>
      </c>
      <c r="AD307">
        <v>-0.93936932050063904</v>
      </c>
      <c r="AE307">
        <v>-1.7485802641147703</v>
      </c>
      <c r="AF307">
        <v>-1.1124277564910137</v>
      </c>
      <c r="AG307">
        <v>-8.8083819302953691E-3</v>
      </c>
      <c r="AH307">
        <v>-1.6405086994912978E-2</v>
      </c>
      <c r="AI307">
        <v>0.74961363275869752</v>
      </c>
    </row>
    <row r="308" spans="1:35" x14ac:dyDescent="0.2">
      <c r="A308">
        <v>26</v>
      </c>
      <c r="B308">
        <v>307</v>
      </c>
      <c r="C308" s="25">
        <v>0</v>
      </c>
      <c r="D308" s="25">
        <v>469</v>
      </c>
      <c r="E308" s="25">
        <v>0</v>
      </c>
      <c r="F308">
        <v>-1.0243990023633156</v>
      </c>
      <c r="G308">
        <v>-0.6540170991458566</v>
      </c>
      <c r="H308">
        <v>-0.37038190321745901</v>
      </c>
      <c r="I308" t="s">
        <v>501</v>
      </c>
      <c r="J308" t="s">
        <v>1714</v>
      </c>
      <c r="K308" t="s">
        <v>60</v>
      </c>
      <c r="L308" t="s">
        <v>263</v>
      </c>
      <c r="M308" s="26">
        <v>22.4</v>
      </c>
      <c r="N308" s="27">
        <v>3</v>
      </c>
      <c r="O308">
        <v>14.4</v>
      </c>
      <c r="P308">
        <v>6</v>
      </c>
      <c r="Q308">
        <v>1.3333333333333333</v>
      </c>
      <c r="R308">
        <v>1.6666666666666667</v>
      </c>
      <c r="S308">
        <v>0.66666666666666663</v>
      </c>
      <c r="T308">
        <v>0</v>
      </c>
      <c r="U308">
        <v>0</v>
      </c>
      <c r="V308">
        <v>0.41666666666666669</v>
      </c>
      <c r="W308">
        <v>4</v>
      </c>
      <c r="X308">
        <v>1</v>
      </c>
      <c r="Y308">
        <v>1.3333333333333333</v>
      </c>
      <c r="Z308">
        <v>0.33333333333333331</v>
      </c>
      <c r="AA308">
        <v>-1.5836833528978307</v>
      </c>
      <c r="AB308">
        <v>-0.21886162291195629</v>
      </c>
      <c r="AC308">
        <v>-1.5544615150035279</v>
      </c>
      <c r="AD308">
        <v>-1.1830392040457707</v>
      </c>
      <c r="AE308">
        <v>-2.1841590290900013</v>
      </c>
      <c r="AF308">
        <v>-1.1124277564910137</v>
      </c>
      <c r="AG308">
        <v>-0.31809615366081928</v>
      </c>
      <c r="AH308">
        <v>0.66583946389689075</v>
      </c>
      <c r="AI308">
        <v>1.60273527789132</v>
      </c>
    </row>
    <row r="309" spans="1:35" x14ac:dyDescent="0.2">
      <c r="A309">
        <v>26</v>
      </c>
      <c r="B309">
        <v>308</v>
      </c>
      <c r="C309" s="25">
        <v>144</v>
      </c>
      <c r="D309" s="25">
        <v>138</v>
      </c>
      <c r="E309" s="25">
        <v>21</v>
      </c>
      <c r="F309">
        <v>-1.0304985142551775</v>
      </c>
      <c r="G309">
        <v>-0.9077775387826621</v>
      </c>
      <c r="H309">
        <v>-0.12272097547251537</v>
      </c>
      <c r="I309" t="s">
        <v>250</v>
      </c>
      <c r="J309" t="s">
        <v>32</v>
      </c>
      <c r="K309" t="s">
        <v>67</v>
      </c>
      <c r="L309" t="s">
        <v>264</v>
      </c>
      <c r="M309" s="26">
        <v>24.6</v>
      </c>
      <c r="N309" s="27">
        <v>5</v>
      </c>
      <c r="O309">
        <v>27.57</v>
      </c>
      <c r="P309">
        <v>5.8</v>
      </c>
      <c r="Q309">
        <v>0.4</v>
      </c>
      <c r="R309">
        <v>4.2</v>
      </c>
      <c r="S309">
        <v>1.2</v>
      </c>
      <c r="T309">
        <v>1</v>
      </c>
      <c r="U309">
        <v>0</v>
      </c>
      <c r="V309">
        <v>0.35294117647058826</v>
      </c>
      <c r="W309">
        <v>6.8</v>
      </c>
      <c r="X309">
        <v>0.375</v>
      </c>
      <c r="Y309">
        <v>1.6</v>
      </c>
      <c r="Z309">
        <v>1.8</v>
      </c>
      <c r="AA309">
        <v>-1.6170218807859007</v>
      </c>
      <c r="AB309">
        <v>-1.1280605667553703</v>
      </c>
      <c r="AC309">
        <v>-0.64450652414104903</v>
      </c>
      <c r="AD309">
        <v>-0.93936932050063904</v>
      </c>
      <c r="AE309">
        <v>-6.2652042138463893E-3</v>
      </c>
      <c r="AF309">
        <v>-1.1124277564910137</v>
      </c>
      <c r="AG309">
        <v>-1.115499204616907</v>
      </c>
      <c r="AH309">
        <v>-1.7658383468984227</v>
      </c>
      <c r="AI309">
        <v>0.15899095535918961</v>
      </c>
    </row>
    <row r="310" spans="1:35" x14ac:dyDescent="0.2">
      <c r="A310">
        <v>26</v>
      </c>
      <c r="B310">
        <v>309</v>
      </c>
      <c r="C310" s="25">
        <v>0</v>
      </c>
      <c r="D310" s="25">
        <v>409</v>
      </c>
      <c r="E310" s="25">
        <v>0</v>
      </c>
      <c r="F310">
        <v>-1.0465843354799318</v>
      </c>
      <c r="G310">
        <v>-0.58133522529293358</v>
      </c>
      <c r="H310">
        <v>-0.46524911018699822</v>
      </c>
      <c r="I310" t="s">
        <v>560</v>
      </c>
      <c r="J310" t="s">
        <v>32</v>
      </c>
      <c r="K310" t="s">
        <v>50</v>
      </c>
      <c r="L310" t="s">
        <v>264</v>
      </c>
      <c r="M310" s="26">
        <v>25</v>
      </c>
      <c r="N310" s="27">
        <v>5</v>
      </c>
      <c r="O310">
        <v>11.926666666666666</v>
      </c>
      <c r="P310">
        <v>4.2</v>
      </c>
      <c r="Q310">
        <v>1</v>
      </c>
      <c r="R310">
        <v>1.6</v>
      </c>
      <c r="S310">
        <v>0.4</v>
      </c>
      <c r="T310">
        <v>0.6</v>
      </c>
      <c r="U310">
        <v>0</v>
      </c>
      <c r="V310">
        <v>0.5714285714285714</v>
      </c>
      <c r="W310">
        <v>2.8</v>
      </c>
      <c r="X310">
        <v>0</v>
      </c>
      <c r="Y310">
        <v>0</v>
      </c>
      <c r="Z310">
        <v>0.2</v>
      </c>
      <c r="AA310">
        <v>-1.883730103890459</v>
      </c>
      <c r="AB310">
        <v>-0.54357553142746129</v>
      </c>
      <c r="AC310">
        <v>-1.5784076989735931</v>
      </c>
      <c r="AD310">
        <v>-1.3048741458183366</v>
      </c>
      <c r="AE310">
        <v>-0.87742273416430827</v>
      </c>
      <c r="AF310">
        <v>-1.1124277564910137</v>
      </c>
      <c r="AG310">
        <v>0.36008855896524194</v>
      </c>
      <c r="AH310">
        <v>-2.5652377594350319E-2</v>
      </c>
      <c r="AI310">
        <v>1.7339847617578772</v>
      </c>
    </row>
    <row r="311" spans="1:35" x14ac:dyDescent="0.2">
      <c r="A311">
        <v>26</v>
      </c>
      <c r="B311">
        <v>310</v>
      </c>
      <c r="C311" s="25">
        <v>0</v>
      </c>
      <c r="D311" s="25">
        <v>249</v>
      </c>
      <c r="E311" s="25">
        <v>1</v>
      </c>
      <c r="F311">
        <v>-1.0473085462107858</v>
      </c>
      <c r="G311">
        <v>-0.74409745472334032</v>
      </c>
      <c r="H311">
        <v>-0.30321109148744552</v>
      </c>
      <c r="I311" t="s">
        <v>536</v>
      </c>
      <c r="J311" t="s">
        <v>32</v>
      </c>
      <c r="K311" t="s">
        <v>72</v>
      </c>
      <c r="L311" t="s">
        <v>45</v>
      </c>
      <c r="M311" s="26">
        <v>31.6</v>
      </c>
      <c r="N311" s="27">
        <v>5</v>
      </c>
      <c r="O311">
        <v>12.663333333333334</v>
      </c>
      <c r="P311">
        <v>5</v>
      </c>
      <c r="Q311">
        <v>0.6</v>
      </c>
      <c r="R311">
        <v>3</v>
      </c>
      <c r="S311">
        <v>0.4</v>
      </c>
      <c r="T311">
        <v>0.2</v>
      </c>
      <c r="U311">
        <v>0.4</v>
      </c>
      <c r="V311">
        <v>0.52380952380952384</v>
      </c>
      <c r="W311">
        <v>4.2</v>
      </c>
      <c r="X311">
        <v>0</v>
      </c>
      <c r="Y311">
        <v>0</v>
      </c>
      <c r="Z311">
        <v>1.6</v>
      </c>
      <c r="AA311">
        <v>-1.7503759923381799</v>
      </c>
      <c r="AB311">
        <v>-0.93323222164606745</v>
      </c>
      <c r="AC311">
        <v>-1.0755378356022234</v>
      </c>
      <c r="AD311">
        <v>-1.3048741458183366</v>
      </c>
      <c r="AE311">
        <v>-1.7485802641147703</v>
      </c>
      <c r="AF311">
        <v>-0.49290698636157226</v>
      </c>
      <c r="AG311">
        <v>0.27841754980641237</v>
      </c>
      <c r="AH311">
        <v>-2.5652377594350319E-2</v>
      </c>
      <c r="AI311">
        <v>0.35586518115902555</v>
      </c>
    </row>
    <row r="312" spans="1:35" x14ac:dyDescent="0.2">
      <c r="A312">
        <v>26</v>
      </c>
      <c r="B312">
        <v>311</v>
      </c>
      <c r="C312" s="25">
        <v>0</v>
      </c>
      <c r="D312" s="25">
        <v>393</v>
      </c>
      <c r="E312" s="25">
        <v>0</v>
      </c>
      <c r="F312">
        <v>-1.0511047455048368</v>
      </c>
      <c r="G312">
        <v>-0.75807097028965309</v>
      </c>
      <c r="H312">
        <v>-0.2930337752151837</v>
      </c>
      <c r="I312" t="s">
        <v>504</v>
      </c>
      <c r="J312" t="s">
        <v>32</v>
      </c>
      <c r="K312" t="s">
        <v>1715</v>
      </c>
      <c r="L312" t="s">
        <v>264</v>
      </c>
      <c r="M312" s="26">
        <v>31.5</v>
      </c>
      <c r="N312" s="27">
        <v>2</v>
      </c>
      <c r="O312">
        <v>6.9833333333333343</v>
      </c>
      <c r="P312">
        <v>2.5</v>
      </c>
      <c r="Q312">
        <v>0.5</v>
      </c>
      <c r="R312">
        <v>3.5</v>
      </c>
      <c r="S312">
        <v>1</v>
      </c>
      <c r="T312">
        <v>0.5</v>
      </c>
      <c r="U312">
        <v>0</v>
      </c>
      <c r="V312">
        <v>0.2857142857142857</v>
      </c>
      <c r="W312">
        <v>3.5</v>
      </c>
      <c r="X312">
        <v>0</v>
      </c>
      <c r="Y312">
        <v>0</v>
      </c>
      <c r="Z312">
        <v>0.5</v>
      </c>
      <c r="AA312">
        <v>-2.1671075909390529</v>
      </c>
      <c r="AB312">
        <v>-1.0306463942007189</v>
      </c>
      <c r="AC312">
        <v>-0.89594145582673412</v>
      </c>
      <c r="AD312">
        <v>-1.0307455268300634</v>
      </c>
      <c r="AE312">
        <v>-1.0952121166519238</v>
      </c>
      <c r="AF312">
        <v>-1.1124277564910137</v>
      </c>
      <c r="AG312">
        <v>-0.9035789371311429</v>
      </c>
      <c r="AH312">
        <v>-2.5652377594350319E-2</v>
      </c>
      <c r="AI312">
        <v>1.4386734230581233</v>
      </c>
    </row>
    <row r="313" spans="1:35" x14ac:dyDescent="0.2">
      <c r="A313">
        <v>26</v>
      </c>
      <c r="B313">
        <v>312</v>
      </c>
      <c r="C313" s="25">
        <v>0</v>
      </c>
      <c r="D313" s="25">
        <v>370</v>
      </c>
      <c r="E313" s="25">
        <v>0</v>
      </c>
      <c r="F313">
        <v>-1.0530870357549371</v>
      </c>
      <c r="G313">
        <v>-0.58954951986542092</v>
      </c>
      <c r="H313">
        <v>-0.46353751588951619</v>
      </c>
      <c r="I313" t="s">
        <v>487</v>
      </c>
      <c r="J313" t="s">
        <v>32</v>
      </c>
      <c r="K313" t="s">
        <v>76</v>
      </c>
      <c r="L313" t="s">
        <v>264</v>
      </c>
      <c r="M313" s="26">
        <v>22.6</v>
      </c>
      <c r="N313" s="27">
        <v>5</v>
      </c>
      <c r="O313">
        <v>11.873333333333335</v>
      </c>
      <c r="P313">
        <v>4.8</v>
      </c>
      <c r="Q313">
        <v>0.2</v>
      </c>
      <c r="R313">
        <v>4.2</v>
      </c>
      <c r="S313">
        <v>0.4</v>
      </c>
      <c r="T313">
        <v>0.6</v>
      </c>
      <c r="U313">
        <v>0.4</v>
      </c>
      <c r="V313">
        <v>0.5</v>
      </c>
      <c r="W313">
        <v>4</v>
      </c>
      <c r="X313">
        <v>0.5</v>
      </c>
      <c r="Y313">
        <v>1.2</v>
      </c>
      <c r="Z313">
        <v>0</v>
      </c>
      <c r="AA313">
        <v>-1.7837145202262499</v>
      </c>
      <c r="AB313">
        <v>-1.3228889118646736</v>
      </c>
      <c r="AC313">
        <v>-0.64450652414104903</v>
      </c>
      <c r="AD313">
        <v>-1.3048741458183366</v>
      </c>
      <c r="AE313">
        <v>-0.87742273416430827</v>
      </c>
      <c r="AF313">
        <v>-0.49290698636157226</v>
      </c>
      <c r="AG313">
        <v>0.13480458393805833</v>
      </c>
      <c r="AH313">
        <v>-0.94529542770837005</v>
      </c>
      <c r="AI313">
        <v>1.9308589875577131</v>
      </c>
    </row>
    <row r="314" spans="1:35" x14ac:dyDescent="0.2">
      <c r="A314">
        <v>27</v>
      </c>
      <c r="B314">
        <v>313</v>
      </c>
      <c r="C314" s="25">
        <v>0</v>
      </c>
      <c r="D314" s="25">
        <v>692</v>
      </c>
      <c r="E314" s="25">
        <v>0</v>
      </c>
      <c r="F314">
        <v>-1.0599199132383472</v>
      </c>
      <c r="G314">
        <v>-0.78298286199853928</v>
      </c>
      <c r="H314">
        <v>-0.27693705123980794</v>
      </c>
      <c r="I314" t="s">
        <v>489</v>
      </c>
      <c r="J314" t="s">
        <v>32</v>
      </c>
      <c r="K314" t="s">
        <v>97</v>
      </c>
      <c r="L314" t="s">
        <v>263</v>
      </c>
      <c r="M314" s="26">
        <v>24.1</v>
      </c>
      <c r="N314" s="27">
        <v>5</v>
      </c>
      <c r="O314">
        <v>13.98</v>
      </c>
      <c r="P314">
        <v>3.6</v>
      </c>
      <c r="Q314">
        <v>0.2</v>
      </c>
      <c r="R314">
        <v>2.2000000000000002</v>
      </c>
      <c r="S314">
        <v>1.8</v>
      </c>
      <c r="T314">
        <v>0.8</v>
      </c>
      <c r="U314">
        <v>0</v>
      </c>
      <c r="V314">
        <v>0.27777777777777779</v>
      </c>
      <c r="W314">
        <v>3.6</v>
      </c>
      <c r="X314">
        <v>0.7</v>
      </c>
      <c r="Y314">
        <v>2</v>
      </c>
      <c r="Z314">
        <v>0.6</v>
      </c>
      <c r="AA314">
        <v>-1.9837456875546688</v>
      </c>
      <c r="AB314">
        <v>-1.3228889118646736</v>
      </c>
      <c r="AC314">
        <v>-1.3628920432430061</v>
      </c>
      <c r="AD314">
        <v>-0.66524070151236558</v>
      </c>
      <c r="AE314">
        <v>-0.44184396918907726</v>
      </c>
      <c r="AF314">
        <v>-1.1124277564910137</v>
      </c>
      <c r="AG314">
        <v>-0.9676426754766293</v>
      </c>
      <c r="AH314">
        <v>-0.5304003228136257</v>
      </c>
      <c r="AI314">
        <v>1.3402363101582055</v>
      </c>
    </row>
    <row r="315" spans="1:35" x14ac:dyDescent="0.2">
      <c r="A315">
        <v>27</v>
      </c>
      <c r="B315">
        <v>314</v>
      </c>
      <c r="C315" s="25">
        <v>0</v>
      </c>
      <c r="D315" s="25">
        <v>327</v>
      </c>
      <c r="E315" s="25">
        <v>0</v>
      </c>
      <c r="F315">
        <v>-1.0615341823695039</v>
      </c>
      <c r="G315">
        <v>-0.61580231982680955</v>
      </c>
      <c r="H315">
        <v>-0.44573186254269437</v>
      </c>
      <c r="I315" t="s">
        <v>528</v>
      </c>
      <c r="J315" t="s">
        <v>32</v>
      </c>
      <c r="K315" t="s">
        <v>48</v>
      </c>
      <c r="L315" t="s">
        <v>263</v>
      </c>
      <c r="M315" s="26">
        <v>26.8</v>
      </c>
      <c r="N315" s="27">
        <v>5</v>
      </c>
      <c r="O315">
        <v>8.9</v>
      </c>
      <c r="P315">
        <v>2</v>
      </c>
      <c r="Q315">
        <v>0</v>
      </c>
      <c r="R315">
        <v>2</v>
      </c>
      <c r="S315">
        <v>0.4</v>
      </c>
      <c r="T315">
        <v>0.2</v>
      </c>
      <c r="U315">
        <v>1</v>
      </c>
      <c r="V315">
        <v>0.6</v>
      </c>
      <c r="W315">
        <v>1</v>
      </c>
      <c r="X315">
        <v>1</v>
      </c>
      <c r="Y315">
        <v>0.8</v>
      </c>
      <c r="Z315">
        <v>0.2</v>
      </c>
      <c r="AA315">
        <v>-2.2504539106592274</v>
      </c>
      <c r="AB315">
        <v>-1.5177172569739765</v>
      </c>
      <c r="AC315">
        <v>-1.4347305951532019</v>
      </c>
      <c r="AD315">
        <v>-1.3048741458183366</v>
      </c>
      <c r="AE315">
        <v>-1.7485802641147703</v>
      </c>
      <c r="AF315">
        <v>0.43637416883258989</v>
      </c>
      <c r="AG315">
        <v>0.15453363638736359</v>
      </c>
      <c r="AH315">
        <v>0.38924272730039433</v>
      </c>
      <c r="AI315">
        <v>1.7339847617578772</v>
      </c>
    </row>
    <row r="316" spans="1:35" x14ac:dyDescent="0.2">
      <c r="A316">
        <v>27</v>
      </c>
      <c r="B316">
        <v>315</v>
      </c>
      <c r="C316" s="25">
        <v>0</v>
      </c>
      <c r="D316" s="25">
        <v>347</v>
      </c>
      <c r="E316" s="25">
        <v>0</v>
      </c>
      <c r="F316">
        <v>-1.0657077920549103</v>
      </c>
      <c r="G316">
        <v>-0.65419523910576638</v>
      </c>
      <c r="H316">
        <v>-0.41151255294914391</v>
      </c>
      <c r="I316" t="s">
        <v>452</v>
      </c>
      <c r="J316" t="s">
        <v>32</v>
      </c>
      <c r="K316" t="s">
        <v>155</v>
      </c>
      <c r="L316" t="s">
        <v>264</v>
      </c>
      <c r="M316" s="26">
        <v>24.2</v>
      </c>
      <c r="N316" s="27">
        <v>5</v>
      </c>
      <c r="O316">
        <v>8.5233333333333334</v>
      </c>
      <c r="P316">
        <v>3.6</v>
      </c>
      <c r="Q316">
        <v>0.4</v>
      </c>
      <c r="R316">
        <v>1.6</v>
      </c>
      <c r="S316">
        <v>0.8</v>
      </c>
      <c r="T316">
        <v>0.2</v>
      </c>
      <c r="U316">
        <v>0.8</v>
      </c>
      <c r="V316">
        <v>0.53333333333333333</v>
      </c>
      <c r="W316">
        <v>3</v>
      </c>
      <c r="X316">
        <v>0</v>
      </c>
      <c r="Y316">
        <v>0</v>
      </c>
      <c r="Z316">
        <v>0.6</v>
      </c>
      <c r="AA316">
        <v>-1.9837456875546688</v>
      </c>
      <c r="AB316">
        <v>-1.1280605667553703</v>
      </c>
      <c r="AC316">
        <v>-1.5784076989735931</v>
      </c>
      <c r="AD316">
        <v>-1.1221217331594877</v>
      </c>
      <c r="AE316">
        <v>-1.7485802641147703</v>
      </c>
      <c r="AF316">
        <v>0.12661378376786922</v>
      </c>
      <c r="AG316">
        <v>0.23196108227426893</v>
      </c>
      <c r="AH316">
        <v>-2.5652377594350319E-2</v>
      </c>
      <c r="AI316">
        <v>1.3402363101582055</v>
      </c>
    </row>
    <row r="317" spans="1:35" x14ac:dyDescent="0.2">
      <c r="A317">
        <v>27</v>
      </c>
      <c r="B317">
        <v>316</v>
      </c>
      <c r="C317" s="25">
        <v>0</v>
      </c>
      <c r="D317" s="25">
        <v>362</v>
      </c>
      <c r="E317" s="25">
        <v>1</v>
      </c>
      <c r="F317">
        <v>-1.0663670147246787</v>
      </c>
      <c r="G317">
        <v>-0.73984170462874432</v>
      </c>
      <c r="H317">
        <v>-0.32652531009593433</v>
      </c>
      <c r="I317" t="s">
        <v>416</v>
      </c>
      <c r="J317" t="s">
        <v>32</v>
      </c>
      <c r="K317" t="s">
        <v>74</v>
      </c>
      <c r="L317" t="s">
        <v>263</v>
      </c>
      <c r="M317" s="26">
        <v>21.5</v>
      </c>
      <c r="N317" s="27">
        <v>5</v>
      </c>
      <c r="O317">
        <v>14.816666666666666</v>
      </c>
      <c r="P317">
        <v>7.4</v>
      </c>
      <c r="Q317">
        <v>1.2</v>
      </c>
      <c r="R317">
        <v>2</v>
      </c>
      <c r="S317">
        <v>1.2</v>
      </c>
      <c r="T317">
        <v>0.2</v>
      </c>
      <c r="U317">
        <v>0</v>
      </c>
      <c r="V317">
        <v>0.38709677419354838</v>
      </c>
      <c r="W317">
        <v>6.2</v>
      </c>
      <c r="X317">
        <v>0.7</v>
      </c>
      <c r="Y317">
        <v>2</v>
      </c>
      <c r="Z317">
        <v>0.4</v>
      </c>
      <c r="AA317">
        <v>-1.3503136576813417</v>
      </c>
      <c r="AB317">
        <v>-0.34874718631815826</v>
      </c>
      <c r="AC317">
        <v>-1.4347305951532019</v>
      </c>
      <c r="AD317">
        <v>-0.93936932050063904</v>
      </c>
      <c r="AE317">
        <v>-1.7485802641147703</v>
      </c>
      <c r="AF317">
        <v>-1.1124277564910137</v>
      </c>
      <c r="AG317">
        <v>-0.73111677454398916</v>
      </c>
      <c r="AH317">
        <v>-0.5304003228136257</v>
      </c>
      <c r="AI317">
        <v>1.5371105359580413</v>
      </c>
    </row>
    <row r="318" spans="1:35" x14ac:dyDescent="0.2">
      <c r="A318">
        <v>27</v>
      </c>
      <c r="B318">
        <v>317</v>
      </c>
      <c r="C318" s="25">
        <v>102.1</v>
      </c>
      <c r="D318" s="25">
        <v>98</v>
      </c>
      <c r="E318" s="25">
        <v>31</v>
      </c>
      <c r="F318">
        <v>-1.0686528653864973</v>
      </c>
      <c r="G318">
        <v>-0.77561491900907142</v>
      </c>
      <c r="H318">
        <v>-0.29303794637742586</v>
      </c>
      <c r="I318" t="s">
        <v>434</v>
      </c>
      <c r="J318" t="s">
        <v>32</v>
      </c>
      <c r="K318" t="s">
        <v>121</v>
      </c>
      <c r="L318" t="s">
        <v>45</v>
      </c>
      <c r="M318" s="26">
        <v>30.3</v>
      </c>
      <c r="N318" s="27">
        <v>5</v>
      </c>
      <c r="O318">
        <v>11.309999999999999</v>
      </c>
      <c r="P318">
        <v>5.2</v>
      </c>
      <c r="Q318">
        <v>0.4</v>
      </c>
      <c r="R318">
        <v>3.6</v>
      </c>
      <c r="S318">
        <v>0</v>
      </c>
      <c r="T318">
        <v>0</v>
      </c>
      <c r="U318">
        <v>0.4</v>
      </c>
      <c r="V318">
        <v>0.43478260869565216</v>
      </c>
      <c r="W318">
        <v>4.5999999999999996</v>
      </c>
      <c r="X318">
        <v>1</v>
      </c>
      <c r="Y318">
        <v>0.8</v>
      </c>
      <c r="Z318">
        <v>1.2</v>
      </c>
      <c r="AA318">
        <v>-1.7170374644501099</v>
      </c>
      <c r="AB318">
        <v>-1.1280605667553703</v>
      </c>
      <c r="AC318">
        <v>-0.86002217987163621</v>
      </c>
      <c r="AD318">
        <v>-1.4876265584771855</v>
      </c>
      <c r="AE318">
        <v>-2.1841590290900013</v>
      </c>
      <c r="AF318">
        <v>-0.49290698636157226</v>
      </c>
      <c r="AG318">
        <v>-0.24957784613485973</v>
      </c>
      <c r="AH318">
        <v>0.38924272730039433</v>
      </c>
      <c r="AI318">
        <v>0.74961363275869752</v>
      </c>
    </row>
    <row r="319" spans="1:35" x14ac:dyDescent="0.2">
      <c r="A319">
        <v>27</v>
      </c>
      <c r="B319">
        <v>318</v>
      </c>
      <c r="C319" s="25">
        <v>139.30000000000001</v>
      </c>
      <c r="D319" s="25">
        <v>157</v>
      </c>
      <c r="E319" s="25">
        <v>8</v>
      </c>
      <c r="F319">
        <v>-1.0755222261091173</v>
      </c>
      <c r="G319">
        <v>-0.66039265892015331</v>
      </c>
      <c r="H319">
        <v>-0.41512956718896399</v>
      </c>
      <c r="I319" t="s">
        <v>247</v>
      </c>
      <c r="J319" t="s">
        <v>32</v>
      </c>
      <c r="K319" t="s">
        <v>50</v>
      </c>
      <c r="L319" t="s">
        <v>45</v>
      </c>
      <c r="M319" s="26">
        <v>22.1</v>
      </c>
      <c r="N319" s="27">
        <v>5</v>
      </c>
      <c r="O319">
        <v>11.633333333333335</v>
      </c>
      <c r="P319">
        <v>2.2000000000000002</v>
      </c>
      <c r="Q319">
        <v>0</v>
      </c>
      <c r="R319">
        <v>4</v>
      </c>
      <c r="S319">
        <v>1.2</v>
      </c>
      <c r="T319">
        <v>0.4</v>
      </c>
      <c r="U319">
        <v>0.4</v>
      </c>
      <c r="V319">
        <v>0.7142857142857143</v>
      </c>
      <c r="W319">
        <v>1.4</v>
      </c>
      <c r="X319">
        <v>0.5</v>
      </c>
      <c r="Y319">
        <v>0.4</v>
      </c>
      <c r="Z319">
        <v>0.8</v>
      </c>
      <c r="AA319">
        <v>-2.2171153827711576</v>
      </c>
      <c r="AB319">
        <v>-1.5177172569739765</v>
      </c>
      <c r="AC319">
        <v>-0.71634507605124487</v>
      </c>
      <c r="AD319">
        <v>-0.93936932050063904</v>
      </c>
      <c r="AE319">
        <v>-1.3130014991395391</v>
      </c>
      <c r="AF319">
        <v>-0.49290698636157226</v>
      </c>
      <c r="AG319">
        <v>0.4417595681240713</v>
      </c>
      <c r="AH319">
        <v>-0.33220006096569027</v>
      </c>
      <c r="AI319">
        <v>1.1433620843583694</v>
      </c>
    </row>
    <row r="320" spans="1:35" x14ac:dyDescent="0.2">
      <c r="A320">
        <v>27</v>
      </c>
      <c r="B320">
        <v>319</v>
      </c>
      <c r="C320" s="25">
        <v>0</v>
      </c>
      <c r="D320" s="25">
        <v>335</v>
      </c>
      <c r="E320" s="25">
        <v>0</v>
      </c>
      <c r="F320">
        <v>-1.0831498478228332</v>
      </c>
      <c r="G320">
        <v>-0.73198462714710977</v>
      </c>
      <c r="H320">
        <v>-0.35116522067572342</v>
      </c>
      <c r="I320" t="s">
        <v>502</v>
      </c>
      <c r="J320" t="s">
        <v>32</v>
      </c>
      <c r="K320" t="s">
        <v>42</v>
      </c>
      <c r="L320" t="s">
        <v>263</v>
      </c>
      <c r="M320" s="26">
        <v>28.4</v>
      </c>
      <c r="N320" s="27">
        <v>5</v>
      </c>
      <c r="O320">
        <v>15.046666666666667</v>
      </c>
      <c r="P320">
        <v>4</v>
      </c>
      <c r="Q320">
        <v>1</v>
      </c>
      <c r="R320">
        <v>2</v>
      </c>
      <c r="S320">
        <v>0.6</v>
      </c>
      <c r="T320">
        <v>0.2</v>
      </c>
      <c r="U320">
        <v>0.2</v>
      </c>
      <c r="V320">
        <v>0.31818181818181818</v>
      </c>
      <c r="W320">
        <v>4.4000000000000004</v>
      </c>
      <c r="X320">
        <v>1</v>
      </c>
      <c r="Y320">
        <v>0.2</v>
      </c>
      <c r="Z320">
        <v>0</v>
      </c>
      <c r="AA320">
        <v>-1.917068631778529</v>
      </c>
      <c r="AB320">
        <v>-0.54357553142746129</v>
      </c>
      <c r="AC320">
        <v>-1.4347305951532019</v>
      </c>
      <c r="AD320">
        <v>-1.213497939488912</v>
      </c>
      <c r="AE320">
        <v>-1.7485802641147703</v>
      </c>
      <c r="AF320">
        <v>-0.80266737142629285</v>
      </c>
      <c r="AG320">
        <v>-0.93667169712186749</v>
      </c>
      <c r="AH320">
        <v>7.8071398629335848E-2</v>
      </c>
      <c r="AI320">
        <v>1.9308589875577131</v>
      </c>
    </row>
    <row r="321" spans="1:35" x14ac:dyDescent="0.2">
      <c r="A321">
        <v>27</v>
      </c>
      <c r="B321">
        <v>320</v>
      </c>
      <c r="C321" s="25">
        <v>0</v>
      </c>
      <c r="D321" s="25">
        <v>410</v>
      </c>
      <c r="E321" s="25">
        <v>0</v>
      </c>
      <c r="F321">
        <v>-1.0842052069247747</v>
      </c>
      <c r="G321">
        <v>-0.60849147721467478</v>
      </c>
      <c r="H321">
        <v>-0.47571372971009995</v>
      </c>
      <c r="I321" t="s">
        <v>580</v>
      </c>
      <c r="J321" t="s">
        <v>32</v>
      </c>
      <c r="K321" t="s">
        <v>39</v>
      </c>
      <c r="L321" t="s">
        <v>263</v>
      </c>
      <c r="M321" s="26">
        <v>29.2</v>
      </c>
      <c r="N321" s="27">
        <v>3</v>
      </c>
      <c r="O321">
        <v>5.488888888888888</v>
      </c>
      <c r="P321">
        <v>4</v>
      </c>
      <c r="Q321">
        <v>1.3333333333333333</v>
      </c>
      <c r="R321">
        <v>1.3333333333333333</v>
      </c>
      <c r="S321">
        <v>0.66666666666666663</v>
      </c>
      <c r="T321">
        <v>0.33333333333333331</v>
      </c>
      <c r="U321">
        <v>0</v>
      </c>
      <c r="V321">
        <v>0.66666666666666663</v>
      </c>
      <c r="W321">
        <v>2</v>
      </c>
      <c r="X321">
        <v>0</v>
      </c>
      <c r="Y321">
        <v>0</v>
      </c>
      <c r="Z321">
        <v>0.33333333333333331</v>
      </c>
      <c r="AA321">
        <v>-1.917068631778529</v>
      </c>
      <c r="AB321">
        <v>-0.21886162291195629</v>
      </c>
      <c r="AC321">
        <v>-1.6741924348538542</v>
      </c>
      <c r="AD321">
        <v>-1.1830392040457707</v>
      </c>
      <c r="AE321">
        <v>-1.4581944207979498</v>
      </c>
      <c r="AF321">
        <v>-1.1124277564910137</v>
      </c>
      <c r="AG321">
        <v>0.51027787565003058</v>
      </c>
      <c r="AH321">
        <v>-2.5652377594350319E-2</v>
      </c>
      <c r="AI321">
        <v>1.60273527789132</v>
      </c>
    </row>
    <row r="322" spans="1:35" x14ac:dyDescent="0.2">
      <c r="A322">
        <v>27</v>
      </c>
      <c r="B322">
        <v>321</v>
      </c>
      <c r="C322" s="25">
        <v>0</v>
      </c>
      <c r="D322" s="25">
        <v>423</v>
      </c>
      <c r="E322" s="25">
        <v>0</v>
      </c>
      <c r="F322">
        <v>-1.0881240448435359</v>
      </c>
      <c r="G322">
        <v>-0.63483886125898237</v>
      </c>
      <c r="H322">
        <v>-0.4532851835845535</v>
      </c>
      <c r="I322" t="s">
        <v>510</v>
      </c>
      <c r="J322" t="s">
        <v>32</v>
      </c>
      <c r="K322" t="s">
        <v>76</v>
      </c>
      <c r="L322" t="s">
        <v>264</v>
      </c>
      <c r="M322" s="26">
        <v>26.7</v>
      </c>
      <c r="N322" s="27">
        <v>5</v>
      </c>
      <c r="O322">
        <v>18.49666666666667</v>
      </c>
      <c r="P322">
        <v>4.2</v>
      </c>
      <c r="Q322">
        <v>0.2</v>
      </c>
      <c r="R322">
        <v>1.8</v>
      </c>
      <c r="S322">
        <v>0.4</v>
      </c>
      <c r="T322">
        <v>0.6</v>
      </c>
      <c r="U322">
        <v>0.4</v>
      </c>
      <c r="V322">
        <v>0.69230769230769229</v>
      </c>
      <c r="W322">
        <v>2.6</v>
      </c>
      <c r="X322">
        <v>0.66666666666666663</v>
      </c>
      <c r="Y322">
        <v>0.6</v>
      </c>
      <c r="Z322">
        <v>0.8</v>
      </c>
      <c r="AA322">
        <v>-1.883730103890459</v>
      </c>
      <c r="AB322">
        <v>-1.3228889118646736</v>
      </c>
      <c r="AC322">
        <v>-1.5065691470633975</v>
      </c>
      <c r="AD322">
        <v>-1.3048741458183366</v>
      </c>
      <c r="AE322">
        <v>-0.87742273416430827</v>
      </c>
      <c r="AF322">
        <v>-0.49290698636157226</v>
      </c>
      <c r="AG322">
        <v>0.75995647821554113</v>
      </c>
      <c r="AH322">
        <v>-0.22847628474200396</v>
      </c>
      <c r="AI322">
        <v>1.1433620843583694</v>
      </c>
    </row>
    <row r="323" spans="1:35" x14ac:dyDescent="0.2">
      <c r="A323">
        <v>27</v>
      </c>
      <c r="B323">
        <v>322</v>
      </c>
      <c r="C323" s="25">
        <v>0</v>
      </c>
      <c r="D323" s="25">
        <v>333</v>
      </c>
      <c r="E323" s="25">
        <v>0</v>
      </c>
      <c r="F323">
        <v>-1.0908496846825975</v>
      </c>
      <c r="G323">
        <v>-0.73061944248454302</v>
      </c>
      <c r="H323">
        <v>-0.36023024219805444</v>
      </c>
      <c r="I323" t="s">
        <v>495</v>
      </c>
      <c r="J323" t="s">
        <v>32</v>
      </c>
      <c r="K323" t="s">
        <v>33</v>
      </c>
      <c r="L323" t="s">
        <v>264</v>
      </c>
      <c r="M323" s="26">
        <v>35.6</v>
      </c>
      <c r="N323" s="27">
        <v>5</v>
      </c>
      <c r="O323">
        <v>12.176666666666666</v>
      </c>
      <c r="P323">
        <v>1.6</v>
      </c>
      <c r="Q323">
        <v>0.4</v>
      </c>
      <c r="R323">
        <v>2.2000000000000002</v>
      </c>
      <c r="S323">
        <v>0.8</v>
      </c>
      <c r="T323">
        <v>0.6</v>
      </c>
      <c r="U323">
        <v>0.2</v>
      </c>
      <c r="V323">
        <v>0.23076923076923078</v>
      </c>
      <c r="W323">
        <v>2.6</v>
      </c>
      <c r="X323">
        <v>0</v>
      </c>
      <c r="Y323">
        <v>0</v>
      </c>
      <c r="Z323">
        <v>0</v>
      </c>
      <c r="AA323">
        <v>-2.317130966435367</v>
      </c>
      <c r="AB323">
        <v>-1.1280605667553703</v>
      </c>
      <c r="AC323">
        <v>-1.3628920432430061</v>
      </c>
      <c r="AD323">
        <v>-1.1221217331594877</v>
      </c>
      <c r="AE323">
        <v>-0.87742273416430827</v>
      </c>
      <c r="AF323">
        <v>-0.80266737142629285</v>
      </c>
      <c r="AG323">
        <v>-0.87048617714041865</v>
      </c>
      <c r="AH323">
        <v>-2.5652377594350319E-2</v>
      </c>
      <c r="AI323">
        <v>1.9308589875577131</v>
      </c>
    </row>
    <row r="324" spans="1:35" x14ac:dyDescent="0.2">
      <c r="A324">
        <v>27</v>
      </c>
      <c r="B324">
        <v>323</v>
      </c>
      <c r="C324" s="25">
        <v>0</v>
      </c>
      <c r="D324" s="25">
        <v>293</v>
      </c>
      <c r="E324" s="25">
        <v>0</v>
      </c>
      <c r="F324">
        <v>-1.0993003185819477</v>
      </c>
      <c r="G324">
        <v>-0.68071811957381911</v>
      </c>
      <c r="H324">
        <v>-0.41858219900812854</v>
      </c>
      <c r="I324" t="s">
        <v>524</v>
      </c>
      <c r="J324" t="s">
        <v>32</v>
      </c>
      <c r="K324" t="s">
        <v>39</v>
      </c>
      <c r="L324" t="s">
        <v>264</v>
      </c>
      <c r="M324" s="26">
        <v>24.6</v>
      </c>
      <c r="N324" s="27">
        <v>5</v>
      </c>
      <c r="O324">
        <v>14.396666666666667</v>
      </c>
      <c r="P324">
        <v>5.8</v>
      </c>
      <c r="Q324">
        <v>1.2</v>
      </c>
      <c r="R324">
        <v>1.8</v>
      </c>
      <c r="S324">
        <v>0.6</v>
      </c>
      <c r="T324">
        <v>0</v>
      </c>
      <c r="U324">
        <v>0.4</v>
      </c>
      <c r="V324">
        <v>0.42307692307692307</v>
      </c>
      <c r="W324">
        <v>5.2</v>
      </c>
      <c r="X324">
        <v>0.5</v>
      </c>
      <c r="Y324">
        <v>0.4</v>
      </c>
      <c r="Z324">
        <v>0</v>
      </c>
      <c r="AA324">
        <v>-1.6170218807859007</v>
      </c>
      <c r="AB324">
        <v>-0.34874718631815826</v>
      </c>
      <c r="AC324">
        <v>-1.5065691470633975</v>
      </c>
      <c r="AD324">
        <v>-1.213497939488912</v>
      </c>
      <c r="AE324">
        <v>-2.1841590290900013</v>
      </c>
      <c r="AF324">
        <v>-0.49290698636157226</v>
      </c>
      <c r="AG324">
        <v>-0.36221983364845178</v>
      </c>
      <c r="AH324">
        <v>-0.33220006096569027</v>
      </c>
      <c r="AI324">
        <v>1.9308589875577131</v>
      </c>
    </row>
    <row r="325" spans="1:35" x14ac:dyDescent="0.2">
      <c r="A325">
        <v>27</v>
      </c>
      <c r="B325">
        <v>324</v>
      </c>
      <c r="C325" s="25">
        <v>0</v>
      </c>
      <c r="D325" s="25">
        <v>314</v>
      </c>
      <c r="E325" s="25">
        <v>0</v>
      </c>
      <c r="F325">
        <v>-1.1010481039152691</v>
      </c>
      <c r="G325">
        <v>-0.67060240083453138</v>
      </c>
      <c r="H325">
        <v>-0.43044570308073771</v>
      </c>
      <c r="I325" t="s">
        <v>532</v>
      </c>
      <c r="J325" t="s">
        <v>32</v>
      </c>
      <c r="K325" t="s">
        <v>87</v>
      </c>
      <c r="L325" t="s">
        <v>264</v>
      </c>
      <c r="M325" s="26">
        <v>24.1</v>
      </c>
      <c r="N325" s="27">
        <v>5</v>
      </c>
      <c r="O325">
        <v>15.606666666666666</v>
      </c>
      <c r="P325">
        <v>5.6</v>
      </c>
      <c r="Q325">
        <v>1.2</v>
      </c>
      <c r="R325">
        <v>3.6</v>
      </c>
      <c r="S325">
        <v>0.8</v>
      </c>
      <c r="T325">
        <v>0</v>
      </c>
      <c r="U325">
        <v>0.4</v>
      </c>
      <c r="V325">
        <v>0.5</v>
      </c>
      <c r="W325">
        <v>4</v>
      </c>
      <c r="X325">
        <v>0.4</v>
      </c>
      <c r="Y325">
        <v>1</v>
      </c>
      <c r="Z325">
        <v>0.4</v>
      </c>
      <c r="AA325">
        <v>-1.6503604086739705</v>
      </c>
      <c r="AB325">
        <v>-0.34874718631815826</v>
      </c>
      <c r="AC325">
        <v>-0.86002217987163621</v>
      </c>
      <c r="AD325">
        <v>-1.1221217331594877</v>
      </c>
      <c r="AE325">
        <v>-2.1841590290900013</v>
      </c>
      <c r="AF325">
        <v>-0.49290698636157226</v>
      </c>
      <c r="AG325">
        <v>0.13480458393805833</v>
      </c>
      <c r="AH325">
        <v>-1.0490192039320563</v>
      </c>
      <c r="AI325">
        <v>1.5371105359580413</v>
      </c>
    </row>
    <row r="326" spans="1:35" x14ac:dyDescent="0.2">
      <c r="A326">
        <v>28</v>
      </c>
      <c r="B326">
        <v>325</v>
      </c>
      <c r="C326" s="25">
        <v>0</v>
      </c>
      <c r="D326" s="25">
        <v>478</v>
      </c>
      <c r="E326" s="25">
        <v>0</v>
      </c>
      <c r="F326">
        <v>-1.1053121982095226</v>
      </c>
      <c r="G326">
        <v>-0.67436310595391391</v>
      </c>
      <c r="H326">
        <v>-0.43094909225560873</v>
      </c>
      <c r="I326" t="s">
        <v>508</v>
      </c>
      <c r="J326" t="s">
        <v>32</v>
      </c>
      <c r="K326" t="s">
        <v>79</v>
      </c>
      <c r="L326" t="s">
        <v>263</v>
      </c>
      <c r="M326" s="26">
        <v>30</v>
      </c>
      <c r="N326" s="27">
        <v>2</v>
      </c>
      <c r="O326">
        <v>3.833333333333333</v>
      </c>
      <c r="P326">
        <v>2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0.4</v>
      </c>
      <c r="W326">
        <v>2.5</v>
      </c>
      <c r="X326">
        <v>0</v>
      </c>
      <c r="Y326">
        <v>0</v>
      </c>
      <c r="Z326">
        <v>0</v>
      </c>
      <c r="AA326">
        <v>-2.2504539106592274</v>
      </c>
      <c r="AB326">
        <v>-1.5177172569739765</v>
      </c>
      <c r="AC326">
        <v>-1.7939233547041804</v>
      </c>
      <c r="AD326">
        <v>-1.0307455268300634</v>
      </c>
      <c r="AE326">
        <v>-6.2652042138463893E-3</v>
      </c>
      <c r="AF326">
        <v>-1.1124277564910137</v>
      </c>
      <c r="AG326">
        <v>-0.26294155367627886</v>
      </c>
      <c r="AH326">
        <v>-2.5652377594350319E-2</v>
      </c>
      <c r="AI326">
        <v>1.9308589875577131</v>
      </c>
    </row>
    <row r="327" spans="1:35" x14ac:dyDescent="0.2">
      <c r="A327">
        <v>28</v>
      </c>
      <c r="B327">
        <v>326</v>
      </c>
      <c r="C327" s="25">
        <v>0</v>
      </c>
      <c r="D327" s="25">
        <v>653</v>
      </c>
      <c r="E327" s="25">
        <v>0</v>
      </c>
      <c r="F327">
        <v>-1.1084592562769018</v>
      </c>
      <c r="G327">
        <v>-0.74066612230972795</v>
      </c>
      <c r="H327">
        <v>-0.36779313396717384</v>
      </c>
      <c r="I327" t="s">
        <v>584</v>
      </c>
      <c r="J327" t="s">
        <v>32</v>
      </c>
      <c r="K327" t="s">
        <v>44</v>
      </c>
      <c r="L327" t="s">
        <v>264</v>
      </c>
      <c r="M327" s="26">
        <v>24.3</v>
      </c>
      <c r="N327" s="27">
        <v>5</v>
      </c>
      <c r="O327">
        <v>16.703333333333333</v>
      </c>
      <c r="P327">
        <v>6.4</v>
      </c>
      <c r="Q327">
        <v>0.8</v>
      </c>
      <c r="R327">
        <v>3.2</v>
      </c>
      <c r="S327">
        <v>0</v>
      </c>
      <c r="T327">
        <v>0</v>
      </c>
      <c r="U327">
        <v>0.2</v>
      </c>
      <c r="V327">
        <v>0.42424242424242425</v>
      </c>
      <c r="W327">
        <v>6.6</v>
      </c>
      <c r="X327">
        <v>0</v>
      </c>
      <c r="Y327">
        <v>0</v>
      </c>
      <c r="Z327">
        <v>0.4</v>
      </c>
      <c r="AA327">
        <v>-1.5170062971216909</v>
      </c>
      <c r="AB327">
        <v>-0.73840387653676431</v>
      </c>
      <c r="AC327">
        <v>-1.0036992836920275</v>
      </c>
      <c r="AD327">
        <v>-1.4876265584771855</v>
      </c>
      <c r="AE327">
        <v>-2.1841590290900013</v>
      </c>
      <c r="AF327">
        <v>-0.80266737142629285</v>
      </c>
      <c r="AG327">
        <v>-0.44389084280728119</v>
      </c>
      <c r="AH327">
        <v>-2.5652377594350319E-2</v>
      </c>
      <c r="AI327">
        <v>1.5371105359580413</v>
      </c>
    </row>
    <row r="328" spans="1:35" x14ac:dyDescent="0.2">
      <c r="A328">
        <v>28</v>
      </c>
      <c r="B328">
        <v>327</v>
      </c>
      <c r="C328" s="25">
        <v>0</v>
      </c>
      <c r="D328" s="25">
        <v>474</v>
      </c>
      <c r="E328" s="25">
        <v>0</v>
      </c>
      <c r="F328">
        <v>-1.109146796392809</v>
      </c>
      <c r="G328">
        <v>-0.82059049693527319</v>
      </c>
      <c r="H328">
        <v>-0.2885562994575358</v>
      </c>
      <c r="I328" t="s">
        <v>458</v>
      </c>
      <c r="J328" t="s">
        <v>32</v>
      </c>
      <c r="K328" t="s">
        <v>65</v>
      </c>
      <c r="L328" t="s">
        <v>263</v>
      </c>
      <c r="M328" s="26">
        <v>20</v>
      </c>
      <c r="N328" s="27">
        <v>5</v>
      </c>
      <c r="O328">
        <v>15.76</v>
      </c>
      <c r="P328">
        <v>3.4</v>
      </c>
      <c r="Q328">
        <v>0.2</v>
      </c>
      <c r="R328">
        <v>2.4</v>
      </c>
      <c r="S328">
        <v>0.8</v>
      </c>
      <c r="T328">
        <v>0.6</v>
      </c>
      <c r="U328">
        <v>0</v>
      </c>
      <c r="V328">
        <v>0.35294117647058826</v>
      </c>
      <c r="W328">
        <v>3.4</v>
      </c>
      <c r="X328">
        <v>0.8</v>
      </c>
      <c r="Y328">
        <v>1</v>
      </c>
      <c r="Z328">
        <v>1</v>
      </c>
      <c r="AA328">
        <v>-2.0170842154427384</v>
      </c>
      <c r="AB328">
        <v>-1.3228889118646736</v>
      </c>
      <c r="AC328">
        <v>-1.2910534913328104</v>
      </c>
      <c r="AD328">
        <v>-1.1221217331594877</v>
      </c>
      <c r="AE328">
        <v>-0.87742273416430827</v>
      </c>
      <c r="AF328">
        <v>-1.1124277564910137</v>
      </c>
      <c r="AG328">
        <v>-0.56777475622632978</v>
      </c>
      <c r="AH328">
        <v>-2.102873229463165E-2</v>
      </c>
      <c r="AI328">
        <v>0.94648785855853346</v>
      </c>
    </row>
    <row r="329" spans="1:35" x14ac:dyDescent="0.2">
      <c r="A329">
        <v>28</v>
      </c>
      <c r="B329">
        <v>328</v>
      </c>
      <c r="C329" s="25">
        <v>0</v>
      </c>
      <c r="D329" s="25">
        <v>535</v>
      </c>
      <c r="E329" s="25">
        <v>0</v>
      </c>
      <c r="F329">
        <v>-1.1108546912352153</v>
      </c>
      <c r="G329">
        <v>-0.77404787096769367</v>
      </c>
      <c r="H329">
        <v>-0.33680682026752162</v>
      </c>
      <c r="I329" t="s">
        <v>542</v>
      </c>
      <c r="J329" t="s">
        <v>32</v>
      </c>
      <c r="K329" t="s">
        <v>35</v>
      </c>
      <c r="L329" t="s">
        <v>263</v>
      </c>
      <c r="M329" s="26">
        <v>23.1</v>
      </c>
      <c r="N329" s="27">
        <v>5</v>
      </c>
      <c r="O329">
        <v>16.080000000000002</v>
      </c>
      <c r="P329">
        <v>4.5999999999999996</v>
      </c>
      <c r="Q329">
        <v>0.2</v>
      </c>
      <c r="R329">
        <v>2.2000000000000002</v>
      </c>
      <c r="S329">
        <v>2.4</v>
      </c>
      <c r="T329">
        <v>0.2</v>
      </c>
      <c r="U329">
        <v>0</v>
      </c>
      <c r="V329">
        <v>0.45</v>
      </c>
      <c r="W329">
        <v>4</v>
      </c>
      <c r="X329">
        <v>0.8</v>
      </c>
      <c r="Y329">
        <v>1</v>
      </c>
      <c r="Z329">
        <v>1</v>
      </c>
      <c r="AA329">
        <v>-1.8170530481143197</v>
      </c>
      <c r="AB329">
        <v>-1.3228889118646736</v>
      </c>
      <c r="AC329">
        <v>-1.3628920432430061</v>
      </c>
      <c r="AD329">
        <v>-0.3911120825240923</v>
      </c>
      <c r="AE329">
        <v>-1.7485802641147703</v>
      </c>
      <c r="AF329">
        <v>-1.1124277564910137</v>
      </c>
      <c r="AG329">
        <v>-0.13693585862126822</v>
      </c>
      <c r="AH329">
        <v>-2.102873229463165E-2</v>
      </c>
      <c r="AI329">
        <v>0.94648785855853346</v>
      </c>
    </row>
    <row r="330" spans="1:35" x14ac:dyDescent="0.2">
      <c r="A330">
        <v>28</v>
      </c>
      <c r="B330">
        <v>329</v>
      </c>
      <c r="C330" s="25">
        <v>0</v>
      </c>
      <c r="D330" s="25">
        <v>315</v>
      </c>
      <c r="E330" s="25">
        <v>0</v>
      </c>
      <c r="F330">
        <v>-1.1119092901879852</v>
      </c>
      <c r="G330">
        <v>-0.65086179857391846</v>
      </c>
      <c r="H330">
        <v>-0.46104749161406677</v>
      </c>
      <c r="I330" t="s">
        <v>522</v>
      </c>
      <c r="J330" t="s">
        <v>32</v>
      </c>
      <c r="K330" t="s">
        <v>56</v>
      </c>
      <c r="L330" t="s">
        <v>45</v>
      </c>
      <c r="M330" s="26">
        <v>22.7</v>
      </c>
      <c r="N330" s="27">
        <v>5</v>
      </c>
      <c r="O330">
        <v>11.783333333333335</v>
      </c>
      <c r="P330">
        <v>4</v>
      </c>
      <c r="Q330">
        <v>0.4</v>
      </c>
      <c r="R330">
        <v>1.6</v>
      </c>
      <c r="S330">
        <v>0.6</v>
      </c>
      <c r="T330">
        <v>0.2</v>
      </c>
      <c r="U330">
        <v>1</v>
      </c>
      <c r="V330">
        <v>0.75</v>
      </c>
      <c r="W330">
        <v>1.6</v>
      </c>
      <c r="X330">
        <v>0.66666666666666663</v>
      </c>
      <c r="Y330">
        <v>1.8</v>
      </c>
      <c r="Z330">
        <v>0.6</v>
      </c>
      <c r="AA330">
        <v>-1.917068631778529</v>
      </c>
      <c r="AB330">
        <v>-1.1280605667553703</v>
      </c>
      <c r="AC330">
        <v>-1.5784076989735931</v>
      </c>
      <c r="AD330">
        <v>-1.213497939488912</v>
      </c>
      <c r="AE330">
        <v>-1.7485802641147703</v>
      </c>
      <c r="AF330">
        <v>0.43637416883258989</v>
      </c>
      <c r="AG330">
        <v>0.58537253399242484</v>
      </c>
      <c r="AH330">
        <v>-0.63412409903731182</v>
      </c>
      <c r="AI330">
        <v>1.3402363101582055</v>
      </c>
    </row>
    <row r="331" spans="1:35" x14ac:dyDescent="0.2">
      <c r="A331">
        <v>28</v>
      </c>
      <c r="B331">
        <v>330</v>
      </c>
      <c r="C331" s="25">
        <v>0</v>
      </c>
      <c r="D331" s="25">
        <v>382</v>
      </c>
      <c r="E331" s="25">
        <v>0</v>
      </c>
      <c r="F331">
        <v>-1.112019160194532</v>
      </c>
      <c r="G331">
        <v>-0.7405628786790035</v>
      </c>
      <c r="H331">
        <v>-0.37145628151552845</v>
      </c>
      <c r="I331" t="s">
        <v>493</v>
      </c>
      <c r="J331" t="s">
        <v>32</v>
      </c>
      <c r="K331" t="s">
        <v>58</v>
      </c>
      <c r="L331" t="s">
        <v>263</v>
      </c>
      <c r="M331" s="26">
        <v>27.5</v>
      </c>
      <c r="N331" s="27">
        <v>5</v>
      </c>
      <c r="O331">
        <v>13.45</v>
      </c>
      <c r="P331">
        <v>4</v>
      </c>
      <c r="Q331">
        <v>0.4</v>
      </c>
      <c r="R331">
        <v>0.8</v>
      </c>
      <c r="S331">
        <v>1.2</v>
      </c>
      <c r="T331">
        <v>0.4</v>
      </c>
      <c r="U331">
        <v>0.2</v>
      </c>
      <c r="V331">
        <v>0.47058823529411764</v>
      </c>
      <c r="W331">
        <v>3.4</v>
      </c>
      <c r="X331">
        <v>1</v>
      </c>
      <c r="Y331">
        <v>0.4</v>
      </c>
      <c r="Z331">
        <v>0.8</v>
      </c>
      <c r="AA331">
        <v>-1.917068631778529</v>
      </c>
      <c r="AB331">
        <v>-1.1280605667553703</v>
      </c>
      <c r="AC331">
        <v>-1.865761906614376</v>
      </c>
      <c r="AD331">
        <v>-0.93936932050063904</v>
      </c>
      <c r="AE331">
        <v>-1.3130014991395391</v>
      </c>
      <c r="AF331">
        <v>-0.80266737142629285</v>
      </c>
      <c r="AG331">
        <v>-2.4293871107676359E-2</v>
      </c>
      <c r="AH331">
        <v>0.18179517485302202</v>
      </c>
      <c r="AI331">
        <v>1.1433620843583694</v>
      </c>
    </row>
    <row r="332" spans="1:35" x14ac:dyDescent="0.2">
      <c r="A332">
        <v>28</v>
      </c>
      <c r="B332">
        <v>331</v>
      </c>
      <c r="C332" s="25">
        <v>0</v>
      </c>
      <c r="D332" s="25">
        <v>260</v>
      </c>
      <c r="E332" s="25">
        <v>1</v>
      </c>
      <c r="F332">
        <v>-1.117777823821849</v>
      </c>
      <c r="G332">
        <v>-0.7391239215078631</v>
      </c>
      <c r="H332">
        <v>-0.37865390231398588</v>
      </c>
      <c r="I332" t="s">
        <v>518</v>
      </c>
      <c r="J332" t="s">
        <v>32</v>
      </c>
      <c r="K332" t="s">
        <v>95</v>
      </c>
      <c r="L332" t="s">
        <v>264</v>
      </c>
      <c r="M332" s="26">
        <v>28.4</v>
      </c>
      <c r="N332" s="27">
        <v>5</v>
      </c>
      <c r="O332">
        <v>9.3966666666666665</v>
      </c>
      <c r="P332">
        <v>4.4000000000000004</v>
      </c>
      <c r="Q332">
        <v>1.4</v>
      </c>
      <c r="R332">
        <v>2</v>
      </c>
      <c r="S332">
        <v>1.6</v>
      </c>
      <c r="T332">
        <v>0</v>
      </c>
      <c r="U332">
        <v>0</v>
      </c>
      <c r="V332">
        <v>0.4375</v>
      </c>
      <c r="W332">
        <v>3.2</v>
      </c>
      <c r="X332">
        <v>0.5</v>
      </c>
      <c r="Y332">
        <v>0.4</v>
      </c>
      <c r="Z332">
        <v>0.6</v>
      </c>
      <c r="AA332">
        <v>-1.8503915760023892</v>
      </c>
      <c r="AB332">
        <v>-0.15391884120885529</v>
      </c>
      <c r="AC332">
        <v>-1.4347305951532019</v>
      </c>
      <c r="AD332">
        <v>-0.75661690784178992</v>
      </c>
      <c r="AE332">
        <v>-2.1841590290900013</v>
      </c>
      <c r="AF332">
        <v>-1.1124277564910137</v>
      </c>
      <c r="AG332">
        <v>-0.16790683697603068</v>
      </c>
      <c r="AH332">
        <v>-0.33220006096569027</v>
      </c>
      <c r="AI332">
        <v>1.3402363101582055</v>
      </c>
    </row>
    <row r="333" spans="1:35" x14ac:dyDescent="0.2">
      <c r="A333">
        <v>28</v>
      </c>
      <c r="B333">
        <v>332</v>
      </c>
      <c r="C333" s="25">
        <v>0</v>
      </c>
      <c r="D333" s="25">
        <v>404</v>
      </c>
      <c r="E333" s="25">
        <v>0</v>
      </c>
      <c r="F333">
        <v>-1.1246335631630378</v>
      </c>
      <c r="G333">
        <v>-0.71063791583374591</v>
      </c>
      <c r="H333">
        <v>-0.41399564732929184</v>
      </c>
      <c r="I333" t="s">
        <v>459</v>
      </c>
      <c r="J333" t="s">
        <v>32</v>
      </c>
      <c r="K333" t="s">
        <v>44</v>
      </c>
      <c r="L333" t="s">
        <v>264</v>
      </c>
      <c r="M333" s="26">
        <v>23.8</v>
      </c>
      <c r="N333" s="27">
        <v>4</v>
      </c>
      <c r="O333">
        <v>9.5124999999999993</v>
      </c>
      <c r="P333">
        <v>2.75</v>
      </c>
      <c r="Q333">
        <v>0.5</v>
      </c>
      <c r="R333">
        <v>1.5</v>
      </c>
      <c r="S333">
        <v>0</v>
      </c>
      <c r="T333">
        <v>0.25</v>
      </c>
      <c r="U333">
        <v>0.5</v>
      </c>
      <c r="V333">
        <v>0.5</v>
      </c>
      <c r="W333">
        <v>1.5</v>
      </c>
      <c r="X333">
        <v>1</v>
      </c>
      <c r="Y333">
        <v>0.75</v>
      </c>
      <c r="Z333">
        <v>0.5</v>
      </c>
      <c r="AA333">
        <v>-2.1254344310789657</v>
      </c>
      <c r="AB333">
        <v>-1.0306463942007189</v>
      </c>
      <c r="AC333">
        <v>-1.614326974928691</v>
      </c>
      <c r="AD333">
        <v>-1.4876265584771855</v>
      </c>
      <c r="AE333">
        <v>-1.6396855728709625</v>
      </c>
      <c r="AF333">
        <v>-0.33802679382921191</v>
      </c>
      <c r="AG333">
        <v>3.8020276579426644E-2</v>
      </c>
      <c r="AH333">
        <v>0.36331178324447272</v>
      </c>
      <c r="AI333">
        <v>1.4386734230581233</v>
      </c>
    </row>
    <row r="334" spans="1:35" x14ac:dyDescent="0.2">
      <c r="A334">
        <v>28</v>
      </c>
      <c r="B334">
        <v>333</v>
      </c>
      <c r="C334" s="25">
        <v>0</v>
      </c>
      <c r="D334" s="25">
        <v>296</v>
      </c>
      <c r="E334" s="25">
        <v>1</v>
      </c>
      <c r="F334">
        <v>-1.1258808122550397</v>
      </c>
      <c r="G334">
        <v>-0.69335794936043782</v>
      </c>
      <c r="H334">
        <v>-0.43252286289460184</v>
      </c>
      <c r="I334" t="s">
        <v>586</v>
      </c>
      <c r="J334" t="s">
        <v>32</v>
      </c>
      <c r="K334" t="s">
        <v>89</v>
      </c>
      <c r="L334" t="s">
        <v>263</v>
      </c>
      <c r="M334" s="26">
        <v>26.1</v>
      </c>
      <c r="N334" s="27">
        <v>5</v>
      </c>
      <c r="O334">
        <v>6.660000000000001</v>
      </c>
      <c r="P334">
        <v>3.4</v>
      </c>
      <c r="Q334">
        <v>0.2</v>
      </c>
      <c r="R334">
        <v>3</v>
      </c>
      <c r="S334">
        <v>1.2</v>
      </c>
      <c r="T334">
        <v>0.6</v>
      </c>
      <c r="U334">
        <v>0.2</v>
      </c>
      <c r="V334">
        <v>0.5</v>
      </c>
      <c r="W334">
        <v>3.2</v>
      </c>
      <c r="X334">
        <v>0</v>
      </c>
      <c r="Y334">
        <v>0.4</v>
      </c>
      <c r="Z334">
        <v>0.4</v>
      </c>
      <c r="AA334">
        <v>-2.0170842154427384</v>
      </c>
      <c r="AB334">
        <v>-1.3228889118646736</v>
      </c>
      <c r="AC334">
        <v>-1.0755378356022234</v>
      </c>
      <c r="AD334">
        <v>-0.93936932050063904</v>
      </c>
      <c r="AE334">
        <v>-0.87742273416430827</v>
      </c>
      <c r="AF334">
        <v>-0.80266737142629285</v>
      </c>
      <c r="AG334">
        <v>0.10383360558329618</v>
      </c>
      <c r="AH334">
        <v>-0.84619529678440253</v>
      </c>
      <c r="AI334">
        <v>1.5371105359580413</v>
      </c>
    </row>
    <row r="335" spans="1:35" x14ac:dyDescent="0.2">
      <c r="A335">
        <v>28</v>
      </c>
      <c r="B335">
        <v>334</v>
      </c>
      <c r="C335" s="25">
        <v>130.6</v>
      </c>
      <c r="D335" s="25">
        <v>268</v>
      </c>
      <c r="E335" s="25">
        <v>2</v>
      </c>
      <c r="F335">
        <v>-1.1297815035534975</v>
      </c>
      <c r="G335">
        <v>-0.88594673113303402</v>
      </c>
      <c r="H335">
        <v>-0.24383477242046347</v>
      </c>
      <c r="I335" t="s">
        <v>473</v>
      </c>
      <c r="J335" t="s">
        <v>32</v>
      </c>
      <c r="K335" t="s">
        <v>72</v>
      </c>
      <c r="L335" t="s">
        <v>263</v>
      </c>
      <c r="M335" s="26">
        <v>38.700000000000003</v>
      </c>
      <c r="N335" s="27">
        <v>5</v>
      </c>
      <c r="O335">
        <v>13.65</v>
      </c>
      <c r="P335">
        <v>3.8</v>
      </c>
      <c r="Q335">
        <v>0.8</v>
      </c>
      <c r="R335">
        <v>1.4</v>
      </c>
      <c r="S335">
        <v>0</v>
      </c>
      <c r="T335">
        <v>0</v>
      </c>
      <c r="U335">
        <v>0.6</v>
      </c>
      <c r="V335">
        <v>0.27272727272727271</v>
      </c>
      <c r="W335">
        <v>4.4000000000000004</v>
      </c>
      <c r="X335">
        <v>1</v>
      </c>
      <c r="Y335">
        <v>0.6</v>
      </c>
      <c r="Z335">
        <v>0.8</v>
      </c>
      <c r="AA335">
        <v>-1.9504071596665991</v>
      </c>
      <c r="AB335">
        <v>-0.73840387653676431</v>
      </c>
      <c r="AC335">
        <v>-1.6502462508837892</v>
      </c>
      <c r="AD335">
        <v>-1.4876265584771855</v>
      </c>
      <c r="AE335">
        <v>-2.1841590290900013</v>
      </c>
      <c r="AF335">
        <v>-0.18314660129685159</v>
      </c>
      <c r="AG335">
        <v>-1.208412139681194</v>
      </c>
      <c r="AH335">
        <v>0.28551895107670816</v>
      </c>
      <c r="AI335">
        <v>1.1433620843583694</v>
      </c>
    </row>
    <row r="336" spans="1:35" x14ac:dyDescent="0.2">
      <c r="A336">
        <v>28</v>
      </c>
      <c r="B336">
        <v>335</v>
      </c>
      <c r="C336" s="25">
        <v>0</v>
      </c>
      <c r="D336" s="25">
        <v>415</v>
      </c>
      <c r="E336" s="25">
        <v>0</v>
      </c>
      <c r="F336">
        <v>-1.1349071618246305</v>
      </c>
      <c r="G336">
        <v>-0.77432165393223051</v>
      </c>
      <c r="H336">
        <v>-0.36058550789239996</v>
      </c>
      <c r="I336" t="s">
        <v>503</v>
      </c>
      <c r="J336" t="s">
        <v>32</v>
      </c>
      <c r="K336" t="s">
        <v>65</v>
      </c>
      <c r="L336" t="s">
        <v>263</v>
      </c>
      <c r="M336" s="26">
        <v>28.6</v>
      </c>
      <c r="N336" s="27">
        <v>5</v>
      </c>
      <c r="O336">
        <v>10.853333333333335</v>
      </c>
      <c r="P336">
        <v>3.4</v>
      </c>
      <c r="Q336">
        <v>0.2</v>
      </c>
      <c r="R336">
        <v>2</v>
      </c>
      <c r="S336">
        <v>2</v>
      </c>
      <c r="T336">
        <v>0</v>
      </c>
      <c r="U336">
        <v>0.6</v>
      </c>
      <c r="V336">
        <v>0.4375</v>
      </c>
      <c r="W336">
        <v>3.2</v>
      </c>
      <c r="X336">
        <v>0.66666666666666663</v>
      </c>
      <c r="Y336">
        <v>0.6</v>
      </c>
      <c r="Z336">
        <v>0.8</v>
      </c>
      <c r="AA336">
        <v>-2.0170842154427384</v>
      </c>
      <c r="AB336">
        <v>-1.3228889118646736</v>
      </c>
      <c r="AC336">
        <v>-1.4347305951532019</v>
      </c>
      <c r="AD336">
        <v>-0.57386449518294114</v>
      </c>
      <c r="AE336">
        <v>-2.1841590290900013</v>
      </c>
      <c r="AF336">
        <v>-0.18314660129685159</v>
      </c>
      <c r="AG336">
        <v>-0.16790683697603068</v>
      </c>
      <c r="AH336">
        <v>-0.22847628474200396</v>
      </c>
      <c r="AI336">
        <v>1.1433620843583694</v>
      </c>
    </row>
    <row r="337" spans="1:35" x14ac:dyDescent="0.2">
      <c r="A337">
        <v>28</v>
      </c>
      <c r="B337">
        <v>336</v>
      </c>
      <c r="C337" s="25">
        <v>0</v>
      </c>
      <c r="D337" s="25">
        <v>319</v>
      </c>
      <c r="E337" s="25">
        <v>0</v>
      </c>
      <c r="F337">
        <v>-1.1360228634563743</v>
      </c>
      <c r="G337">
        <v>-0.73803745253274633</v>
      </c>
      <c r="H337">
        <v>-0.39798541092362794</v>
      </c>
      <c r="I337" t="s">
        <v>509</v>
      </c>
      <c r="J337" t="s">
        <v>1716</v>
      </c>
      <c r="K337" t="s">
        <v>89</v>
      </c>
      <c r="L337" t="s">
        <v>264</v>
      </c>
      <c r="M337" s="26">
        <v>24.4</v>
      </c>
      <c r="N337" s="27">
        <v>5</v>
      </c>
      <c r="O337">
        <v>9.76</v>
      </c>
      <c r="P337">
        <v>3.8</v>
      </c>
      <c r="Q337">
        <v>0.4</v>
      </c>
      <c r="R337">
        <v>1.6</v>
      </c>
      <c r="S337">
        <v>0.6</v>
      </c>
      <c r="T337">
        <v>0</v>
      </c>
      <c r="U337">
        <v>0.6</v>
      </c>
      <c r="V337">
        <v>0.3888888888888889</v>
      </c>
      <c r="W337">
        <v>3.6</v>
      </c>
      <c r="X337">
        <v>1</v>
      </c>
      <c r="Y337">
        <v>0.6</v>
      </c>
      <c r="Z337">
        <v>0.2</v>
      </c>
      <c r="AA337">
        <v>-1.9504071596665991</v>
      </c>
      <c r="AB337">
        <v>-1.1280605667553703</v>
      </c>
      <c r="AC337">
        <v>-1.5784076989735931</v>
      </c>
      <c r="AD337">
        <v>-1.213497939488912</v>
      </c>
      <c r="AE337">
        <v>-2.1841590290900013</v>
      </c>
      <c r="AF337">
        <v>-0.18314660129685159</v>
      </c>
      <c r="AG337">
        <v>-0.42416179035797624</v>
      </c>
      <c r="AH337">
        <v>0.28551895107670816</v>
      </c>
      <c r="AI337">
        <v>1.7339847617578772</v>
      </c>
    </row>
    <row r="338" spans="1:35" x14ac:dyDescent="0.2">
      <c r="A338">
        <v>29</v>
      </c>
      <c r="B338">
        <v>337</v>
      </c>
      <c r="C338" s="25">
        <v>146.4</v>
      </c>
      <c r="D338" s="25">
        <v>178</v>
      </c>
      <c r="E338" s="25">
        <v>5</v>
      </c>
      <c r="F338">
        <v>-1.1360357367476701</v>
      </c>
      <c r="G338">
        <v>-0.85229928369307728</v>
      </c>
      <c r="H338">
        <v>-0.28373645305459283</v>
      </c>
      <c r="I338" t="s">
        <v>268</v>
      </c>
      <c r="J338" t="s">
        <v>32</v>
      </c>
      <c r="K338" t="s">
        <v>79</v>
      </c>
      <c r="L338" t="s">
        <v>264</v>
      </c>
      <c r="M338" s="26">
        <v>29.2</v>
      </c>
      <c r="N338" s="27">
        <v>5</v>
      </c>
      <c r="O338">
        <v>19.96</v>
      </c>
      <c r="P338">
        <v>4.8</v>
      </c>
      <c r="Q338">
        <v>0.4</v>
      </c>
      <c r="R338">
        <v>5</v>
      </c>
      <c r="S338">
        <v>0.6</v>
      </c>
      <c r="T338">
        <v>0.4</v>
      </c>
      <c r="U338">
        <v>0</v>
      </c>
      <c r="V338">
        <v>0.36363636363636365</v>
      </c>
      <c r="W338">
        <v>4.4000000000000004</v>
      </c>
      <c r="X338">
        <v>0.6</v>
      </c>
      <c r="Y338">
        <v>2</v>
      </c>
      <c r="Z338">
        <v>1</v>
      </c>
      <c r="AA338">
        <v>-1.7837145202262499</v>
      </c>
      <c r="AB338">
        <v>-1.1280605667553703</v>
      </c>
      <c r="AC338">
        <v>-0.3571523165002663</v>
      </c>
      <c r="AD338">
        <v>-1.213497939488912</v>
      </c>
      <c r="AE338">
        <v>-1.3130014991395391</v>
      </c>
      <c r="AF338">
        <v>-1.1124277564910137</v>
      </c>
      <c r="AG338">
        <v>-0.66493125456254043</v>
      </c>
      <c r="AH338">
        <v>-1.0443955586323379</v>
      </c>
      <c r="AI338">
        <v>0.94648785855853346</v>
      </c>
    </row>
    <row r="339" spans="1:35" x14ac:dyDescent="0.2">
      <c r="A339">
        <v>29</v>
      </c>
      <c r="B339">
        <v>338</v>
      </c>
      <c r="C339" s="25">
        <v>0</v>
      </c>
      <c r="D339" s="25">
        <v>316</v>
      </c>
      <c r="E339" s="25">
        <v>1</v>
      </c>
      <c r="F339">
        <v>-1.1395253078067487</v>
      </c>
      <c r="G339">
        <v>-0.79530657035369101</v>
      </c>
      <c r="H339">
        <v>-0.34421873745305764</v>
      </c>
      <c r="I339" t="s">
        <v>499</v>
      </c>
      <c r="J339" t="s">
        <v>32</v>
      </c>
      <c r="K339" t="s">
        <v>42</v>
      </c>
      <c r="L339" t="s">
        <v>263</v>
      </c>
      <c r="M339" s="26">
        <v>26.7</v>
      </c>
      <c r="N339" s="27">
        <v>5</v>
      </c>
      <c r="O339">
        <v>11.51</v>
      </c>
      <c r="P339">
        <v>4</v>
      </c>
      <c r="Q339">
        <v>0.4</v>
      </c>
      <c r="R339">
        <v>1</v>
      </c>
      <c r="S339">
        <v>0.8</v>
      </c>
      <c r="T339">
        <v>0.6</v>
      </c>
      <c r="U339">
        <v>0</v>
      </c>
      <c r="V339">
        <v>0.39130434782608697</v>
      </c>
      <c r="W339">
        <v>4.5999999999999996</v>
      </c>
      <c r="X339">
        <v>0</v>
      </c>
      <c r="Y339">
        <v>0</v>
      </c>
      <c r="Z339">
        <v>0.6</v>
      </c>
      <c r="AA339">
        <v>-1.917068631778529</v>
      </c>
      <c r="AB339">
        <v>-1.1280605667553703</v>
      </c>
      <c r="AC339">
        <v>-1.7939233547041804</v>
      </c>
      <c r="AD339">
        <v>-1.1221217331594877</v>
      </c>
      <c r="AE339">
        <v>-0.87742273416430827</v>
      </c>
      <c r="AF339">
        <v>-1.1124277564910137</v>
      </c>
      <c r="AG339">
        <v>-0.5213182886941865</v>
      </c>
      <c r="AH339">
        <v>-2.5652377594350319E-2</v>
      </c>
      <c r="AI339">
        <v>1.3402363101582055</v>
      </c>
    </row>
    <row r="340" spans="1:35" x14ac:dyDescent="0.2">
      <c r="A340">
        <v>29</v>
      </c>
      <c r="B340">
        <v>339</v>
      </c>
      <c r="C340" s="25">
        <v>0</v>
      </c>
      <c r="D340" s="25">
        <v>718</v>
      </c>
      <c r="E340" s="25">
        <v>0</v>
      </c>
      <c r="F340">
        <v>-1.1399148567972464</v>
      </c>
      <c r="G340">
        <v>-0.67895718354275425</v>
      </c>
      <c r="H340">
        <v>-0.46095767325449211</v>
      </c>
      <c r="I340" t="s">
        <v>517</v>
      </c>
      <c r="J340" t="s">
        <v>32</v>
      </c>
      <c r="K340" t="s">
        <v>63</v>
      </c>
      <c r="L340" t="s">
        <v>263</v>
      </c>
      <c r="M340" s="26">
        <v>25.3</v>
      </c>
      <c r="N340" s="27">
        <v>5</v>
      </c>
      <c r="O340">
        <v>11.513333333333334</v>
      </c>
      <c r="P340">
        <v>5.2</v>
      </c>
      <c r="Q340">
        <v>1.2</v>
      </c>
      <c r="R340">
        <v>1.2</v>
      </c>
      <c r="S340">
        <v>0.4</v>
      </c>
      <c r="T340">
        <v>0.2</v>
      </c>
      <c r="U340">
        <v>0</v>
      </c>
      <c r="V340">
        <v>0.5</v>
      </c>
      <c r="W340">
        <v>4</v>
      </c>
      <c r="X340">
        <v>0</v>
      </c>
      <c r="Y340">
        <v>0</v>
      </c>
      <c r="Z340">
        <v>0.2</v>
      </c>
      <c r="AA340">
        <v>-1.7170374644501099</v>
      </c>
      <c r="AB340">
        <v>-0.34874718631815826</v>
      </c>
      <c r="AC340">
        <v>-1.7220848027939846</v>
      </c>
      <c r="AD340">
        <v>-1.3048741458183366</v>
      </c>
      <c r="AE340">
        <v>-1.7485802641147703</v>
      </c>
      <c r="AF340">
        <v>-1.1124277564910137</v>
      </c>
      <c r="AG340">
        <v>0.13480458393805833</v>
      </c>
      <c r="AH340">
        <v>-2.5652377594350319E-2</v>
      </c>
      <c r="AI340">
        <v>1.7339847617578772</v>
      </c>
    </row>
    <row r="341" spans="1:35" x14ac:dyDescent="0.2">
      <c r="A341">
        <v>29</v>
      </c>
      <c r="B341">
        <v>340</v>
      </c>
      <c r="C341" s="25">
        <v>0</v>
      </c>
      <c r="D341" s="25">
        <v>745</v>
      </c>
      <c r="E341" s="25">
        <v>0</v>
      </c>
      <c r="F341">
        <v>-1.1401824352568501</v>
      </c>
      <c r="G341">
        <v>-0.67449648523066563</v>
      </c>
      <c r="H341">
        <v>-0.46568595002618451</v>
      </c>
      <c r="I341" t="s">
        <v>520</v>
      </c>
      <c r="J341" t="s">
        <v>232</v>
      </c>
      <c r="K341" t="s">
        <v>82</v>
      </c>
      <c r="L341" t="s">
        <v>264</v>
      </c>
      <c r="M341" s="26">
        <v>23.5</v>
      </c>
      <c r="N341" s="27">
        <v>1</v>
      </c>
      <c r="O341">
        <v>4.6500000000000004</v>
      </c>
      <c r="P341">
        <v>0</v>
      </c>
      <c r="Q341">
        <v>0</v>
      </c>
      <c r="R341">
        <v>3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-2.5838391895399258</v>
      </c>
      <c r="AB341">
        <v>-1.5177172569739765</v>
      </c>
      <c r="AC341">
        <v>-1.0755378356022234</v>
      </c>
      <c r="AD341">
        <v>-1.0307455268300634</v>
      </c>
      <c r="AE341">
        <v>-2.1841590290900013</v>
      </c>
      <c r="AF341">
        <v>0.43637416883258989</v>
      </c>
      <c r="AG341">
        <v>-2.005030783575236E-2</v>
      </c>
      <c r="AH341">
        <v>-2.5652377594350319E-2</v>
      </c>
      <c r="AI341">
        <v>1.9308589875577131</v>
      </c>
    </row>
    <row r="342" spans="1:35" x14ac:dyDescent="0.2">
      <c r="A342">
        <v>29</v>
      </c>
      <c r="B342">
        <v>341</v>
      </c>
      <c r="C342" s="25">
        <v>0</v>
      </c>
      <c r="D342" s="25">
        <v>367</v>
      </c>
      <c r="E342" s="25">
        <v>0</v>
      </c>
      <c r="F342">
        <v>-1.1411291670210775</v>
      </c>
      <c r="G342">
        <v>-0.90201585945066876</v>
      </c>
      <c r="H342">
        <v>-0.23911330757040872</v>
      </c>
      <c r="I342" t="s">
        <v>513</v>
      </c>
      <c r="J342" t="s">
        <v>32</v>
      </c>
      <c r="K342" t="s">
        <v>67</v>
      </c>
      <c r="L342" t="s">
        <v>263</v>
      </c>
      <c r="M342" s="26">
        <v>29.2</v>
      </c>
      <c r="N342" s="27">
        <v>5</v>
      </c>
      <c r="O342">
        <v>13.983333333333334</v>
      </c>
      <c r="P342">
        <v>2.4</v>
      </c>
      <c r="Q342">
        <v>0.2</v>
      </c>
      <c r="R342">
        <v>1.2</v>
      </c>
      <c r="S342">
        <v>2.4</v>
      </c>
      <c r="T342">
        <v>0.2</v>
      </c>
      <c r="U342">
        <v>0</v>
      </c>
      <c r="V342">
        <v>0.3</v>
      </c>
      <c r="W342">
        <v>2</v>
      </c>
      <c r="X342">
        <v>1</v>
      </c>
      <c r="Y342">
        <v>1</v>
      </c>
      <c r="Z342">
        <v>1.6</v>
      </c>
      <c r="AA342">
        <v>-2.1837768548830878</v>
      </c>
      <c r="AB342">
        <v>-1.3228889118646736</v>
      </c>
      <c r="AC342">
        <v>-1.7220848027939846</v>
      </c>
      <c r="AD342">
        <v>-0.3911120825240923</v>
      </c>
      <c r="AE342">
        <v>-1.7485802641147703</v>
      </c>
      <c r="AF342">
        <v>-1.1124277564910137</v>
      </c>
      <c r="AG342">
        <v>-0.48610374706750031</v>
      </c>
      <c r="AH342">
        <v>0.49296650352408045</v>
      </c>
      <c r="AI342">
        <v>0.35586518115902555</v>
      </c>
    </row>
    <row r="343" spans="1:35" x14ac:dyDescent="0.2">
      <c r="A343">
        <v>29</v>
      </c>
      <c r="B343">
        <v>342</v>
      </c>
      <c r="C343" s="25">
        <v>0</v>
      </c>
      <c r="D343" s="25">
        <v>349</v>
      </c>
      <c r="E343" s="25">
        <v>1</v>
      </c>
      <c r="F343">
        <v>-1.1436068742731551</v>
      </c>
      <c r="G343">
        <v>-0.72969974131346782</v>
      </c>
      <c r="H343">
        <v>-0.41390713295968729</v>
      </c>
      <c r="I343" t="s">
        <v>500</v>
      </c>
      <c r="J343" t="s">
        <v>32</v>
      </c>
      <c r="K343" t="s">
        <v>35</v>
      </c>
      <c r="L343" t="s">
        <v>264</v>
      </c>
      <c r="M343" s="26">
        <v>30.7</v>
      </c>
      <c r="N343" s="27">
        <v>5</v>
      </c>
      <c r="O343">
        <v>7.2966666666666669</v>
      </c>
      <c r="P343">
        <v>4.2</v>
      </c>
      <c r="Q343">
        <v>1.4</v>
      </c>
      <c r="R343">
        <v>1.4</v>
      </c>
      <c r="S343">
        <v>0.4</v>
      </c>
      <c r="T343">
        <v>0</v>
      </c>
      <c r="U343">
        <v>0.2</v>
      </c>
      <c r="V343">
        <v>0.41176470588235292</v>
      </c>
      <c r="W343">
        <v>3.4</v>
      </c>
      <c r="X343">
        <v>0</v>
      </c>
      <c r="Y343">
        <v>0</v>
      </c>
      <c r="Z343">
        <v>0.2</v>
      </c>
      <c r="AA343">
        <v>-1.883730103890459</v>
      </c>
      <c r="AB343">
        <v>-0.15391884120885529</v>
      </c>
      <c r="AC343">
        <v>-1.6502462508837892</v>
      </c>
      <c r="AD343">
        <v>-1.3048741458183366</v>
      </c>
      <c r="AE343">
        <v>-2.1841590290900013</v>
      </c>
      <c r="AF343">
        <v>-0.80266737142629285</v>
      </c>
      <c r="AG343">
        <v>-0.29603431366700328</v>
      </c>
      <c r="AH343">
        <v>-2.5652377594350319E-2</v>
      </c>
      <c r="AI343">
        <v>1.7339847617578772</v>
      </c>
    </row>
    <row r="344" spans="1:35" x14ac:dyDescent="0.2">
      <c r="A344">
        <v>29</v>
      </c>
      <c r="B344">
        <v>343</v>
      </c>
      <c r="C344" s="25">
        <v>0</v>
      </c>
      <c r="D344" s="25">
        <v>657</v>
      </c>
      <c r="E344" s="25">
        <v>0</v>
      </c>
      <c r="F344">
        <v>-1.1452094004696161</v>
      </c>
      <c r="G344">
        <v>-0.90374624752484856</v>
      </c>
      <c r="H344">
        <v>-0.2414631529447675</v>
      </c>
      <c r="I344" t="s">
        <v>527</v>
      </c>
      <c r="J344" t="s">
        <v>232</v>
      </c>
      <c r="K344" t="s">
        <v>44</v>
      </c>
      <c r="L344" t="s">
        <v>263</v>
      </c>
      <c r="M344" s="26">
        <v>23.6</v>
      </c>
      <c r="N344" s="27">
        <v>4</v>
      </c>
      <c r="O344">
        <v>14.308333333333334</v>
      </c>
      <c r="P344">
        <v>2.75</v>
      </c>
      <c r="Q344">
        <v>0.25</v>
      </c>
      <c r="R344">
        <v>1.75</v>
      </c>
      <c r="S344">
        <v>2</v>
      </c>
      <c r="T344">
        <v>0.25</v>
      </c>
      <c r="U344">
        <v>0</v>
      </c>
      <c r="V344">
        <v>0.26666666666666666</v>
      </c>
      <c r="W344">
        <v>3.75</v>
      </c>
      <c r="X344">
        <v>1</v>
      </c>
      <c r="Y344">
        <v>0.5</v>
      </c>
      <c r="Z344">
        <v>1</v>
      </c>
      <c r="AA344">
        <v>-2.1254344310789657</v>
      </c>
      <c r="AB344">
        <v>-1.2741818255873476</v>
      </c>
      <c r="AC344">
        <v>-1.5245287850409464</v>
      </c>
      <c r="AD344">
        <v>-0.57386449518294114</v>
      </c>
      <c r="AE344">
        <v>-1.6396855728709625</v>
      </c>
      <c r="AF344">
        <v>-1.1124277564910137</v>
      </c>
      <c r="AG344">
        <v>-1.0637382829948587</v>
      </c>
      <c r="AH344">
        <v>0.23365706296486508</v>
      </c>
      <c r="AI344">
        <v>0.94648785855853346</v>
      </c>
    </row>
    <row r="345" spans="1:35" x14ac:dyDescent="0.2">
      <c r="A345">
        <v>29</v>
      </c>
      <c r="B345">
        <v>344</v>
      </c>
      <c r="C345" s="25">
        <v>0</v>
      </c>
      <c r="D345" s="25">
        <v>329</v>
      </c>
      <c r="E345" s="25">
        <v>0</v>
      </c>
      <c r="F345">
        <v>-1.1479524082804582</v>
      </c>
      <c r="G345">
        <v>-0.61546270987359719</v>
      </c>
      <c r="H345">
        <v>-0.532489698406861</v>
      </c>
      <c r="I345" t="s">
        <v>561</v>
      </c>
      <c r="J345" t="s">
        <v>32</v>
      </c>
      <c r="K345" t="s">
        <v>97</v>
      </c>
      <c r="L345" t="s">
        <v>45</v>
      </c>
      <c r="M345" s="26">
        <v>27.2</v>
      </c>
      <c r="N345" s="27">
        <v>5</v>
      </c>
      <c r="O345">
        <v>15.583333333333332</v>
      </c>
      <c r="P345">
        <v>7.8</v>
      </c>
      <c r="Q345">
        <v>0</v>
      </c>
      <c r="R345">
        <v>2.6</v>
      </c>
      <c r="S345">
        <v>0.4</v>
      </c>
      <c r="T345">
        <v>0.6</v>
      </c>
      <c r="U345">
        <v>0.8</v>
      </c>
      <c r="V345">
        <v>0.56521739130434778</v>
      </c>
      <c r="W345">
        <v>4.5999999999999996</v>
      </c>
      <c r="X345">
        <v>0.61904761904761907</v>
      </c>
      <c r="Y345">
        <v>4.2</v>
      </c>
      <c r="Z345">
        <v>0</v>
      </c>
      <c r="AA345">
        <v>-1.2836366019052021</v>
      </c>
      <c r="AB345">
        <v>-1.5177172569739765</v>
      </c>
      <c r="AC345">
        <v>-1.2192149394226146</v>
      </c>
      <c r="AD345">
        <v>-1.3048741458183366</v>
      </c>
      <c r="AE345">
        <v>-0.87742273416430827</v>
      </c>
      <c r="AF345">
        <v>0.12661378376786922</v>
      </c>
      <c r="AG345">
        <v>0.56564348154312016</v>
      </c>
      <c r="AH345">
        <v>-1.9594149634466387</v>
      </c>
      <c r="AI345">
        <v>1.9308589875577131</v>
      </c>
    </row>
    <row r="346" spans="1:35" x14ac:dyDescent="0.2">
      <c r="A346">
        <v>29</v>
      </c>
      <c r="B346">
        <v>345</v>
      </c>
      <c r="C346" s="25">
        <v>0</v>
      </c>
      <c r="D346" s="25">
        <v>312</v>
      </c>
      <c r="E346" s="25">
        <v>0</v>
      </c>
      <c r="F346">
        <v>-1.1515797212072323</v>
      </c>
      <c r="G346">
        <v>-0.91398064791523048</v>
      </c>
      <c r="H346">
        <v>-0.23759907329200181</v>
      </c>
      <c r="I346" t="s">
        <v>491</v>
      </c>
      <c r="J346" t="s">
        <v>32</v>
      </c>
      <c r="K346" t="s">
        <v>37</v>
      </c>
      <c r="L346" t="s">
        <v>264</v>
      </c>
      <c r="M346" s="26">
        <v>34.5</v>
      </c>
      <c r="N346" s="27">
        <v>5</v>
      </c>
      <c r="O346">
        <v>14.043333333333333</v>
      </c>
      <c r="P346">
        <v>3</v>
      </c>
      <c r="Q346">
        <v>0.6</v>
      </c>
      <c r="R346">
        <v>3</v>
      </c>
      <c r="S346">
        <v>0.2</v>
      </c>
      <c r="T346">
        <v>0.2</v>
      </c>
      <c r="U346">
        <v>0.2</v>
      </c>
      <c r="V346">
        <v>0.23529411764705882</v>
      </c>
      <c r="W346">
        <v>3.4</v>
      </c>
      <c r="X346">
        <v>0.8</v>
      </c>
      <c r="Y346">
        <v>1</v>
      </c>
      <c r="Z346">
        <v>1</v>
      </c>
      <c r="AA346">
        <v>-2.0837612712188784</v>
      </c>
      <c r="AB346">
        <v>-0.93323222164606745</v>
      </c>
      <c r="AC346">
        <v>-1.0755378356022234</v>
      </c>
      <c r="AD346">
        <v>-1.3962503521477609</v>
      </c>
      <c r="AE346">
        <v>-1.7485802641147703</v>
      </c>
      <c r="AF346">
        <v>-0.80266737142629285</v>
      </c>
      <c r="AG346">
        <v>-1.111255641344983</v>
      </c>
      <c r="AH346">
        <v>-2.102873229463165E-2</v>
      </c>
      <c r="AI346">
        <v>0.94648785855853346</v>
      </c>
    </row>
    <row r="347" spans="1:35" x14ac:dyDescent="0.2">
      <c r="A347">
        <v>29</v>
      </c>
      <c r="B347">
        <v>346</v>
      </c>
      <c r="C347" s="25">
        <v>0</v>
      </c>
      <c r="D347" s="25">
        <v>384</v>
      </c>
      <c r="E347" s="25">
        <v>0</v>
      </c>
      <c r="F347">
        <v>-1.1549646453564848</v>
      </c>
      <c r="G347">
        <v>-0.94824277809901525</v>
      </c>
      <c r="H347">
        <v>-0.20672186725746955</v>
      </c>
      <c r="I347" t="s">
        <v>424</v>
      </c>
      <c r="J347" t="s">
        <v>1707</v>
      </c>
      <c r="K347" t="s">
        <v>79</v>
      </c>
      <c r="L347" t="s">
        <v>263</v>
      </c>
      <c r="M347" s="26">
        <v>28.1</v>
      </c>
      <c r="N347" s="27">
        <v>5</v>
      </c>
      <c r="O347">
        <v>15.063333333333333</v>
      </c>
      <c r="P347">
        <v>4.8</v>
      </c>
      <c r="Q347">
        <v>0.2</v>
      </c>
      <c r="R347">
        <v>2.2000000000000002</v>
      </c>
      <c r="S347">
        <v>1.4</v>
      </c>
      <c r="T347">
        <v>0.2</v>
      </c>
      <c r="U347">
        <v>0.4</v>
      </c>
      <c r="V347">
        <v>0.24</v>
      </c>
      <c r="W347">
        <v>5</v>
      </c>
      <c r="X347">
        <v>0.73333333333333328</v>
      </c>
      <c r="Y347">
        <v>3</v>
      </c>
      <c r="Z347">
        <v>0.8</v>
      </c>
      <c r="AA347">
        <v>-1.7837145202262499</v>
      </c>
      <c r="AB347">
        <v>-1.3228889118646736</v>
      </c>
      <c r="AC347">
        <v>-1.3628920432430061</v>
      </c>
      <c r="AD347">
        <v>-0.84799311417121448</v>
      </c>
      <c r="AE347">
        <v>-1.7485802641147703</v>
      </c>
      <c r="AF347">
        <v>-0.49290698636157226</v>
      </c>
      <c r="AG347">
        <v>-1.5927945697541117</v>
      </c>
      <c r="AH347">
        <v>-0.52577667751390644</v>
      </c>
      <c r="AI347">
        <v>1.1433620843583694</v>
      </c>
    </row>
    <row r="348" spans="1:35" x14ac:dyDescent="0.2">
      <c r="A348">
        <v>29</v>
      </c>
      <c r="B348">
        <v>347</v>
      </c>
      <c r="C348" s="25">
        <v>136.4</v>
      </c>
      <c r="D348" s="25">
        <v>221</v>
      </c>
      <c r="E348" s="25">
        <v>6</v>
      </c>
      <c r="F348">
        <v>-1.1633044981729548</v>
      </c>
      <c r="G348">
        <v>-0.77317367541413917</v>
      </c>
      <c r="H348">
        <v>-0.39013082275881561</v>
      </c>
      <c r="I348" t="s">
        <v>415</v>
      </c>
      <c r="J348" t="s">
        <v>32</v>
      </c>
      <c r="K348" t="s">
        <v>54</v>
      </c>
      <c r="L348" t="s">
        <v>264</v>
      </c>
      <c r="M348" s="26">
        <v>27.7</v>
      </c>
      <c r="N348" s="27">
        <v>5</v>
      </c>
      <c r="O348">
        <v>19.010000000000002</v>
      </c>
      <c r="P348">
        <v>4</v>
      </c>
      <c r="Q348">
        <v>0.4</v>
      </c>
      <c r="R348">
        <v>4.2</v>
      </c>
      <c r="S348">
        <v>1</v>
      </c>
      <c r="T348">
        <v>0</v>
      </c>
      <c r="U348">
        <v>0.2</v>
      </c>
      <c r="V348">
        <v>0.6428571428571429</v>
      </c>
      <c r="W348">
        <v>2.8</v>
      </c>
      <c r="X348">
        <v>0</v>
      </c>
      <c r="Y348">
        <v>0.2</v>
      </c>
      <c r="Z348">
        <v>1.4</v>
      </c>
      <c r="AA348">
        <v>-1.917068631778529</v>
      </c>
      <c r="AB348">
        <v>-1.1280605667553703</v>
      </c>
      <c r="AC348">
        <v>-0.64450652414104903</v>
      </c>
      <c r="AD348">
        <v>-1.0307455268300634</v>
      </c>
      <c r="AE348">
        <v>-2.1841590290900013</v>
      </c>
      <c r="AF348">
        <v>-0.80266737142629285</v>
      </c>
      <c r="AG348">
        <v>0.63182900152456845</v>
      </c>
      <c r="AH348">
        <v>-0.43592383718937644</v>
      </c>
      <c r="AI348">
        <v>0.55273940695886159</v>
      </c>
    </row>
    <row r="349" spans="1:35" x14ac:dyDescent="0.2">
      <c r="A349">
        <v>29</v>
      </c>
      <c r="B349">
        <v>348</v>
      </c>
      <c r="C349" s="25">
        <v>0</v>
      </c>
      <c r="D349" s="25">
        <v>229</v>
      </c>
      <c r="E349" s="25">
        <v>1</v>
      </c>
      <c r="F349">
        <v>-1.1670579294303152</v>
      </c>
      <c r="G349">
        <v>-0.95502967725194665</v>
      </c>
      <c r="H349">
        <v>-0.21202825217836851</v>
      </c>
      <c r="I349" t="s">
        <v>519</v>
      </c>
      <c r="J349" t="s">
        <v>32</v>
      </c>
      <c r="K349" t="s">
        <v>97</v>
      </c>
      <c r="L349" t="s">
        <v>264</v>
      </c>
      <c r="M349" s="26">
        <v>26</v>
      </c>
      <c r="N349" s="27">
        <v>2</v>
      </c>
      <c r="O349">
        <v>9.2166666666666668</v>
      </c>
      <c r="P349">
        <v>3.5</v>
      </c>
      <c r="Q349">
        <v>0.5</v>
      </c>
      <c r="R349">
        <v>3</v>
      </c>
      <c r="S349">
        <v>0.5</v>
      </c>
      <c r="T349">
        <v>0</v>
      </c>
      <c r="U349">
        <v>0</v>
      </c>
      <c r="V349">
        <v>0.2</v>
      </c>
      <c r="W349">
        <v>5</v>
      </c>
      <c r="X349">
        <v>1</v>
      </c>
      <c r="Y349">
        <v>1</v>
      </c>
      <c r="Z349">
        <v>0.5</v>
      </c>
      <c r="AA349">
        <v>-2.0004149514987035</v>
      </c>
      <c r="AB349">
        <v>-1.0306463942007189</v>
      </c>
      <c r="AC349">
        <v>-1.0755378356022234</v>
      </c>
      <c r="AD349">
        <v>-1.2591860426536243</v>
      </c>
      <c r="AE349">
        <v>-2.1841590290900013</v>
      </c>
      <c r="AF349">
        <v>-1.1124277564910137</v>
      </c>
      <c r="AG349">
        <v>-1.8645350123134383</v>
      </c>
      <c r="AH349">
        <v>0.49296650352408045</v>
      </c>
      <c r="AI349">
        <v>1.4386734230581233</v>
      </c>
    </row>
    <row r="350" spans="1:35" x14ac:dyDescent="0.2">
      <c r="A350">
        <v>30</v>
      </c>
      <c r="B350">
        <v>349</v>
      </c>
      <c r="C350" s="25">
        <v>0</v>
      </c>
      <c r="D350" s="25">
        <v>225</v>
      </c>
      <c r="E350" s="25">
        <v>1</v>
      </c>
      <c r="F350">
        <v>-1.1711142468182794</v>
      </c>
      <c r="G350">
        <v>-0.9632456455614814</v>
      </c>
      <c r="H350">
        <v>-0.20786860125679796</v>
      </c>
      <c r="I350" t="s">
        <v>533</v>
      </c>
      <c r="J350" t="s">
        <v>32</v>
      </c>
      <c r="K350" t="s">
        <v>44</v>
      </c>
      <c r="L350" t="s">
        <v>264</v>
      </c>
      <c r="M350" s="26">
        <v>24.9</v>
      </c>
      <c r="N350" s="27">
        <v>5</v>
      </c>
      <c r="O350">
        <v>9.0533333333333328</v>
      </c>
      <c r="P350">
        <v>4</v>
      </c>
      <c r="Q350">
        <v>0</v>
      </c>
      <c r="R350">
        <v>3.4</v>
      </c>
      <c r="S350">
        <v>1</v>
      </c>
      <c r="T350">
        <v>0</v>
      </c>
      <c r="U350">
        <v>0.2</v>
      </c>
      <c r="V350">
        <v>0.46666666666666667</v>
      </c>
      <c r="W350">
        <v>3</v>
      </c>
      <c r="X350">
        <v>0.8571428571428571</v>
      </c>
      <c r="Y350">
        <v>1.4</v>
      </c>
      <c r="Z350">
        <v>2.4</v>
      </c>
      <c r="AA350">
        <v>-1.917068631778529</v>
      </c>
      <c r="AB350">
        <v>-1.5177172569739765</v>
      </c>
      <c r="AC350">
        <v>-0.93186073178183193</v>
      </c>
      <c r="AD350">
        <v>-1.0307455268300634</v>
      </c>
      <c r="AE350">
        <v>-2.1841590290900013</v>
      </c>
      <c r="AF350">
        <v>-0.80266737142629285</v>
      </c>
      <c r="AG350">
        <v>-3.9779360285057852E-2</v>
      </c>
      <c r="AH350">
        <v>0.18641882015274078</v>
      </c>
      <c r="AI350">
        <v>-0.43163172204031808</v>
      </c>
    </row>
    <row r="351" spans="1:35" x14ac:dyDescent="0.2">
      <c r="A351">
        <v>30</v>
      </c>
      <c r="B351">
        <v>350</v>
      </c>
      <c r="C351" s="25">
        <v>0</v>
      </c>
      <c r="D351" s="25">
        <v>338</v>
      </c>
      <c r="E351" s="25">
        <v>0</v>
      </c>
      <c r="F351">
        <v>-1.1826448498874318</v>
      </c>
      <c r="G351">
        <v>-0.65472574288764684</v>
      </c>
      <c r="H351">
        <v>-0.52791910699978495</v>
      </c>
      <c r="I351" t="s">
        <v>594</v>
      </c>
      <c r="J351" t="s">
        <v>32</v>
      </c>
      <c r="K351" t="s">
        <v>39</v>
      </c>
      <c r="L351" t="s">
        <v>263</v>
      </c>
      <c r="M351" s="26">
        <v>34.1</v>
      </c>
      <c r="N351" s="27">
        <v>4</v>
      </c>
      <c r="O351">
        <v>9.6041666666666679</v>
      </c>
      <c r="P351">
        <v>5</v>
      </c>
      <c r="Q351">
        <v>1</v>
      </c>
      <c r="R351">
        <v>0.25</v>
      </c>
      <c r="S351">
        <v>0.25</v>
      </c>
      <c r="T351">
        <v>0</v>
      </c>
      <c r="U351">
        <v>0.5</v>
      </c>
      <c r="V351">
        <v>0.5714285714285714</v>
      </c>
      <c r="W351">
        <v>3.5</v>
      </c>
      <c r="X351">
        <v>0</v>
      </c>
      <c r="Y351">
        <v>0</v>
      </c>
      <c r="Z351">
        <v>0</v>
      </c>
      <c r="AA351">
        <v>-1.7503759923381799</v>
      </c>
      <c r="AB351">
        <v>-0.54357553142746129</v>
      </c>
      <c r="AC351">
        <v>-2.0633179243674142</v>
      </c>
      <c r="AD351">
        <v>-1.3734063005654049</v>
      </c>
      <c r="AE351">
        <v>-2.1841590290900013</v>
      </c>
      <c r="AF351">
        <v>-0.33802679382921191</v>
      </c>
      <c r="AG351">
        <v>0.45512327566549005</v>
      </c>
      <c r="AH351">
        <v>-2.5652377594350319E-2</v>
      </c>
      <c r="AI351">
        <v>1.9308589875577131</v>
      </c>
    </row>
    <row r="352" spans="1:35" x14ac:dyDescent="0.2">
      <c r="A352">
        <v>30</v>
      </c>
      <c r="B352">
        <v>351</v>
      </c>
      <c r="C352" s="25">
        <v>0</v>
      </c>
      <c r="D352" s="25">
        <v>191</v>
      </c>
      <c r="E352" s="25">
        <v>1</v>
      </c>
      <c r="F352">
        <v>-1.1870784638952305</v>
      </c>
      <c r="G352">
        <v>-0.81909664118204162</v>
      </c>
      <c r="H352">
        <v>-0.36798182271318891</v>
      </c>
      <c r="I352" t="s">
        <v>535</v>
      </c>
      <c r="J352" t="s">
        <v>32</v>
      </c>
      <c r="K352" t="s">
        <v>52</v>
      </c>
      <c r="L352" t="s">
        <v>45</v>
      </c>
      <c r="M352" s="26">
        <v>21.3</v>
      </c>
      <c r="N352" s="27">
        <v>5</v>
      </c>
      <c r="O352">
        <v>13.513333333333335</v>
      </c>
      <c r="P352">
        <v>4.2</v>
      </c>
      <c r="Q352">
        <v>0</v>
      </c>
      <c r="R352">
        <v>3</v>
      </c>
      <c r="S352">
        <v>1</v>
      </c>
      <c r="T352">
        <v>0</v>
      </c>
      <c r="U352">
        <v>0.4</v>
      </c>
      <c r="V352">
        <v>0.47368421052631576</v>
      </c>
      <c r="W352">
        <v>3.8</v>
      </c>
      <c r="X352">
        <v>0.75</v>
      </c>
      <c r="Y352">
        <v>0.8</v>
      </c>
      <c r="Z352">
        <v>1</v>
      </c>
      <c r="AA352">
        <v>-1.883730103890459</v>
      </c>
      <c r="AB352">
        <v>-1.5177172569739765</v>
      </c>
      <c r="AC352">
        <v>-1.0755378356022234</v>
      </c>
      <c r="AD352">
        <v>-1.0307455268300634</v>
      </c>
      <c r="AE352">
        <v>-2.1841590290900013</v>
      </c>
      <c r="AF352">
        <v>-0.49290698636157226</v>
      </c>
      <c r="AG352">
        <v>-8.8083819302953691E-3</v>
      </c>
      <c r="AH352">
        <v>-0.12475250851831815</v>
      </c>
      <c r="AI352">
        <v>0.94648785855853346</v>
      </c>
    </row>
    <row r="353" spans="1:35" x14ac:dyDescent="0.2">
      <c r="A353">
        <v>30</v>
      </c>
      <c r="B353">
        <v>352</v>
      </c>
      <c r="C353" s="25">
        <v>0</v>
      </c>
      <c r="D353" s="25">
        <v>755</v>
      </c>
      <c r="E353" s="25">
        <v>0</v>
      </c>
      <c r="F353">
        <v>-1.1904030311968068</v>
      </c>
      <c r="G353">
        <v>-0.80048744262224458</v>
      </c>
      <c r="H353">
        <v>-0.38991558857456221</v>
      </c>
      <c r="I353" t="s">
        <v>550</v>
      </c>
      <c r="J353" t="s">
        <v>32</v>
      </c>
      <c r="K353" t="s">
        <v>37</v>
      </c>
      <c r="L353" t="s">
        <v>263</v>
      </c>
      <c r="M353" s="26">
        <v>20.8</v>
      </c>
      <c r="N353" s="27">
        <v>5</v>
      </c>
      <c r="O353">
        <v>9.793333333333333</v>
      </c>
      <c r="P353">
        <v>4.4000000000000004</v>
      </c>
      <c r="Q353">
        <v>1.2</v>
      </c>
      <c r="R353">
        <v>1.8</v>
      </c>
      <c r="S353">
        <v>0.4</v>
      </c>
      <c r="T353">
        <v>0</v>
      </c>
      <c r="U353">
        <v>0</v>
      </c>
      <c r="V353">
        <v>0.4</v>
      </c>
      <c r="W353">
        <v>4</v>
      </c>
      <c r="X353">
        <v>0</v>
      </c>
      <c r="Y353">
        <v>0</v>
      </c>
      <c r="Z353">
        <v>0.4</v>
      </c>
      <c r="AA353">
        <v>-1.8503915760023892</v>
      </c>
      <c r="AB353">
        <v>-0.34874718631815826</v>
      </c>
      <c r="AC353">
        <v>-1.5065691470633975</v>
      </c>
      <c r="AD353">
        <v>-1.3048741458183366</v>
      </c>
      <c r="AE353">
        <v>-2.1841590290900013</v>
      </c>
      <c r="AF353">
        <v>-1.1124277564910137</v>
      </c>
      <c r="AG353">
        <v>-0.40867630118059484</v>
      </c>
      <c r="AH353">
        <v>-2.5652377594350319E-2</v>
      </c>
      <c r="AI353">
        <v>1.5371105359580413</v>
      </c>
    </row>
    <row r="354" spans="1:35" x14ac:dyDescent="0.2">
      <c r="A354">
        <v>30</v>
      </c>
      <c r="B354">
        <v>353</v>
      </c>
      <c r="C354" s="25">
        <v>0</v>
      </c>
      <c r="D354" s="25">
        <v>222</v>
      </c>
      <c r="E354" s="25">
        <v>1</v>
      </c>
      <c r="F354">
        <v>-1.1913884253699758</v>
      </c>
      <c r="G354">
        <v>-0.80949252568091667</v>
      </c>
      <c r="H354">
        <v>-0.38189589968905913</v>
      </c>
      <c r="I354" t="s">
        <v>537</v>
      </c>
      <c r="J354" t="s">
        <v>32</v>
      </c>
      <c r="K354" t="s">
        <v>121</v>
      </c>
      <c r="L354" t="s">
        <v>264</v>
      </c>
      <c r="M354" s="26">
        <v>21.6</v>
      </c>
      <c r="N354" s="27">
        <v>4</v>
      </c>
      <c r="O354">
        <v>6.8541666666666661</v>
      </c>
      <c r="P354">
        <v>3.5</v>
      </c>
      <c r="Q354">
        <v>0</v>
      </c>
      <c r="R354">
        <v>1.25</v>
      </c>
      <c r="S354">
        <v>0.25</v>
      </c>
      <c r="T354">
        <v>0.25</v>
      </c>
      <c r="U354">
        <v>0.5</v>
      </c>
      <c r="V354">
        <v>0.4</v>
      </c>
      <c r="W354">
        <v>3.75</v>
      </c>
      <c r="X354">
        <v>1</v>
      </c>
      <c r="Y354">
        <v>0.5</v>
      </c>
      <c r="Z354">
        <v>0.5</v>
      </c>
      <c r="AA354">
        <v>-2.0004149514987035</v>
      </c>
      <c r="AB354">
        <v>-1.5177172569739765</v>
      </c>
      <c r="AC354">
        <v>-1.7041251648164357</v>
      </c>
      <c r="AD354">
        <v>-1.3734063005654049</v>
      </c>
      <c r="AE354">
        <v>-1.6396855728709625</v>
      </c>
      <c r="AF354">
        <v>-0.33802679382921191</v>
      </c>
      <c r="AG354">
        <v>-0.38438717659654215</v>
      </c>
      <c r="AH354">
        <v>0.23365706296486508</v>
      </c>
      <c r="AI354">
        <v>1.4386734230581233</v>
      </c>
    </row>
    <row r="355" spans="1:35" x14ac:dyDescent="0.2">
      <c r="A355">
        <v>30</v>
      </c>
      <c r="B355">
        <v>354</v>
      </c>
      <c r="C355" s="25">
        <v>0</v>
      </c>
      <c r="D355" s="25">
        <v>254</v>
      </c>
      <c r="E355" s="25">
        <v>0</v>
      </c>
      <c r="F355">
        <v>-1.2071696054106311</v>
      </c>
      <c r="G355">
        <v>-0.7624243368350947</v>
      </c>
      <c r="H355">
        <v>-0.44474526857553642</v>
      </c>
      <c r="I355" t="s">
        <v>534</v>
      </c>
      <c r="J355" t="s">
        <v>32</v>
      </c>
      <c r="K355" t="s">
        <v>115</v>
      </c>
      <c r="L355" t="s">
        <v>264</v>
      </c>
      <c r="M355" s="26">
        <v>33.299999999999997</v>
      </c>
      <c r="N355" s="27">
        <v>5</v>
      </c>
      <c r="O355">
        <v>8.1666666666666661</v>
      </c>
      <c r="P355">
        <v>2.6</v>
      </c>
      <c r="Q355">
        <v>0.6</v>
      </c>
      <c r="R355">
        <v>2.4</v>
      </c>
      <c r="S355">
        <v>0.2</v>
      </c>
      <c r="T355">
        <v>0.2</v>
      </c>
      <c r="U355">
        <v>0</v>
      </c>
      <c r="V355">
        <v>0.36363636363636365</v>
      </c>
      <c r="W355">
        <v>2.2000000000000002</v>
      </c>
      <c r="X355">
        <v>1</v>
      </c>
      <c r="Y355">
        <v>0.4</v>
      </c>
      <c r="Z355">
        <v>0</v>
      </c>
      <c r="AA355">
        <v>-2.150438326995018</v>
      </c>
      <c r="AB355">
        <v>-0.93323222164606745</v>
      </c>
      <c r="AC355">
        <v>-1.2910534913328104</v>
      </c>
      <c r="AD355">
        <v>-1.3962503521477609</v>
      </c>
      <c r="AE355">
        <v>-1.7485802641147703</v>
      </c>
      <c r="AF355">
        <v>-1.1124277564910137</v>
      </c>
      <c r="AG355">
        <v>-0.34249078119914644</v>
      </c>
      <c r="AH355">
        <v>0.18179517485302202</v>
      </c>
      <c r="AI355">
        <v>1.9308589875577131</v>
      </c>
    </row>
    <row r="356" spans="1:35" x14ac:dyDescent="0.2">
      <c r="A356">
        <v>30</v>
      </c>
      <c r="B356">
        <v>355</v>
      </c>
      <c r="C356" s="25">
        <v>0</v>
      </c>
      <c r="D356" s="25">
        <v>270</v>
      </c>
      <c r="E356" s="25">
        <v>0</v>
      </c>
      <c r="F356">
        <v>-1.207400873857827</v>
      </c>
      <c r="G356">
        <v>-0.7194345902290542</v>
      </c>
      <c r="H356">
        <v>-0.48796628362877281</v>
      </c>
      <c r="I356" t="s">
        <v>515</v>
      </c>
      <c r="J356" t="s">
        <v>32</v>
      </c>
      <c r="K356" t="s">
        <v>67</v>
      </c>
      <c r="L356" t="s">
        <v>45</v>
      </c>
      <c r="M356" s="26">
        <v>22.9</v>
      </c>
      <c r="N356" s="27">
        <v>3</v>
      </c>
      <c r="O356">
        <v>17.272222222222222</v>
      </c>
      <c r="P356">
        <v>5.666666666666667</v>
      </c>
      <c r="Q356">
        <v>0</v>
      </c>
      <c r="R356">
        <v>3.6666666666666665</v>
      </c>
      <c r="S356">
        <v>0</v>
      </c>
      <c r="T356">
        <v>0</v>
      </c>
      <c r="U356">
        <v>0.33333333333333331</v>
      </c>
      <c r="V356">
        <v>0.53846153846153844</v>
      </c>
      <c r="W356">
        <v>4.333333333333333</v>
      </c>
      <c r="X356">
        <v>0.75</v>
      </c>
      <c r="Y356">
        <v>1.3333333333333333</v>
      </c>
      <c r="Z356">
        <v>0.33333333333333331</v>
      </c>
      <c r="AA356">
        <v>-1.6392475660446137</v>
      </c>
      <c r="AB356">
        <v>-1.5177172569739765</v>
      </c>
      <c r="AC356">
        <v>-0.836075995901571</v>
      </c>
      <c r="AD356">
        <v>-1.4876265584771855</v>
      </c>
      <c r="AE356">
        <v>-2.1841590290900013</v>
      </c>
      <c r="AF356">
        <v>-0.5961604480498125</v>
      </c>
      <c r="AG356">
        <v>0.37415952705198186</v>
      </c>
      <c r="AH356">
        <v>-0.19081926246762965</v>
      </c>
      <c r="AI356">
        <v>1.60273527789132</v>
      </c>
    </row>
    <row r="357" spans="1:35" x14ac:dyDescent="0.2">
      <c r="A357">
        <v>30</v>
      </c>
      <c r="B357">
        <v>356</v>
      </c>
      <c r="C357" s="25">
        <v>0</v>
      </c>
      <c r="D357" s="25">
        <v>710</v>
      </c>
      <c r="E357" s="25">
        <v>0</v>
      </c>
      <c r="F357">
        <v>-1.2101139374201613</v>
      </c>
      <c r="G357">
        <v>-0.65989783902373433</v>
      </c>
      <c r="H357">
        <v>-0.55021609839642693</v>
      </c>
      <c r="I357" t="s">
        <v>540</v>
      </c>
      <c r="J357" t="s">
        <v>32</v>
      </c>
      <c r="K357" t="s">
        <v>65</v>
      </c>
      <c r="L357" t="s">
        <v>264</v>
      </c>
      <c r="M357" s="26">
        <v>22.6</v>
      </c>
      <c r="N357" s="27">
        <v>5</v>
      </c>
      <c r="O357">
        <v>10.26</v>
      </c>
      <c r="P357">
        <v>4.4000000000000004</v>
      </c>
      <c r="Q357">
        <v>0.8</v>
      </c>
      <c r="R357">
        <v>1.6</v>
      </c>
      <c r="S357">
        <v>0.2</v>
      </c>
      <c r="T357">
        <v>0</v>
      </c>
      <c r="U357">
        <v>0</v>
      </c>
      <c r="V357">
        <v>0.7</v>
      </c>
      <c r="W357">
        <v>2</v>
      </c>
      <c r="X357">
        <v>1</v>
      </c>
      <c r="Y357">
        <v>0.8</v>
      </c>
      <c r="Z357">
        <v>0</v>
      </c>
      <c r="AA357">
        <v>-1.8503915760023892</v>
      </c>
      <c r="AB357">
        <v>-0.73840387653676431</v>
      </c>
      <c r="AC357">
        <v>-1.5784076989735931</v>
      </c>
      <c r="AD357">
        <v>-1.3962503521477609</v>
      </c>
      <c r="AE357">
        <v>-2.1841590290900013</v>
      </c>
      <c r="AF357">
        <v>-1.1124277564910137</v>
      </c>
      <c r="AG357">
        <v>0.60085802316980608</v>
      </c>
      <c r="AH357">
        <v>0.38924272730039433</v>
      </c>
      <c r="AI357">
        <v>1.9308589875577131</v>
      </c>
    </row>
    <row r="358" spans="1:35" x14ac:dyDescent="0.2">
      <c r="A358">
        <v>30</v>
      </c>
      <c r="B358">
        <v>357</v>
      </c>
      <c r="C358" s="25">
        <v>0</v>
      </c>
      <c r="D358" s="25">
        <v>328</v>
      </c>
      <c r="E358" s="25">
        <v>0</v>
      </c>
      <c r="F358">
        <v>-1.2155988588245712</v>
      </c>
      <c r="G358">
        <v>-0.91733835077815051</v>
      </c>
      <c r="H358">
        <v>-0.29826050804642068</v>
      </c>
      <c r="I358" t="s">
        <v>544</v>
      </c>
      <c r="J358" t="s">
        <v>32</v>
      </c>
      <c r="K358" t="s">
        <v>35</v>
      </c>
      <c r="L358" t="s">
        <v>264</v>
      </c>
      <c r="M358" s="26">
        <v>28.4</v>
      </c>
      <c r="N358" s="27">
        <v>5</v>
      </c>
      <c r="O358">
        <v>21.993333333333332</v>
      </c>
      <c r="P358">
        <v>6.2</v>
      </c>
      <c r="Q358">
        <v>1.6</v>
      </c>
      <c r="R358">
        <v>2</v>
      </c>
      <c r="S358">
        <v>0.8</v>
      </c>
      <c r="T358">
        <v>0</v>
      </c>
      <c r="U358">
        <v>0.4</v>
      </c>
      <c r="V358">
        <v>0.35714285714285715</v>
      </c>
      <c r="W358">
        <v>5.6</v>
      </c>
      <c r="X358">
        <v>0.375</v>
      </c>
      <c r="Y358">
        <v>1.6</v>
      </c>
      <c r="Z358">
        <v>0.8</v>
      </c>
      <c r="AA358">
        <v>-1.5503448250097607</v>
      </c>
      <c r="AB358">
        <v>4.0909503900447931E-2</v>
      </c>
      <c r="AC358">
        <v>-1.4347305951532019</v>
      </c>
      <c r="AD358">
        <v>-1.1221217331594877</v>
      </c>
      <c r="AE358">
        <v>-2.1841590290900013</v>
      </c>
      <c r="AF358">
        <v>-0.49290698636157226</v>
      </c>
      <c r="AG358">
        <v>-0.89021522958972377</v>
      </c>
      <c r="AH358">
        <v>-1.7658383468984227</v>
      </c>
      <c r="AI358">
        <v>1.1433620843583694</v>
      </c>
    </row>
    <row r="359" spans="1:35" x14ac:dyDescent="0.2">
      <c r="A359">
        <v>30</v>
      </c>
      <c r="B359">
        <v>358</v>
      </c>
      <c r="C359" s="25">
        <v>0</v>
      </c>
      <c r="D359" s="25">
        <v>375</v>
      </c>
      <c r="E359" s="25">
        <v>1</v>
      </c>
      <c r="F359">
        <v>-1.2169024225611698</v>
      </c>
      <c r="G359">
        <v>-1.0339639339849673</v>
      </c>
      <c r="H359">
        <v>-0.18293848857620243</v>
      </c>
      <c r="I359" t="s">
        <v>406</v>
      </c>
      <c r="J359" t="s">
        <v>32</v>
      </c>
      <c r="K359" t="s">
        <v>44</v>
      </c>
      <c r="L359" t="s">
        <v>264</v>
      </c>
      <c r="M359" s="26">
        <v>26.1</v>
      </c>
      <c r="N359" s="27">
        <v>5</v>
      </c>
      <c r="O359">
        <v>24.259999999999998</v>
      </c>
      <c r="P359">
        <v>4.5999999999999996</v>
      </c>
      <c r="Q359">
        <v>0.6</v>
      </c>
      <c r="R359">
        <v>4.2</v>
      </c>
      <c r="S359">
        <v>0.6</v>
      </c>
      <c r="T359">
        <v>0.2</v>
      </c>
      <c r="U359">
        <v>0</v>
      </c>
      <c r="V359">
        <v>0.26470588235294118</v>
      </c>
      <c r="W359">
        <v>6.8</v>
      </c>
      <c r="X359">
        <v>0.4</v>
      </c>
      <c r="Y359">
        <v>1</v>
      </c>
      <c r="Z359">
        <v>0.8</v>
      </c>
      <c r="AA359">
        <v>-1.8170530481143197</v>
      </c>
      <c r="AB359">
        <v>-0.93323222164606745</v>
      </c>
      <c r="AC359">
        <v>-0.64450652414104903</v>
      </c>
      <c r="AD359">
        <v>-1.213497939488912</v>
      </c>
      <c r="AE359">
        <v>-1.7485802641147703</v>
      </c>
      <c r="AF359">
        <v>-1.1124277564910137</v>
      </c>
      <c r="AG359">
        <v>-1.9307205322948868</v>
      </c>
      <c r="AH359">
        <v>-1.0490192039320563</v>
      </c>
      <c r="AI359">
        <v>1.1433620843583694</v>
      </c>
    </row>
    <row r="360" spans="1:35" x14ac:dyDescent="0.2">
      <c r="A360">
        <v>30</v>
      </c>
      <c r="B360">
        <v>359</v>
      </c>
      <c r="C360" s="25">
        <v>0</v>
      </c>
      <c r="D360" s="25">
        <v>343</v>
      </c>
      <c r="E360" s="25">
        <v>0</v>
      </c>
      <c r="F360">
        <v>-1.2230124258415866</v>
      </c>
      <c r="G360">
        <v>-0.80804616434313026</v>
      </c>
      <c r="H360">
        <v>-0.41496626149845639</v>
      </c>
      <c r="I360" t="s">
        <v>511</v>
      </c>
      <c r="J360" t="s">
        <v>32</v>
      </c>
      <c r="K360" t="s">
        <v>97</v>
      </c>
      <c r="L360" t="s">
        <v>45</v>
      </c>
      <c r="M360" s="26">
        <v>25.5</v>
      </c>
      <c r="N360" s="27">
        <v>4</v>
      </c>
      <c r="O360">
        <v>9.5500000000000007</v>
      </c>
      <c r="P360">
        <v>4</v>
      </c>
      <c r="Q360">
        <v>0.25</v>
      </c>
      <c r="R360">
        <v>2.25</v>
      </c>
      <c r="S360">
        <v>0.5</v>
      </c>
      <c r="T360">
        <v>0.25</v>
      </c>
      <c r="U360">
        <v>0.75</v>
      </c>
      <c r="V360">
        <v>0.5</v>
      </c>
      <c r="W360">
        <v>3</v>
      </c>
      <c r="X360">
        <v>0.5</v>
      </c>
      <c r="Y360">
        <v>1.5</v>
      </c>
      <c r="Z360">
        <v>0.75</v>
      </c>
      <c r="AA360">
        <v>-1.917068631778529</v>
      </c>
      <c r="AB360">
        <v>-1.2741818255873476</v>
      </c>
      <c r="AC360">
        <v>-1.3449324052654572</v>
      </c>
      <c r="AD360">
        <v>-1.2591860426536243</v>
      </c>
      <c r="AE360">
        <v>-1.6396855728709625</v>
      </c>
      <c r="AF360">
        <v>4.9173687501688976E-2</v>
      </c>
      <c r="AG360">
        <v>9.6090860994605648E-2</v>
      </c>
      <c r="AH360">
        <v>-1.1752061902368751</v>
      </c>
      <c r="AI360">
        <v>1.1925806408083284</v>
      </c>
    </row>
    <row r="361" spans="1:35" x14ac:dyDescent="0.2">
      <c r="A361">
        <v>30</v>
      </c>
      <c r="B361">
        <v>360</v>
      </c>
      <c r="C361" s="25">
        <v>0</v>
      </c>
      <c r="D361" s="25">
        <v>433</v>
      </c>
      <c r="E361" s="25">
        <v>0</v>
      </c>
      <c r="F361">
        <v>-1.2243034276370117</v>
      </c>
      <c r="G361">
        <v>-0.95466268168065449</v>
      </c>
      <c r="H361">
        <v>-0.26964074595635723</v>
      </c>
      <c r="I361" t="s">
        <v>547</v>
      </c>
      <c r="J361" t="s">
        <v>32</v>
      </c>
      <c r="K361" t="s">
        <v>58</v>
      </c>
      <c r="L361" t="s">
        <v>263</v>
      </c>
      <c r="M361" s="26">
        <v>23.1</v>
      </c>
      <c r="N361" s="27">
        <v>5</v>
      </c>
      <c r="O361">
        <v>10.863333333333333</v>
      </c>
      <c r="P361">
        <v>5.6</v>
      </c>
      <c r="Q361">
        <v>0.8</v>
      </c>
      <c r="R361">
        <v>1.4</v>
      </c>
      <c r="S361">
        <v>0.6</v>
      </c>
      <c r="T361">
        <v>0</v>
      </c>
      <c r="U361">
        <v>0</v>
      </c>
      <c r="V361">
        <v>0.41666666666666669</v>
      </c>
      <c r="W361">
        <v>4.8</v>
      </c>
      <c r="X361">
        <v>0.8</v>
      </c>
      <c r="Y361">
        <v>1</v>
      </c>
      <c r="Z361">
        <v>1.6</v>
      </c>
      <c r="AA361">
        <v>-1.6503604086739705</v>
      </c>
      <c r="AB361">
        <v>-0.73840387653676431</v>
      </c>
      <c r="AC361">
        <v>-1.6502462508837892</v>
      </c>
      <c r="AD361">
        <v>-1.213497939488912</v>
      </c>
      <c r="AE361">
        <v>-2.1841590290900013</v>
      </c>
      <c r="AF361">
        <v>-1.1124277564910137</v>
      </c>
      <c r="AG361">
        <v>-0.37770532282583269</v>
      </c>
      <c r="AH361">
        <v>-2.102873229463165E-2</v>
      </c>
      <c r="AI361">
        <v>0.35586518115902555</v>
      </c>
    </row>
    <row r="362" spans="1:35" x14ac:dyDescent="0.2">
      <c r="A362">
        <v>31</v>
      </c>
      <c r="B362">
        <v>361</v>
      </c>
      <c r="C362" s="25">
        <v>0</v>
      </c>
      <c r="D362" s="25">
        <v>209</v>
      </c>
      <c r="E362" s="25">
        <v>1</v>
      </c>
      <c r="F362">
        <v>-1.2273485914361302</v>
      </c>
      <c r="G362">
        <v>-0.82118899084926555</v>
      </c>
      <c r="H362">
        <v>-0.40615960058686462</v>
      </c>
      <c r="I362" t="s">
        <v>497</v>
      </c>
      <c r="J362" t="s">
        <v>32</v>
      </c>
      <c r="K362" t="s">
        <v>44</v>
      </c>
      <c r="L362" t="s">
        <v>264</v>
      </c>
      <c r="M362" s="26">
        <v>24.3</v>
      </c>
      <c r="N362" s="27">
        <v>5</v>
      </c>
      <c r="O362">
        <v>11.693333333333333</v>
      </c>
      <c r="P362">
        <v>3.6</v>
      </c>
      <c r="Q362">
        <v>0</v>
      </c>
      <c r="R362">
        <v>2.8</v>
      </c>
      <c r="S362">
        <v>1.2</v>
      </c>
      <c r="T362">
        <v>0</v>
      </c>
      <c r="U362">
        <v>0.2</v>
      </c>
      <c r="V362">
        <v>0.5</v>
      </c>
      <c r="W362">
        <v>2</v>
      </c>
      <c r="X362">
        <v>0.8</v>
      </c>
      <c r="Y362">
        <v>2</v>
      </c>
      <c r="Z362">
        <v>0.8</v>
      </c>
      <c r="AA362">
        <v>-1.9837456875546688</v>
      </c>
      <c r="AB362">
        <v>-1.5177172569739765</v>
      </c>
      <c r="AC362">
        <v>-1.147376387512419</v>
      </c>
      <c r="AD362">
        <v>-0.93936932050063904</v>
      </c>
      <c r="AE362">
        <v>-2.1841590290900013</v>
      </c>
      <c r="AF362">
        <v>-0.80266737142629285</v>
      </c>
      <c r="AG362">
        <v>5.7377138051152979E-2</v>
      </c>
      <c r="AH362">
        <v>-1.6405086994912978E-2</v>
      </c>
      <c r="AI362">
        <v>1.1433620843583694</v>
      </c>
    </row>
    <row r="363" spans="1:35" x14ac:dyDescent="0.2">
      <c r="A363">
        <v>31</v>
      </c>
      <c r="B363">
        <v>362</v>
      </c>
      <c r="C363" s="25">
        <v>0</v>
      </c>
      <c r="D363" s="25">
        <v>271</v>
      </c>
      <c r="E363" s="25">
        <v>2</v>
      </c>
      <c r="F363">
        <v>-1.2276930021105295</v>
      </c>
      <c r="G363">
        <v>-0.75726815277940474</v>
      </c>
      <c r="H363">
        <v>-0.47042484933112472</v>
      </c>
      <c r="I363" t="s">
        <v>433</v>
      </c>
      <c r="J363" t="s">
        <v>32</v>
      </c>
      <c r="K363" t="s">
        <v>72</v>
      </c>
      <c r="L363" t="s">
        <v>264</v>
      </c>
      <c r="M363" s="26">
        <v>32.5</v>
      </c>
      <c r="N363" s="27">
        <v>5</v>
      </c>
      <c r="O363">
        <v>12.59</v>
      </c>
      <c r="P363">
        <v>3.6</v>
      </c>
      <c r="Q363">
        <v>0</v>
      </c>
      <c r="R363">
        <v>2.4</v>
      </c>
      <c r="S363">
        <v>0.8</v>
      </c>
      <c r="T363">
        <v>0.2</v>
      </c>
      <c r="U363">
        <v>0</v>
      </c>
      <c r="V363">
        <v>0.44444444444444442</v>
      </c>
      <c r="W363">
        <v>3.6</v>
      </c>
      <c r="X363">
        <v>1</v>
      </c>
      <c r="Y363">
        <v>0.4</v>
      </c>
      <c r="Z363">
        <v>0</v>
      </c>
      <c r="AA363">
        <v>-1.9837456875546688</v>
      </c>
      <c r="AB363">
        <v>-1.5177172569739765</v>
      </c>
      <c r="AC363">
        <v>-1.2910534913328104</v>
      </c>
      <c r="AD363">
        <v>-1.1221217331594877</v>
      </c>
      <c r="AE363">
        <v>-1.7485802641147703</v>
      </c>
      <c r="AF363">
        <v>-1.1124277564910137</v>
      </c>
      <c r="AG363">
        <v>-0.15242134779864921</v>
      </c>
      <c r="AH363">
        <v>0.18179517485302202</v>
      </c>
      <c r="AI363">
        <v>1.9308589875577131</v>
      </c>
    </row>
    <row r="364" spans="1:35" x14ac:dyDescent="0.2">
      <c r="A364">
        <v>31</v>
      </c>
      <c r="B364">
        <v>363</v>
      </c>
      <c r="C364" s="25">
        <v>0</v>
      </c>
      <c r="D364" s="25">
        <v>331</v>
      </c>
      <c r="E364" s="25">
        <v>0</v>
      </c>
      <c r="F364">
        <v>-1.2394635871444344</v>
      </c>
      <c r="G364">
        <v>-0.87152416708314917</v>
      </c>
      <c r="H364">
        <v>-0.36793942006128522</v>
      </c>
      <c r="I364" t="s">
        <v>555</v>
      </c>
      <c r="J364" t="s">
        <v>32</v>
      </c>
      <c r="K364" t="s">
        <v>79</v>
      </c>
      <c r="L364" t="s">
        <v>264</v>
      </c>
      <c r="M364" s="26">
        <v>24.9</v>
      </c>
      <c r="N364" s="27">
        <v>5</v>
      </c>
      <c r="O364">
        <v>9.2266666666666683</v>
      </c>
      <c r="P364">
        <v>2.6</v>
      </c>
      <c r="Q364">
        <v>0</v>
      </c>
      <c r="R364">
        <v>2.6</v>
      </c>
      <c r="S364">
        <v>0.8</v>
      </c>
      <c r="T364">
        <v>0.2</v>
      </c>
      <c r="U364">
        <v>0.2</v>
      </c>
      <c r="V364">
        <v>0.1111111111111111</v>
      </c>
      <c r="W364">
        <v>1.8</v>
      </c>
      <c r="X364">
        <v>0.7857142857142857</v>
      </c>
      <c r="Y364">
        <v>2.8</v>
      </c>
      <c r="Z364">
        <v>0.2</v>
      </c>
      <c r="AA364">
        <v>-2.150438326995018</v>
      </c>
      <c r="AB364">
        <v>-1.5177172569739765</v>
      </c>
      <c r="AC364">
        <v>-1.2192149394226146</v>
      </c>
      <c r="AD364">
        <v>-1.1221217331594877</v>
      </c>
      <c r="AE364">
        <v>-1.7485802641147703</v>
      </c>
      <c r="AF364">
        <v>-0.80266737142629285</v>
      </c>
      <c r="AG364">
        <v>-0.90145715549518068</v>
      </c>
      <c r="AH364">
        <v>-0.11550521791888012</v>
      </c>
      <c r="AI364">
        <v>1.7339847617578772</v>
      </c>
    </row>
    <row r="365" spans="1:35" x14ac:dyDescent="0.2">
      <c r="A365">
        <v>31</v>
      </c>
      <c r="B365">
        <v>364</v>
      </c>
      <c r="C365" s="25">
        <v>0</v>
      </c>
      <c r="D365" s="25">
        <v>280</v>
      </c>
      <c r="E365" s="25">
        <v>1</v>
      </c>
      <c r="F365">
        <v>-1.2420695039226264</v>
      </c>
      <c r="G365">
        <v>-0.98131573004592054</v>
      </c>
      <c r="H365">
        <v>-0.26075377387670584</v>
      </c>
      <c r="I365" t="s">
        <v>538</v>
      </c>
      <c r="J365" t="s">
        <v>32</v>
      </c>
      <c r="K365" t="s">
        <v>115</v>
      </c>
      <c r="L365" t="s">
        <v>263</v>
      </c>
      <c r="M365" s="26">
        <v>33.700000000000003</v>
      </c>
      <c r="N365" s="27">
        <v>5</v>
      </c>
      <c r="O365">
        <v>16.396666666666668</v>
      </c>
      <c r="P365">
        <v>4.5999999999999996</v>
      </c>
      <c r="Q365">
        <v>0.8</v>
      </c>
      <c r="R365">
        <v>2</v>
      </c>
      <c r="S365">
        <v>1.8</v>
      </c>
      <c r="T365">
        <v>0</v>
      </c>
      <c r="U365">
        <v>0</v>
      </c>
      <c r="V365">
        <v>0.28125</v>
      </c>
      <c r="W365">
        <v>6.4</v>
      </c>
      <c r="X365">
        <v>0.33333333333333331</v>
      </c>
      <c r="Y365">
        <v>0.6</v>
      </c>
      <c r="Z365">
        <v>0.4</v>
      </c>
      <c r="AA365">
        <v>-1.8170530481143197</v>
      </c>
      <c r="AB365">
        <v>-0.73840387653676431</v>
      </c>
      <c r="AC365">
        <v>-1.4347305951532019</v>
      </c>
      <c r="AD365">
        <v>-0.66524070151236558</v>
      </c>
      <c r="AE365">
        <v>-2.1841590290900013</v>
      </c>
      <c r="AF365">
        <v>-1.1124277564910137</v>
      </c>
      <c r="AG365">
        <v>-1.6744655789129415</v>
      </c>
      <c r="AH365">
        <v>-0.7424715205607163</v>
      </c>
      <c r="AI365">
        <v>1.5371105359580413</v>
      </c>
    </row>
    <row r="366" spans="1:35" x14ac:dyDescent="0.2">
      <c r="A366">
        <v>31</v>
      </c>
      <c r="B366">
        <v>365</v>
      </c>
      <c r="C366" s="25">
        <v>0</v>
      </c>
      <c r="D366" s="25">
        <v>274</v>
      </c>
      <c r="E366" s="25">
        <v>4</v>
      </c>
      <c r="F366">
        <v>-1.2427390946424961</v>
      </c>
      <c r="G366">
        <v>-0.67179266305314655</v>
      </c>
      <c r="H366">
        <v>-0.57094643158934955</v>
      </c>
      <c r="I366" t="s">
        <v>609</v>
      </c>
      <c r="J366" t="s">
        <v>32</v>
      </c>
      <c r="K366" t="s">
        <v>89</v>
      </c>
      <c r="L366" t="s">
        <v>264</v>
      </c>
      <c r="M366" s="26">
        <v>21.1</v>
      </c>
      <c r="N366" s="27">
        <v>5</v>
      </c>
      <c r="O366">
        <v>9.0366666666666653</v>
      </c>
      <c r="P366">
        <v>4.5999999999999996</v>
      </c>
      <c r="Q366">
        <v>0</v>
      </c>
      <c r="R366">
        <v>1.6</v>
      </c>
      <c r="S366">
        <v>0.2</v>
      </c>
      <c r="T366">
        <v>0</v>
      </c>
      <c r="U366">
        <v>0.8</v>
      </c>
      <c r="V366">
        <v>0.6875</v>
      </c>
      <c r="W366">
        <v>3.2</v>
      </c>
      <c r="X366">
        <v>0.5</v>
      </c>
      <c r="Y366">
        <v>0.4</v>
      </c>
      <c r="Z366">
        <v>0.2</v>
      </c>
      <c r="AA366">
        <v>-1.8170530481143197</v>
      </c>
      <c r="AB366">
        <v>-1.5177172569739765</v>
      </c>
      <c r="AC366">
        <v>-1.5784076989735931</v>
      </c>
      <c r="AD366">
        <v>-1.3962503521477609</v>
      </c>
      <c r="AE366">
        <v>-2.1841590290900013</v>
      </c>
      <c r="AF366">
        <v>0.12661378376786922</v>
      </c>
      <c r="AG366">
        <v>0.91905493326127596</v>
      </c>
      <c r="AH366">
        <v>-0.33220006096569027</v>
      </c>
      <c r="AI366">
        <v>1.7339847617578772</v>
      </c>
    </row>
    <row r="367" spans="1:35" x14ac:dyDescent="0.2">
      <c r="A367">
        <v>31</v>
      </c>
      <c r="B367">
        <v>366</v>
      </c>
      <c r="C367" s="25">
        <v>0</v>
      </c>
      <c r="D367" s="25">
        <v>679</v>
      </c>
      <c r="E367" s="25">
        <v>0</v>
      </c>
      <c r="F367">
        <v>-1.2445930697092682</v>
      </c>
      <c r="G367">
        <v>-0.73333682765966257</v>
      </c>
      <c r="H367">
        <v>-0.51125624204960562</v>
      </c>
      <c r="I367" t="s">
        <v>577</v>
      </c>
      <c r="J367" t="s">
        <v>32</v>
      </c>
      <c r="K367" t="s">
        <v>50</v>
      </c>
      <c r="L367" t="s">
        <v>264</v>
      </c>
      <c r="M367" s="26">
        <v>26.3</v>
      </c>
      <c r="N367" s="27">
        <v>5</v>
      </c>
      <c r="O367">
        <v>10.436666666666666</v>
      </c>
      <c r="P367">
        <v>5.8</v>
      </c>
      <c r="Q367">
        <v>0.2</v>
      </c>
      <c r="R367">
        <v>1.2</v>
      </c>
      <c r="S367">
        <v>0.2</v>
      </c>
      <c r="T367">
        <v>0.4</v>
      </c>
      <c r="U367">
        <v>0</v>
      </c>
      <c r="V367">
        <v>0.5</v>
      </c>
      <c r="W367">
        <v>5.2</v>
      </c>
      <c r="X367">
        <v>0.66666666666666663</v>
      </c>
      <c r="Y367">
        <v>0.6</v>
      </c>
      <c r="Z367">
        <v>0</v>
      </c>
      <c r="AA367">
        <v>-1.6170218807859007</v>
      </c>
      <c r="AB367">
        <v>-1.3228889118646736</v>
      </c>
      <c r="AC367">
        <v>-1.7220848027939846</v>
      </c>
      <c r="AD367">
        <v>-1.3962503521477609</v>
      </c>
      <c r="AE367">
        <v>-1.3130014991395391</v>
      </c>
      <c r="AF367">
        <v>-1.1124277564910137</v>
      </c>
      <c r="AG367">
        <v>0.18126105147020155</v>
      </c>
      <c r="AH367">
        <v>-0.22847628474200396</v>
      </c>
      <c r="AI367">
        <v>1.9308589875577131</v>
      </c>
    </row>
    <row r="368" spans="1:35" x14ac:dyDescent="0.2">
      <c r="A368">
        <v>31</v>
      </c>
      <c r="B368">
        <v>367</v>
      </c>
      <c r="C368" s="25">
        <v>0</v>
      </c>
      <c r="D368" s="25">
        <v>302</v>
      </c>
      <c r="E368" s="25">
        <v>0</v>
      </c>
      <c r="F368">
        <v>-1.2502553169189938</v>
      </c>
      <c r="G368">
        <v>-0.77997844957844853</v>
      </c>
      <c r="H368">
        <v>-0.4702768673405453</v>
      </c>
      <c r="I368" t="s">
        <v>490</v>
      </c>
      <c r="J368" t="s">
        <v>32</v>
      </c>
      <c r="K368" t="s">
        <v>87</v>
      </c>
      <c r="L368" t="s">
        <v>264</v>
      </c>
      <c r="M368" s="26">
        <v>28.9</v>
      </c>
      <c r="N368" s="27">
        <v>5</v>
      </c>
      <c r="O368">
        <v>10.169999999999998</v>
      </c>
      <c r="P368">
        <v>2.6</v>
      </c>
      <c r="Q368">
        <v>0.2</v>
      </c>
      <c r="R368">
        <v>1</v>
      </c>
      <c r="S368">
        <v>1.2</v>
      </c>
      <c r="T368">
        <v>0.4</v>
      </c>
      <c r="U368">
        <v>0.6</v>
      </c>
      <c r="V368">
        <v>0.41666666666666669</v>
      </c>
      <c r="W368">
        <v>2.4</v>
      </c>
      <c r="X368">
        <v>0.4</v>
      </c>
      <c r="Y368">
        <v>1</v>
      </c>
      <c r="Z368">
        <v>0</v>
      </c>
      <c r="AA368">
        <v>-2.150438326995018</v>
      </c>
      <c r="AB368">
        <v>-1.3228889118646736</v>
      </c>
      <c r="AC368">
        <v>-1.7939233547041804</v>
      </c>
      <c r="AD368">
        <v>-0.93936932050063904</v>
      </c>
      <c r="AE368">
        <v>-1.3130014991395391</v>
      </c>
      <c r="AF368">
        <v>-0.18314660129685159</v>
      </c>
      <c r="AG368">
        <v>-0.19887781533079249</v>
      </c>
      <c r="AH368">
        <v>-1.0490192039320563</v>
      </c>
      <c r="AI368">
        <v>1.9308589875577131</v>
      </c>
    </row>
    <row r="369" spans="1:35" x14ac:dyDescent="0.2">
      <c r="A369">
        <v>31</v>
      </c>
      <c r="B369">
        <v>368</v>
      </c>
      <c r="C369" s="25">
        <v>125.4</v>
      </c>
      <c r="D369" s="25">
        <v>124</v>
      </c>
      <c r="E369" s="25">
        <v>27</v>
      </c>
      <c r="F369">
        <v>-1.2523876380882455</v>
      </c>
      <c r="G369">
        <v>-0.90331883405831848</v>
      </c>
      <c r="H369">
        <v>-0.34906880402992702</v>
      </c>
      <c r="I369" t="s">
        <v>451</v>
      </c>
      <c r="J369" t="s">
        <v>32</v>
      </c>
      <c r="K369" t="s">
        <v>52</v>
      </c>
      <c r="L369" t="s">
        <v>45</v>
      </c>
      <c r="M369" s="26">
        <v>26.4</v>
      </c>
      <c r="N369" s="27">
        <v>5</v>
      </c>
      <c r="O369">
        <v>17.753333333333334</v>
      </c>
      <c r="P369">
        <v>9.1999999999999993</v>
      </c>
      <c r="Q369">
        <v>0.4</v>
      </c>
      <c r="R369">
        <v>5.4</v>
      </c>
      <c r="S369">
        <v>0.8</v>
      </c>
      <c r="T369">
        <v>0</v>
      </c>
      <c r="U369">
        <v>0.2</v>
      </c>
      <c r="V369">
        <v>0.4838709677419355</v>
      </c>
      <c r="W369">
        <v>6.2</v>
      </c>
      <c r="X369">
        <v>0.60869565217391308</v>
      </c>
      <c r="Y369">
        <v>4.5999999999999996</v>
      </c>
      <c r="Z369">
        <v>1.4</v>
      </c>
      <c r="AA369">
        <v>-1.0502669066887134</v>
      </c>
      <c r="AB369">
        <v>-1.1280605667553703</v>
      </c>
      <c r="AC369">
        <v>-0.21347521267987479</v>
      </c>
      <c r="AD369">
        <v>-1.1221217331594877</v>
      </c>
      <c r="AE369">
        <v>-2.1841590290900013</v>
      </c>
      <c r="AF369">
        <v>-0.80266737142629285</v>
      </c>
      <c r="AG369">
        <v>8.4104553133990539E-2</v>
      </c>
      <c r="AH369">
        <v>-2.2659626468179783</v>
      </c>
      <c r="AI369">
        <v>0.55273940695886159</v>
      </c>
    </row>
    <row r="370" spans="1:35" x14ac:dyDescent="0.2">
      <c r="A370">
        <v>31</v>
      </c>
      <c r="B370">
        <v>369</v>
      </c>
      <c r="C370" s="25">
        <v>139.30000000000001</v>
      </c>
      <c r="D370" s="25">
        <v>226</v>
      </c>
      <c r="E370" s="25">
        <v>7</v>
      </c>
      <c r="F370">
        <v>-1.2568279744286879</v>
      </c>
      <c r="G370">
        <v>-0.94348752292229854</v>
      </c>
      <c r="H370">
        <v>-0.31334045150638934</v>
      </c>
      <c r="I370" t="s">
        <v>417</v>
      </c>
      <c r="J370" t="s">
        <v>32</v>
      </c>
      <c r="K370" t="s">
        <v>108</v>
      </c>
      <c r="L370" t="s">
        <v>264</v>
      </c>
      <c r="M370" s="26">
        <v>20.3</v>
      </c>
      <c r="N370" s="27">
        <v>5</v>
      </c>
      <c r="O370">
        <v>18.133333333333333</v>
      </c>
      <c r="P370">
        <v>5.4</v>
      </c>
      <c r="Q370">
        <v>0.8</v>
      </c>
      <c r="R370">
        <v>2.4</v>
      </c>
      <c r="S370">
        <v>1.8</v>
      </c>
      <c r="T370">
        <v>0.2</v>
      </c>
      <c r="U370">
        <v>0</v>
      </c>
      <c r="V370">
        <v>0.33333333333333331</v>
      </c>
      <c r="W370">
        <v>5.4</v>
      </c>
      <c r="X370">
        <v>0.5</v>
      </c>
      <c r="Y370">
        <v>2</v>
      </c>
      <c r="Z370">
        <v>0.6</v>
      </c>
      <c r="AA370">
        <v>-1.6836989365620401</v>
      </c>
      <c r="AB370">
        <v>-0.73840387653676431</v>
      </c>
      <c r="AC370">
        <v>-1.2910534913328104</v>
      </c>
      <c r="AD370">
        <v>-0.66524070151236558</v>
      </c>
      <c r="AE370">
        <v>-1.7485802641147703</v>
      </c>
      <c r="AF370">
        <v>-1.1124277564910137</v>
      </c>
      <c r="AG370">
        <v>-1.0338281954580779</v>
      </c>
      <c r="AH370">
        <v>-1.55839079445105</v>
      </c>
      <c r="AI370">
        <v>1.3402363101582055</v>
      </c>
    </row>
    <row r="371" spans="1:35" x14ac:dyDescent="0.2">
      <c r="A371">
        <v>31</v>
      </c>
      <c r="B371">
        <v>370</v>
      </c>
      <c r="C371" s="25">
        <v>0</v>
      </c>
      <c r="D371" s="25">
        <v>588</v>
      </c>
      <c r="E371" s="25">
        <v>0</v>
      </c>
      <c r="F371">
        <v>-1.2647890233341879</v>
      </c>
      <c r="G371">
        <v>-0.91773082580615473</v>
      </c>
      <c r="H371">
        <v>-0.34705819752803313</v>
      </c>
      <c r="I371" t="s">
        <v>480</v>
      </c>
      <c r="J371" t="s">
        <v>32</v>
      </c>
      <c r="K371" t="s">
        <v>54</v>
      </c>
      <c r="L371" t="s">
        <v>264</v>
      </c>
      <c r="M371" s="26">
        <v>23.2</v>
      </c>
      <c r="N371" s="27">
        <v>5</v>
      </c>
      <c r="O371">
        <v>10.330000000000002</v>
      </c>
      <c r="P371">
        <v>4.5999999999999996</v>
      </c>
      <c r="Q371">
        <v>0</v>
      </c>
      <c r="R371">
        <v>5.8</v>
      </c>
      <c r="S371">
        <v>0.6</v>
      </c>
      <c r="T371">
        <v>0</v>
      </c>
      <c r="U371">
        <v>0.4</v>
      </c>
      <c r="V371">
        <v>0.6428571428571429</v>
      </c>
      <c r="W371">
        <v>2.8</v>
      </c>
      <c r="X371">
        <v>0.5</v>
      </c>
      <c r="Y371">
        <v>2</v>
      </c>
      <c r="Z371">
        <v>2</v>
      </c>
      <c r="AA371">
        <v>-1.8170530481143197</v>
      </c>
      <c r="AB371">
        <v>-1.5177172569739765</v>
      </c>
      <c r="AC371">
        <v>-6.9798108859483593E-2</v>
      </c>
      <c r="AD371">
        <v>-1.213497939488912</v>
      </c>
      <c r="AE371">
        <v>-2.1841590290900013</v>
      </c>
      <c r="AF371">
        <v>-0.49290698636157226</v>
      </c>
      <c r="AG371">
        <v>0.63182900152456845</v>
      </c>
      <c r="AH371">
        <v>-1.55839079445105</v>
      </c>
      <c r="AI371">
        <v>-3.7883270440646287E-2</v>
      </c>
    </row>
    <row r="372" spans="1:35" x14ac:dyDescent="0.2">
      <c r="A372">
        <v>31</v>
      </c>
      <c r="B372">
        <v>371</v>
      </c>
      <c r="C372" s="25">
        <v>0</v>
      </c>
      <c r="D372" s="25">
        <v>643</v>
      </c>
      <c r="E372" s="25">
        <v>0</v>
      </c>
      <c r="F372">
        <v>-1.268039488361034</v>
      </c>
      <c r="G372">
        <v>-0.72974684457677119</v>
      </c>
      <c r="H372">
        <v>-0.53829264378426278</v>
      </c>
      <c r="I372" t="s">
        <v>545</v>
      </c>
      <c r="J372" t="s">
        <v>32</v>
      </c>
      <c r="K372" t="s">
        <v>35</v>
      </c>
      <c r="L372" t="s">
        <v>45</v>
      </c>
      <c r="M372" s="26">
        <v>22.3</v>
      </c>
      <c r="N372" s="27">
        <v>4</v>
      </c>
      <c r="O372">
        <v>3.5291666666666663</v>
      </c>
      <c r="P372">
        <v>3.25</v>
      </c>
      <c r="Q372">
        <v>0.75</v>
      </c>
      <c r="R372">
        <v>0.75</v>
      </c>
      <c r="S372">
        <v>0</v>
      </c>
      <c r="T372">
        <v>0</v>
      </c>
      <c r="U372">
        <v>0.25</v>
      </c>
      <c r="V372">
        <v>0.66666666666666663</v>
      </c>
      <c r="W372">
        <v>1.5</v>
      </c>
      <c r="X372">
        <v>1</v>
      </c>
      <c r="Y372">
        <v>0.5</v>
      </c>
      <c r="Z372">
        <v>0</v>
      </c>
      <c r="AA372">
        <v>-2.0420881113587908</v>
      </c>
      <c r="AB372">
        <v>-0.7871109628140901</v>
      </c>
      <c r="AC372">
        <v>-1.8837215445919249</v>
      </c>
      <c r="AD372">
        <v>-1.4876265584771855</v>
      </c>
      <c r="AE372">
        <v>-2.1841590290900013</v>
      </c>
      <c r="AF372">
        <v>-0.72522727516011276</v>
      </c>
      <c r="AG372">
        <v>0.37769582977858479</v>
      </c>
      <c r="AH372">
        <v>0.23365706296486508</v>
      </c>
      <c r="AI372">
        <v>1.9308589875577131</v>
      </c>
    </row>
    <row r="373" spans="1:35" x14ac:dyDescent="0.2">
      <c r="A373">
        <v>31</v>
      </c>
      <c r="B373">
        <v>372</v>
      </c>
      <c r="C373" s="25">
        <v>0</v>
      </c>
      <c r="D373" s="25">
        <v>481</v>
      </c>
      <c r="E373" s="25">
        <v>0</v>
      </c>
      <c r="F373">
        <v>-1.2692524960574807</v>
      </c>
      <c r="G373">
        <v>-0.81738503537495766</v>
      </c>
      <c r="H373">
        <v>-0.45186746068252304</v>
      </c>
      <c r="I373" t="s">
        <v>548</v>
      </c>
      <c r="J373" t="s">
        <v>32</v>
      </c>
      <c r="K373" t="s">
        <v>82</v>
      </c>
      <c r="L373" t="s">
        <v>45</v>
      </c>
      <c r="M373" s="26">
        <v>21.9</v>
      </c>
      <c r="N373" s="27">
        <v>5</v>
      </c>
      <c r="O373">
        <v>11.763333333333334</v>
      </c>
      <c r="P373">
        <v>4.2</v>
      </c>
      <c r="Q373">
        <v>0</v>
      </c>
      <c r="R373">
        <v>4</v>
      </c>
      <c r="S373">
        <v>0.2</v>
      </c>
      <c r="T373">
        <v>0.4</v>
      </c>
      <c r="U373">
        <v>0</v>
      </c>
      <c r="V373">
        <v>0.47368421052631576</v>
      </c>
      <c r="W373">
        <v>3.8</v>
      </c>
      <c r="X373">
        <v>0.5</v>
      </c>
      <c r="Y373">
        <v>1.2</v>
      </c>
      <c r="Z373">
        <v>0.4</v>
      </c>
      <c r="AA373">
        <v>-1.883730103890459</v>
      </c>
      <c r="AB373">
        <v>-1.5177172569739765</v>
      </c>
      <c r="AC373">
        <v>-0.71634507605124487</v>
      </c>
      <c r="AD373">
        <v>-1.3962503521477609</v>
      </c>
      <c r="AE373">
        <v>-1.3130014991395391</v>
      </c>
      <c r="AF373">
        <v>-1.1124277564910137</v>
      </c>
      <c r="AG373">
        <v>-8.8083819302953691E-3</v>
      </c>
      <c r="AH373">
        <v>-0.94529542770837005</v>
      </c>
      <c r="AI373">
        <v>1.5371105359580413</v>
      </c>
    </row>
    <row r="374" spans="1:35" x14ac:dyDescent="0.2">
      <c r="A374">
        <v>32</v>
      </c>
      <c r="B374">
        <v>373</v>
      </c>
      <c r="C374" s="25">
        <v>0</v>
      </c>
      <c r="D374" s="25">
        <v>446</v>
      </c>
      <c r="E374" s="25">
        <v>0</v>
      </c>
      <c r="F374">
        <v>-1.2730056463983797</v>
      </c>
      <c r="G374">
        <v>-0.8709364198966788</v>
      </c>
      <c r="H374">
        <v>-0.40206922650170085</v>
      </c>
      <c r="I374" t="s">
        <v>529</v>
      </c>
      <c r="J374" t="s">
        <v>32</v>
      </c>
      <c r="K374" t="s">
        <v>56</v>
      </c>
      <c r="L374" t="s">
        <v>264</v>
      </c>
      <c r="M374" s="26">
        <v>22.4</v>
      </c>
      <c r="N374" s="27">
        <v>5</v>
      </c>
      <c r="O374">
        <v>10.676666666666666</v>
      </c>
      <c r="P374">
        <v>3.2</v>
      </c>
      <c r="Q374">
        <v>0.8</v>
      </c>
      <c r="R374">
        <v>1</v>
      </c>
      <c r="S374">
        <v>0.6</v>
      </c>
      <c r="T374">
        <v>0</v>
      </c>
      <c r="U374">
        <v>0</v>
      </c>
      <c r="V374">
        <v>0.45454545454545453</v>
      </c>
      <c r="W374">
        <v>2.2000000000000002</v>
      </c>
      <c r="X374">
        <v>1</v>
      </c>
      <c r="Y374">
        <v>0.4</v>
      </c>
      <c r="Z374">
        <v>0.8</v>
      </c>
      <c r="AA374">
        <v>-2.0504227433308082</v>
      </c>
      <c r="AB374">
        <v>-0.73840387653676431</v>
      </c>
      <c r="AC374">
        <v>-1.7939233547041804</v>
      </c>
      <c r="AD374">
        <v>-1.213497939488912</v>
      </c>
      <c r="AE374">
        <v>-2.1841590290900013</v>
      </c>
      <c r="AF374">
        <v>-1.1124277564910137</v>
      </c>
      <c r="AG374">
        <v>-7.0750338639819846E-2</v>
      </c>
      <c r="AH374">
        <v>0.18179517485302202</v>
      </c>
      <c r="AI374">
        <v>1.1433620843583694</v>
      </c>
    </row>
    <row r="375" spans="1:35" x14ac:dyDescent="0.2">
      <c r="A375">
        <v>32</v>
      </c>
      <c r="B375">
        <v>374</v>
      </c>
      <c r="C375" s="25">
        <v>0</v>
      </c>
      <c r="D375" s="25">
        <v>0</v>
      </c>
      <c r="E375" s="25">
        <v>0</v>
      </c>
      <c r="F375">
        <v>-1.2779423862752235</v>
      </c>
      <c r="G375">
        <v>-1.0792286312355575</v>
      </c>
      <c r="H375">
        <v>-0.19871375503966604</v>
      </c>
      <c r="I375" t="s">
        <v>531</v>
      </c>
      <c r="J375" t="s">
        <v>32</v>
      </c>
      <c r="K375" t="s">
        <v>48</v>
      </c>
      <c r="L375" t="s">
        <v>263</v>
      </c>
      <c r="M375" s="26">
        <v>29.4</v>
      </c>
      <c r="N375" s="27">
        <v>3</v>
      </c>
      <c r="O375">
        <v>16.544444444444444</v>
      </c>
      <c r="P375">
        <v>4</v>
      </c>
      <c r="Q375">
        <v>0.66666666666666663</v>
      </c>
      <c r="R375">
        <v>2</v>
      </c>
      <c r="S375">
        <v>0</v>
      </c>
      <c r="T375">
        <v>0.66666666666666663</v>
      </c>
      <c r="U375">
        <v>0</v>
      </c>
      <c r="V375">
        <v>0.29411764705882354</v>
      </c>
      <c r="W375">
        <v>5.666666666666667</v>
      </c>
      <c r="X375">
        <v>0</v>
      </c>
      <c r="Y375">
        <v>0.66666666666666663</v>
      </c>
      <c r="Z375">
        <v>1.3333333333333333</v>
      </c>
      <c r="AA375">
        <v>-1.917068631778529</v>
      </c>
      <c r="AB375">
        <v>-0.86828943994296637</v>
      </c>
      <c r="AC375">
        <v>-1.4347305951532019</v>
      </c>
      <c r="AD375">
        <v>-1.4876265584771855</v>
      </c>
      <c r="AE375">
        <v>-0.73222981250589803</v>
      </c>
      <c r="AF375">
        <v>-1.1124277564910137</v>
      </c>
      <c r="AG375">
        <v>-1.3858251260855923</v>
      </c>
      <c r="AH375">
        <v>-1.3932239095777705</v>
      </c>
      <c r="AI375">
        <v>0.61836414889214031</v>
      </c>
    </row>
    <row r="376" spans="1:35" x14ac:dyDescent="0.2">
      <c r="A376">
        <v>32</v>
      </c>
      <c r="B376">
        <v>375</v>
      </c>
      <c r="C376" s="25">
        <v>138.19999999999999</v>
      </c>
      <c r="D376" s="25">
        <v>285</v>
      </c>
      <c r="E376" s="25">
        <v>1</v>
      </c>
      <c r="F376">
        <v>-1.2836705463404052</v>
      </c>
      <c r="G376">
        <v>-0.85247917938441353</v>
      </c>
      <c r="H376">
        <v>-0.4311913669559917</v>
      </c>
      <c r="I376" t="s">
        <v>530</v>
      </c>
      <c r="J376" t="s">
        <v>1717</v>
      </c>
      <c r="K376" t="s">
        <v>82</v>
      </c>
      <c r="L376" t="s">
        <v>45</v>
      </c>
      <c r="M376" s="26">
        <v>30.5</v>
      </c>
      <c r="N376" s="27">
        <v>5</v>
      </c>
      <c r="O376">
        <v>12.523333333333333</v>
      </c>
      <c r="P376">
        <v>1.6</v>
      </c>
      <c r="Q376">
        <v>0</v>
      </c>
      <c r="R376">
        <v>5</v>
      </c>
      <c r="S376">
        <v>0.2</v>
      </c>
      <c r="T376">
        <v>0.2</v>
      </c>
      <c r="U376">
        <v>0.2</v>
      </c>
      <c r="V376">
        <v>0.5714285714285714</v>
      </c>
      <c r="W376">
        <v>1.4</v>
      </c>
      <c r="X376">
        <v>0</v>
      </c>
      <c r="Y376">
        <v>0.4</v>
      </c>
      <c r="Z376">
        <v>0.8</v>
      </c>
      <c r="AA376">
        <v>-2.317130966435367</v>
      </c>
      <c r="AB376">
        <v>-1.5177172569739765</v>
      </c>
      <c r="AC376">
        <v>-0.3571523165002663</v>
      </c>
      <c r="AD376">
        <v>-1.3962503521477609</v>
      </c>
      <c r="AE376">
        <v>-1.7485802641147703</v>
      </c>
      <c r="AF376">
        <v>-0.80266737142629285</v>
      </c>
      <c r="AG376">
        <v>0.17001912556474483</v>
      </c>
      <c r="AH376">
        <v>-0.84619529678440253</v>
      </c>
      <c r="AI376">
        <v>1.1433620843583694</v>
      </c>
    </row>
    <row r="377" spans="1:35" x14ac:dyDescent="0.2">
      <c r="A377">
        <v>32</v>
      </c>
      <c r="B377">
        <v>376</v>
      </c>
      <c r="C377" s="25">
        <v>0</v>
      </c>
      <c r="D377" s="25">
        <v>479</v>
      </c>
      <c r="E377" s="25">
        <v>0</v>
      </c>
      <c r="F377">
        <v>-1.2864497758702631</v>
      </c>
      <c r="G377">
        <v>-0.75755991518620069</v>
      </c>
      <c r="H377">
        <v>-0.52888986068406241</v>
      </c>
      <c r="I377" t="s">
        <v>546</v>
      </c>
      <c r="J377" t="s">
        <v>32</v>
      </c>
      <c r="K377" t="s">
        <v>115</v>
      </c>
      <c r="L377" t="s">
        <v>264</v>
      </c>
      <c r="M377" s="26">
        <v>22.7</v>
      </c>
      <c r="N377" s="27">
        <v>4</v>
      </c>
      <c r="O377">
        <v>4.4666666666666668</v>
      </c>
      <c r="P377">
        <v>3.25</v>
      </c>
      <c r="Q377">
        <v>0</v>
      </c>
      <c r="R377">
        <v>2.5</v>
      </c>
      <c r="S377">
        <v>0.5</v>
      </c>
      <c r="T377">
        <v>0</v>
      </c>
      <c r="U377">
        <v>0.5</v>
      </c>
      <c r="V377">
        <v>0.54545454545454541</v>
      </c>
      <c r="W377">
        <v>2.75</v>
      </c>
      <c r="X377">
        <v>0.5</v>
      </c>
      <c r="Y377">
        <v>0.5</v>
      </c>
      <c r="Z377">
        <v>0</v>
      </c>
      <c r="AA377">
        <v>-2.0420881113587908</v>
      </c>
      <c r="AB377">
        <v>-1.5177172569739765</v>
      </c>
      <c r="AC377">
        <v>-1.2551342153777125</v>
      </c>
      <c r="AD377">
        <v>-1.2591860426536243</v>
      </c>
      <c r="AE377">
        <v>-2.1841590290900013</v>
      </c>
      <c r="AF377">
        <v>-0.33802679382921191</v>
      </c>
      <c r="AG377">
        <v>0.25625020685832145</v>
      </c>
      <c r="AH377">
        <v>-0.40883698180852523</v>
      </c>
      <c r="AI377">
        <v>1.9308589875577131</v>
      </c>
    </row>
    <row r="378" spans="1:35" x14ac:dyDescent="0.2">
      <c r="A378">
        <v>32</v>
      </c>
      <c r="B378">
        <v>377</v>
      </c>
      <c r="C378" s="25">
        <v>0</v>
      </c>
      <c r="D378" s="25">
        <v>450</v>
      </c>
      <c r="E378" s="25">
        <v>0</v>
      </c>
      <c r="F378">
        <v>-1.2891726106460299</v>
      </c>
      <c r="G378">
        <v>-0.82696054006255337</v>
      </c>
      <c r="H378">
        <v>-0.46221207058347658</v>
      </c>
      <c r="I378" t="s">
        <v>539</v>
      </c>
      <c r="J378" t="s">
        <v>32</v>
      </c>
      <c r="K378" t="s">
        <v>95</v>
      </c>
      <c r="L378" t="s">
        <v>263</v>
      </c>
      <c r="M378" s="26">
        <v>25.8</v>
      </c>
      <c r="N378" s="27">
        <v>5</v>
      </c>
      <c r="O378">
        <v>7.8533333333333335</v>
      </c>
      <c r="P378">
        <v>4</v>
      </c>
      <c r="Q378">
        <v>0.8</v>
      </c>
      <c r="R378">
        <v>1.4</v>
      </c>
      <c r="S378">
        <v>0.2</v>
      </c>
      <c r="T378">
        <v>0</v>
      </c>
      <c r="U378">
        <v>0</v>
      </c>
      <c r="V378">
        <v>0.44444444444444442</v>
      </c>
      <c r="W378">
        <v>3.6</v>
      </c>
      <c r="X378">
        <v>0</v>
      </c>
      <c r="Y378">
        <v>0</v>
      </c>
      <c r="Z378">
        <v>0.2</v>
      </c>
      <c r="AA378">
        <v>-1.917068631778529</v>
      </c>
      <c r="AB378">
        <v>-0.73840387653676431</v>
      </c>
      <c r="AC378">
        <v>-1.6502462508837892</v>
      </c>
      <c r="AD378">
        <v>-1.3962503521477609</v>
      </c>
      <c r="AE378">
        <v>-2.1841590290900013</v>
      </c>
      <c r="AF378">
        <v>-1.1124277564910137</v>
      </c>
      <c r="AG378">
        <v>-0.15242134779864921</v>
      </c>
      <c r="AH378">
        <v>-2.5652377594350319E-2</v>
      </c>
      <c r="AI378">
        <v>1.7339847617578772</v>
      </c>
    </row>
    <row r="379" spans="1:35" x14ac:dyDescent="0.2">
      <c r="A379">
        <v>32</v>
      </c>
      <c r="B379">
        <v>378</v>
      </c>
      <c r="C379" s="25">
        <v>0</v>
      </c>
      <c r="D379" s="25">
        <v>396</v>
      </c>
      <c r="E379" s="25">
        <v>0</v>
      </c>
      <c r="F379">
        <v>-1.2906425382687687</v>
      </c>
      <c r="G379">
        <v>-0.89399238226647393</v>
      </c>
      <c r="H379">
        <v>-0.39665015600229481</v>
      </c>
      <c r="I379" t="s">
        <v>926</v>
      </c>
      <c r="J379" t="s">
        <v>32</v>
      </c>
      <c r="K379" t="s">
        <v>82</v>
      </c>
      <c r="L379" t="s">
        <v>263</v>
      </c>
      <c r="M379" s="26">
        <v>24.4</v>
      </c>
      <c r="N379" s="27">
        <v>2</v>
      </c>
      <c r="O379">
        <v>10.958333333333334</v>
      </c>
      <c r="P379">
        <v>1</v>
      </c>
      <c r="Q379">
        <v>0</v>
      </c>
      <c r="R379">
        <v>0</v>
      </c>
      <c r="S379">
        <v>0</v>
      </c>
      <c r="T379">
        <v>0.5</v>
      </c>
      <c r="U379">
        <v>0.5</v>
      </c>
      <c r="V379">
        <v>0.2</v>
      </c>
      <c r="W379">
        <v>2.5</v>
      </c>
      <c r="X379">
        <v>0</v>
      </c>
      <c r="Y379">
        <v>0</v>
      </c>
      <c r="Z379">
        <v>0</v>
      </c>
      <c r="AA379">
        <v>-2.4171465500995768</v>
      </c>
      <c r="AB379">
        <v>-1.5177172569739765</v>
      </c>
      <c r="AC379">
        <v>-2.1531161142551589</v>
      </c>
      <c r="AD379">
        <v>-1.4876265584771855</v>
      </c>
      <c r="AE379">
        <v>-1.0952121166519238</v>
      </c>
      <c r="AF379">
        <v>-0.33802679382921191</v>
      </c>
      <c r="AG379">
        <v>-0.94229266007459545</v>
      </c>
      <c r="AH379">
        <v>-2.5652377594350319E-2</v>
      </c>
      <c r="AI379">
        <v>1.9308589875577131</v>
      </c>
    </row>
    <row r="380" spans="1:35" x14ac:dyDescent="0.2">
      <c r="A380">
        <v>32</v>
      </c>
      <c r="B380">
        <v>379</v>
      </c>
      <c r="C380" s="25">
        <v>0</v>
      </c>
      <c r="D380" s="25">
        <v>651</v>
      </c>
      <c r="E380" s="25">
        <v>0</v>
      </c>
      <c r="F380">
        <v>-1.2986447444916041</v>
      </c>
      <c r="G380">
        <v>-0.84813070814171176</v>
      </c>
      <c r="H380">
        <v>-0.45051403634989229</v>
      </c>
      <c r="I380" t="s">
        <v>1473</v>
      </c>
      <c r="J380" t="s">
        <v>32</v>
      </c>
      <c r="K380" t="s">
        <v>63</v>
      </c>
      <c r="L380" t="s">
        <v>45</v>
      </c>
      <c r="M380" s="26">
        <v>22.9</v>
      </c>
      <c r="N380" s="27">
        <v>2</v>
      </c>
      <c r="O380">
        <v>3.9</v>
      </c>
      <c r="P380">
        <v>1</v>
      </c>
      <c r="Q380">
        <v>0</v>
      </c>
      <c r="R380">
        <v>2</v>
      </c>
      <c r="S380">
        <v>0</v>
      </c>
      <c r="T380">
        <v>0.5</v>
      </c>
      <c r="U380">
        <v>0</v>
      </c>
      <c r="V380">
        <v>0.5</v>
      </c>
      <c r="W380">
        <v>1</v>
      </c>
      <c r="X380">
        <v>0</v>
      </c>
      <c r="Y380">
        <v>0</v>
      </c>
      <c r="Z380">
        <v>0.5</v>
      </c>
      <c r="AA380">
        <v>-2.4171465500995768</v>
      </c>
      <c r="AB380">
        <v>-1.5177172569739765</v>
      </c>
      <c r="AC380">
        <v>-1.4347305951532019</v>
      </c>
      <c r="AD380">
        <v>-1.4876265584771855</v>
      </c>
      <c r="AE380">
        <v>-1.0952121166519238</v>
      </c>
      <c r="AF380">
        <v>-1.1124277564910137</v>
      </c>
      <c r="AG380">
        <v>1.866341510770031E-2</v>
      </c>
      <c r="AH380">
        <v>-2.5652377594350319E-2</v>
      </c>
      <c r="AI380">
        <v>1.4386734230581233</v>
      </c>
    </row>
    <row r="381" spans="1:35" x14ac:dyDescent="0.2">
      <c r="A381">
        <v>32</v>
      </c>
      <c r="B381">
        <v>380</v>
      </c>
      <c r="C381" s="25">
        <v>149.4</v>
      </c>
      <c r="D381" s="25">
        <v>175</v>
      </c>
      <c r="E381" s="25">
        <v>2</v>
      </c>
      <c r="F381">
        <v>-1.3026622492790849</v>
      </c>
      <c r="G381">
        <v>-0.96966648695238056</v>
      </c>
      <c r="H381">
        <v>-0.33299576232670436</v>
      </c>
      <c r="I381" t="s">
        <v>549</v>
      </c>
      <c r="J381" t="s">
        <v>32</v>
      </c>
      <c r="K381" t="s">
        <v>48</v>
      </c>
      <c r="L381" t="s">
        <v>264</v>
      </c>
      <c r="M381" s="26">
        <v>21.8</v>
      </c>
      <c r="N381" s="27">
        <v>5</v>
      </c>
      <c r="O381">
        <v>9.2833333333333332</v>
      </c>
      <c r="P381">
        <v>1.4</v>
      </c>
      <c r="Q381">
        <v>0.2</v>
      </c>
      <c r="R381">
        <v>1.8</v>
      </c>
      <c r="S381">
        <v>0</v>
      </c>
      <c r="T381">
        <v>0.4</v>
      </c>
      <c r="U381">
        <v>0</v>
      </c>
      <c r="V381">
        <v>0.33333333333333331</v>
      </c>
      <c r="W381">
        <v>1.8</v>
      </c>
      <c r="X381">
        <v>0</v>
      </c>
      <c r="Y381">
        <v>0</v>
      </c>
      <c r="Z381">
        <v>1.2</v>
      </c>
      <c r="AA381">
        <v>-2.3504694943234368</v>
      </c>
      <c r="AB381">
        <v>-1.3228889118646736</v>
      </c>
      <c r="AC381">
        <v>-1.5065691470633975</v>
      </c>
      <c r="AD381">
        <v>-1.4876265584771855</v>
      </c>
      <c r="AE381">
        <v>-1.3130014991395391</v>
      </c>
      <c r="AF381">
        <v>-1.1124277564910137</v>
      </c>
      <c r="AG381">
        <v>-0.35797627037652757</v>
      </c>
      <c r="AH381">
        <v>-2.5652377594350319E-2</v>
      </c>
      <c r="AI381">
        <v>0.74961363275869752</v>
      </c>
    </row>
    <row r="382" spans="1:35" x14ac:dyDescent="0.2">
      <c r="A382">
        <v>32</v>
      </c>
      <c r="B382">
        <v>381</v>
      </c>
      <c r="C382" s="25">
        <v>138.6</v>
      </c>
      <c r="D382" s="25">
        <v>703</v>
      </c>
      <c r="E382" s="25">
        <v>5</v>
      </c>
      <c r="F382">
        <v>-1.3029775766199467</v>
      </c>
      <c r="G382">
        <v>-0.95951193490493991</v>
      </c>
      <c r="H382">
        <v>-0.34346564171500682</v>
      </c>
      <c r="I382" t="s">
        <v>553</v>
      </c>
      <c r="J382" t="s">
        <v>32</v>
      </c>
      <c r="K382" t="s">
        <v>87</v>
      </c>
      <c r="L382" t="s">
        <v>264</v>
      </c>
      <c r="M382" s="26">
        <v>21.4</v>
      </c>
      <c r="N382" s="27">
        <v>5</v>
      </c>
      <c r="O382">
        <v>8.1266666666666669</v>
      </c>
      <c r="P382">
        <v>1.8</v>
      </c>
      <c r="Q382">
        <v>0.2</v>
      </c>
      <c r="R382">
        <v>1.8</v>
      </c>
      <c r="S382">
        <v>0.4</v>
      </c>
      <c r="T382">
        <v>0</v>
      </c>
      <c r="U382">
        <v>0.4</v>
      </c>
      <c r="V382">
        <v>0.26666666666666666</v>
      </c>
      <c r="W382">
        <v>3</v>
      </c>
      <c r="X382">
        <v>0</v>
      </c>
      <c r="Y382">
        <v>0</v>
      </c>
      <c r="Z382">
        <v>0.6</v>
      </c>
      <c r="AA382">
        <v>-2.2837924385472972</v>
      </c>
      <c r="AB382">
        <v>-1.3228889118646736</v>
      </c>
      <c r="AC382">
        <v>-1.5065691470633975</v>
      </c>
      <c r="AD382">
        <v>-1.3048741458183366</v>
      </c>
      <c r="AE382">
        <v>-2.1841590290900013</v>
      </c>
      <c r="AF382">
        <v>-0.49290698636157226</v>
      </c>
      <c r="AG382">
        <v>-0.85500068796303763</v>
      </c>
      <c r="AH382">
        <v>-2.5652377594350319E-2</v>
      </c>
      <c r="AI382">
        <v>1.3402363101582055</v>
      </c>
    </row>
    <row r="383" spans="1:35" x14ac:dyDescent="0.2">
      <c r="A383">
        <v>32</v>
      </c>
      <c r="B383">
        <v>382</v>
      </c>
      <c r="C383" s="25">
        <v>0</v>
      </c>
      <c r="D383" s="25">
        <v>363</v>
      </c>
      <c r="E383" s="25">
        <v>0</v>
      </c>
      <c r="F383">
        <v>-1.3125800557316862</v>
      </c>
      <c r="G383">
        <v>-0.92255076096403732</v>
      </c>
      <c r="H383">
        <v>-0.39002929476764892</v>
      </c>
      <c r="I383" t="s">
        <v>571</v>
      </c>
      <c r="J383" t="s">
        <v>32</v>
      </c>
      <c r="K383" t="s">
        <v>72</v>
      </c>
      <c r="L383" t="s">
        <v>264</v>
      </c>
      <c r="M383" s="26">
        <v>23.8</v>
      </c>
      <c r="N383" s="27">
        <v>5</v>
      </c>
      <c r="O383">
        <v>7.4233333333333338</v>
      </c>
      <c r="P383">
        <v>2.4</v>
      </c>
      <c r="Q383">
        <v>0.4</v>
      </c>
      <c r="R383">
        <v>1.4</v>
      </c>
      <c r="S383">
        <v>0.6</v>
      </c>
      <c r="T383">
        <v>0</v>
      </c>
      <c r="U383">
        <v>0.2</v>
      </c>
      <c r="V383">
        <v>0.35714285714285715</v>
      </c>
      <c r="W383">
        <v>2.8</v>
      </c>
      <c r="X383">
        <v>0</v>
      </c>
      <c r="Y383">
        <v>0</v>
      </c>
      <c r="Z383">
        <v>0.6</v>
      </c>
      <c r="AA383">
        <v>-2.1837768548830878</v>
      </c>
      <c r="AB383">
        <v>-1.1280605667553703</v>
      </c>
      <c r="AC383">
        <v>-1.6502462508837892</v>
      </c>
      <c r="AD383">
        <v>-1.213497939488912</v>
      </c>
      <c r="AE383">
        <v>-2.1841590290900013</v>
      </c>
      <c r="AF383">
        <v>-0.80266737142629285</v>
      </c>
      <c r="AG383">
        <v>-0.45513276871273806</v>
      </c>
      <c r="AH383">
        <v>-2.5652377594350319E-2</v>
      </c>
      <c r="AI383">
        <v>1.3402363101582055</v>
      </c>
    </row>
    <row r="384" spans="1:35" x14ac:dyDescent="0.2">
      <c r="A384">
        <v>32</v>
      </c>
      <c r="B384">
        <v>383</v>
      </c>
      <c r="C384" s="25">
        <v>0</v>
      </c>
      <c r="D384" s="25">
        <v>570</v>
      </c>
      <c r="E384" s="25">
        <v>0</v>
      </c>
      <c r="F384">
        <v>-1.3191113858859929</v>
      </c>
      <c r="G384">
        <v>-0.90259913163658878</v>
      </c>
      <c r="H384">
        <v>-0.41651225424940408</v>
      </c>
      <c r="I384" t="s">
        <v>552</v>
      </c>
      <c r="J384" t="s">
        <v>32</v>
      </c>
      <c r="K384" t="s">
        <v>50</v>
      </c>
      <c r="L384" t="s">
        <v>45</v>
      </c>
      <c r="M384" s="26">
        <v>26.1</v>
      </c>
      <c r="N384" s="27">
        <v>5</v>
      </c>
      <c r="O384">
        <v>5.8833333333333329</v>
      </c>
      <c r="P384">
        <v>1.4</v>
      </c>
      <c r="Q384">
        <v>0</v>
      </c>
      <c r="R384">
        <v>1.6</v>
      </c>
      <c r="S384">
        <v>0.6</v>
      </c>
      <c r="T384">
        <v>0.2</v>
      </c>
      <c r="U384">
        <v>0.4</v>
      </c>
      <c r="V384">
        <v>0.375</v>
      </c>
      <c r="W384">
        <v>1.6</v>
      </c>
      <c r="X384">
        <v>0.5</v>
      </c>
      <c r="Y384">
        <v>0.4</v>
      </c>
      <c r="Z384">
        <v>0.6</v>
      </c>
      <c r="AA384">
        <v>-2.3504694943234368</v>
      </c>
      <c r="AB384">
        <v>-1.5177172569739765</v>
      </c>
      <c r="AC384">
        <v>-1.5784076989735931</v>
      </c>
      <c r="AD384">
        <v>-1.213497939488912</v>
      </c>
      <c r="AE384">
        <v>-1.7485802641147703</v>
      </c>
      <c r="AF384">
        <v>-0.49290698636157226</v>
      </c>
      <c r="AG384">
        <v>-0.22984879368555483</v>
      </c>
      <c r="AH384">
        <v>-0.33220006096569027</v>
      </c>
      <c r="AI384">
        <v>1.3402363101582055</v>
      </c>
    </row>
    <row r="385" spans="1:35" x14ac:dyDescent="0.2">
      <c r="A385">
        <v>32</v>
      </c>
      <c r="B385">
        <v>384</v>
      </c>
      <c r="C385" s="25">
        <v>0</v>
      </c>
      <c r="D385" s="25">
        <v>275</v>
      </c>
      <c r="E385" s="25">
        <v>1</v>
      </c>
      <c r="F385">
        <v>-1.3241853714212106</v>
      </c>
      <c r="G385">
        <v>-0.80556561066498289</v>
      </c>
      <c r="H385">
        <v>-0.51861976075622773</v>
      </c>
      <c r="I385" t="s">
        <v>566</v>
      </c>
      <c r="J385" t="s">
        <v>32</v>
      </c>
      <c r="K385" t="s">
        <v>48</v>
      </c>
      <c r="L385" t="s">
        <v>45</v>
      </c>
      <c r="M385" s="26">
        <v>20.6</v>
      </c>
      <c r="N385" s="27">
        <v>5</v>
      </c>
      <c r="O385">
        <v>14.496666666666666</v>
      </c>
      <c r="P385">
        <v>3</v>
      </c>
      <c r="Q385">
        <v>0</v>
      </c>
      <c r="R385">
        <v>2</v>
      </c>
      <c r="S385">
        <v>1.2</v>
      </c>
      <c r="T385">
        <v>0.2</v>
      </c>
      <c r="U385">
        <v>0.2</v>
      </c>
      <c r="V385">
        <v>0.5</v>
      </c>
      <c r="W385">
        <v>2.8</v>
      </c>
      <c r="X385">
        <v>0.33333333333333331</v>
      </c>
      <c r="Y385">
        <v>0.6</v>
      </c>
      <c r="Z385">
        <v>0</v>
      </c>
      <c r="AA385">
        <v>-2.0837612712188784</v>
      </c>
      <c r="AB385">
        <v>-1.5177172569739765</v>
      </c>
      <c r="AC385">
        <v>-1.4347305951532019</v>
      </c>
      <c r="AD385">
        <v>-0.93936932050063904</v>
      </c>
      <c r="AE385">
        <v>-1.7485802641147703</v>
      </c>
      <c r="AF385">
        <v>-0.80266737142629285</v>
      </c>
      <c r="AG385">
        <v>8.8348116405915111E-2</v>
      </c>
      <c r="AH385">
        <v>-0.7424715205607163</v>
      </c>
      <c r="AI385">
        <v>1.9308589875577131</v>
      </c>
    </row>
    <row r="386" spans="1:35" x14ac:dyDescent="0.2">
      <c r="A386">
        <v>33</v>
      </c>
      <c r="B386">
        <v>385</v>
      </c>
      <c r="C386" s="25">
        <v>0</v>
      </c>
      <c r="D386" s="25">
        <v>632</v>
      </c>
      <c r="E386" s="25">
        <v>0</v>
      </c>
      <c r="F386">
        <v>-1.3267302645822039</v>
      </c>
      <c r="G386">
        <v>-1.0418649973910534</v>
      </c>
      <c r="H386">
        <v>-0.28486526719115046</v>
      </c>
      <c r="I386" t="s">
        <v>551</v>
      </c>
      <c r="J386" t="s">
        <v>232</v>
      </c>
      <c r="K386" t="s">
        <v>97</v>
      </c>
      <c r="L386" t="s">
        <v>264</v>
      </c>
      <c r="M386" s="26">
        <v>24.1</v>
      </c>
      <c r="N386" s="27">
        <v>3</v>
      </c>
      <c r="O386">
        <v>8.3388888888888886</v>
      </c>
      <c r="P386">
        <v>1.6666666666666667</v>
      </c>
      <c r="Q386">
        <v>0</v>
      </c>
      <c r="R386">
        <v>1.3333333333333333</v>
      </c>
      <c r="S386">
        <v>1</v>
      </c>
      <c r="T386">
        <v>0.33333333333333331</v>
      </c>
      <c r="U386">
        <v>0.66666666666666663</v>
      </c>
      <c r="V386">
        <v>0.22222222222222221</v>
      </c>
      <c r="W386">
        <v>3</v>
      </c>
      <c r="X386">
        <v>0.33333333333333331</v>
      </c>
      <c r="Y386">
        <v>1</v>
      </c>
      <c r="Z386">
        <v>1</v>
      </c>
      <c r="AA386">
        <v>-2.3060181238060107</v>
      </c>
      <c r="AB386">
        <v>-1.5177172569739765</v>
      </c>
      <c r="AC386">
        <v>-1.6741924348538542</v>
      </c>
      <c r="AD386">
        <v>-1.0307455268300634</v>
      </c>
      <c r="AE386">
        <v>-1.4581944207979498</v>
      </c>
      <c r="AF386">
        <v>-7.9893139608611385E-2</v>
      </c>
      <c r="AG386">
        <v>-1.0361609830025886</v>
      </c>
      <c r="AH386">
        <v>-1.2203509492049605</v>
      </c>
      <c r="AI386">
        <v>0.94648785855853346</v>
      </c>
    </row>
    <row r="387" spans="1:35" x14ac:dyDescent="0.2">
      <c r="A387">
        <v>33</v>
      </c>
      <c r="B387">
        <v>386</v>
      </c>
      <c r="C387" s="25">
        <v>0</v>
      </c>
      <c r="D387" s="25">
        <v>0</v>
      </c>
      <c r="E387" s="25">
        <v>0</v>
      </c>
      <c r="F387">
        <v>-1.3314230361770172</v>
      </c>
      <c r="G387">
        <v>-1.0152707835508934</v>
      </c>
      <c r="H387">
        <v>-0.31615225262612379</v>
      </c>
      <c r="I387" t="s">
        <v>557</v>
      </c>
      <c r="J387" t="s">
        <v>32</v>
      </c>
      <c r="K387" t="s">
        <v>52</v>
      </c>
      <c r="L387" t="s">
        <v>263</v>
      </c>
      <c r="M387" s="26">
        <v>25.4</v>
      </c>
      <c r="N387" s="27">
        <v>5</v>
      </c>
      <c r="O387">
        <v>11.243333333333334</v>
      </c>
      <c r="P387">
        <v>1.8</v>
      </c>
      <c r="Q387">
        <v>0</v>
      </c>
      <c r="R387">
        <v>1.8</v>
      </c>
      <c r="S387">
        <v>1</v>
      </c>
      <c r="T387">
        <v>0.2</v>
      </c>
      <c r="U387">
        <v>0</v>
      </c>
      <c r="V387">
        <v>9.0909090909090912E-2</v>
      </c>
      <c r="W387">
        <v>2.2000000000000002</v>
      </c>
      <c r="X387">
        <v>0.77777777777777779</v>
      </c>
      <c r="Y387">
        <v>1.8</v>
      </c>
      <c r="Z387">
        <v>0.6</v>
      </c>
      <c r="AA387">
        <v>-2.2837924385472972</v>
      </c>
      <c r="AB387">
        <v>-1.5177172569739765</v>
      </c>
      <c r="AC387">
        <v>-1.5065691470633975</v>
      </c>
      <c r="AD387">
        <v>-1.0307455268300634</v>
      </c>
      <c r="AE387">
        <v>-1.7485802641147703</v>
      </c>
      <c r="AF387">
        <v>-1.1124277564910137</v>
      </c>
      <c r="AG387">
        <v>-1.1577121088771263</v>
      </c>
      <c r="AH387">
        <v>-0.12012886321859982</v>
      </c>
      <c r="AI387">
        <v>1.3402363101582055</v>
      </c>
    </row>
    <row r="388" spans="1:35" x14ac:dyDescent="0.2">
      <c r="A388">
        <v>33</v>
      </c>
      <c r="B388">
        <v>387</v>
      </c>
      <c r="C388" s="25">
        <v>125.5</v>
      </c>
      <c r="D388" s="25">
        <v>640</v>
      </c>
      <c r="E388" s="25">
        <v>2</v>
      </c>
      <c r="F388">
        <v>-1.3314556351438969</v>
      </c>
      <c r="G388">
        <v>-0.91543300039007625</v>
      </c>
      <c r="H388">
        <v>-0.41602263475382062</v>
      </c>
      <c r="I388" t="s">
        <v>554</v>
      </c>
      <c r="J388" t="s">
        <v>232</v>
      </c>
      <c r="K388" t="s">
        <v>50</v>
      </c>
      <c r="L388" t="s">
        <v>45</v>
      </c>
      <c r="M388" s="26">
        <v>23.9</v>
      </c>
      <c r="N388" s="27">
        <v>1</v>
      </c>
      <c r="O388">
        <v>3.6333333333333333</v>
      </c>
      <c r="P388">
        <v>4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0.5</v>
      </c>
      <c r="W388">
        <v>4</v>
      </c>
      <c r="X388">
        <v>0</v>
      </c>
      <c r="Y388">
        <v>0</v>
      </c>
      <c r="Z388">
        <v>1</v>
      </c>
      <c r="AA388">
        <v>-1.917068631778529</v>
      </c>
      <c r="AB388">
        <v>-1.5177172569739765</v>
      </c>
      <c r="AC388">
        <v>-1.0755378356022234</v>
      </c>
      <c r="AD388">
        <v>-1.4876265584771855</v>
      </c>
      <c r="AE388">
        <v>-2.1841590290900013</v>
      </c>
      <c r="AF388">
        <v>-1.1124277564910137</v>
      </c>
      <c r="AG388">
        <v>0.13480458393805833</v>
      </c>
      <c r="AH388">
        <v>-2.5652377594350319E-2</v>
      </c>
      <c r="AI388">
        <v>0.94648785855853346</v>
      </c>
    </row>
    <row r="389" spans="1:35" x14ac:dyDescent="0.2">
      <c r="A389">
        <v>33</v>
      </c>
      <c r="B389">
        <v>388</v>
      </c>
      <c r="C389" s="25">
        <v>0</v>
      </c>
      <c r="D389" s="25">
        <v>655</v>
      </c>
      <c r="E389" s="25">
        <v>0</v>
      </c>
      <c r="F389">
        <v>-1.3362966857002578</v>
      </c>
      <c r="G389">
        <v>-0.84267451161909257</v>
      </c>
      <c r="H389">
        <v>-0.49362217408116527</v>
      </c>
      <c r="I389" t="s">
        <v>558</v>
      </c>
      <c r="J389" t="s">
        <v>232</v>
      </c>
      <c r="K389" t="s">
        <v>52</v>
      </c>
      <c r="L389" t="s">
        <v>264</v>
      </c>
      <c r="M389" s="26">
        <v>21.8</v>
      </c>
      <c r="N389" s="27">
        <v>4</v>
      </c>
      <c r="O389">
        <v>4.0750000000000002</v>
      </c>
      <c r="P389">
        <v>1.75</v>
      </c>
      <c r="Q389">
        <v>0.25</v>
      </c>
      <c r="R389">
        <v>0.75</v>
      </c>
      <c r="S389">
        <v>0</v>
      </c>
      <c r="T389">
        <v>0</v>
      </c>
      <c r="U389">
        <v>0.25</v>
      </c>
      <c r="V389">
        <v>0.33333333333333331</v>
      </c>
      <c r="W389">
        <v>0.75</v>
      </c>
      <c r="X389">
        <v>1</v>
      </c>
      <c r="Y389">
        <v>1</v>
      </c>
      <c r="Z389">
        <v>0</v>
      </c>
      <c r="AA389">
        <v>-2.2921270705193146</v>
      </c>
      <c r="AB389">
        <v>-1.2741818255873476</v>
      </c>
      <c r="AC389">
        <v>-1.8837215445919249</v>
      </c>
      <c r="AD389">
        <v>-1.4876265584771855</v>
      </c>
      <c r="AE389">
        <v>-2.1841590290900013</v>
      </c>
      <c r="AF389">
        <v>-0.72522727516011276</v>
      </c>
      <c r="AG389">
        <v>-0.16085279222774201</v>
      </c>
      <c r="AH389">
        <v>0.49296650352408045</v>
      </c>
      <c r="AI389">
        <v>1.9308589875577131</v>
      </c>
    </row>
    <row r="390" spans="1:35" x14ac:dyDescent="0.2">
      <c r="A390">
        <v>33</v>
      </c>
      <c r="B390">
        <v>389</v>
      </c>
      <c r="C390" s="25">
        <v>0</v>
      </c>
      <c r="D390" s="25">
        <v>334</v>
      </c>
      <c r="E390" s="25">
        <v>0</v>
      </c>
      <c r="F390">
        <v>-1.3486274935630269</v>
      </c>
      <c r="G390">
        <v>-0.85505411362936679</v>
      </c>
      <c r="H390">
        <v>-0.49357337993366013</v>
      </c>
      <c r="I390" t="s">
        <v>559</v>
      </c>
      <c r="J390" t="s">
        <v>32</v>
      </c>
      <c r="K390" t="s">
        <v>42</v>
      </c>
      <c r="L390" t="s">
        <v>264</v>
      </c>
      <c r="M390" s="26">
        <v>34.4</v>
      </c>
      <c r="N390" s="27">
        <v>5</v>
      </c>
      <c r="O390">
        <v>6.4733333333333336</v>
      </c>
      <c r="P390">
        <v>1.2</v>
      </c>
      <c r="Q390">
        <v>0.4</v>
      </c>
      <c r="R390">
        <v>1</v>
      </c>
      <c r="S390">
        <v>0.8</v>
      </c>
      <c r="T390">
        <v>0</v>
      </c>
      <c r="U390">
        <v>0.2</v>
      </c>
      <c r="V390">
        <v>0.5</v>
      </c>
      <c r="W390">
        <v>0.8</v>
      </c>
      <c r="X390">
        <v>0</v>
      </c>
      <c r="Y390">
        <v>0</v>
      </c>
      <c r="Z390">
        <v>0.2</v>
      </c>
      <c r="AA390">
        <v>-2.383808022211507</v>
      </c>
      <c r="AB390">
        <v>-1.1280605667553703</v>
      </c>
      <c r="AC390">
        <v>-1.7939233547041804</v>
      </c>
      <c r="AD390">
        <v>-1.1221217331594877</v>
      </c>
      <c r="AE390">
        <v>-2.1841590290900013</v>
      </c>
      <c r="AF390">
        <v>-0.80266737142629285</v>
      </c>
      <c r="AG390">
        <v>1.0920670519009777E-2</v>
      </c>
      <c r="AH390">
        <v>-2.5652377594350319E-2</v>
      </c>
      <c r="AI390">
        <v>1.7339847617578772</v>
      </c>
    </row>
    <row r="391" spans="1:35" x14ac:dyDescent="0.2">
      <c r="A391">
        <v>33</v>
      </c>
      <c r="B391">
        <v>390</v>
      </c>
      <c r="C391" s="25">
        <v>0</v>
      </c>
      <c r="D391" s="25">
        <v>192</v>
      </c>
      <c r="E391" s="25">
        <v>2</v>
      </c>
      <c r="F391">
        <v>-1.3528933002326469</v>
      </c>
      <c r="G391">
        <v>-1.0705578760461085</v>
      </c>
      <c r="H391">
        <v>-0.28233542418653834</v>
      </c>
      <c r="I391" t="s">
        <v>454</v>
      </c>
      <c r="J391" t="s">
        <v>32</v>
      </c>
      <c r="K391" t="s">
        <v>87</v>
      </c>
      <c r="L391" t="s">
        <v>263</v>
      </c>
      <c r="M391" s="26">
        <v>23</v>
      </c>
      <c r="N391" s="27">
        <v>5</v>
      </c>
      <c r="O391">
        <v>9.9199999999999982</v>
      </c>
      <c r="P391">
        <v>2</v>
      </c>
      <c r="Q391">
        <v>0.4</v>
      </c>
      <c r="R391">
        <v>0.8</v>
      </c>
      <c r="S391">
        <v>0.6</v>
      </c>
      <c r="T391">
        <v>0</v>
      </c>
      <c r="U391">
        <v>0.2</v>
      </c>
      <c r="V391">
        <v>0.23529411764705882</v>
      </c>
      <c r="W391">
        <v>3.4</v>
      </c>
      <c r="X391">
        <v>0</v>
      </c>
      <c r="Y391">
        <v>0</v>
      </c>
      <c r="Z391">
        <v>1</v>
      </c>
      <c r="AA391">
        <v>-2.2504539106592274</v>
      </c>
      <c r="AB391">
        <v>-1.1280605667553703</v>
      </c>
      <c r="AC391">
        <v>-1.865761906614376</v>
      </c>
      <c r="AD391">
        <v>-1.213497939488912</v>
      </c>
      <c r="AE391">
        <v>-2.1841590290900013</v>
      </c>
      <c r="AF391">
        <v>-0.80266737142629285</v>
      </c>
      <c r="AG391">
        <v>-1.111255641344983</v>
      </c>
      <c r="AH391">
        <v>-2.5652377594350319E-2</v>
      </c>
      <c r="AI391">
        <v>0.94648785855853346</v>
      </c>
    </row>
    <row r="392" spans="1:35" x14ac:dyDescent="0.2">
      <c r="A392">
        <v>33</v>
      </c>
      <c r="B392">
        <v>391</v>
      </c>
      <c r="C392" s="25">
        <v>0</v>
      </c>
      <c r="D392" s="25">
        <v>468</v>
      </c>
      <c r="E392" s="25">
        <v>0</v>
      </c>
      <c r="F392">
        <v>-1.3587649527556758</v>
      </c>
      <c r="G392">
        <v>-0.98516912081676977</v>
      </c>
      <c r="H392">
        <v>-0.373595831938906</v>
      </c>
      <c r="I392" t="s">
        <v>562</v>
      </c>
      <c r="J392" t="s">
        <v>232</v>
      </c>
      <c r="K392" t="s">
        <v>35</v>
      </c>
      <c r="L392" t="s">
        <v>264</v>
      </c>
      <c r="M392" s="26">
        <v>24.5</v>
      </c>
      <c r="N392" s="27">
        <v>2</v>
      </c>
      <c r="O392">
        <v>2.1666666666666665</v>
      </c>
      <c r="P392">
        <v>1.5</v>
      </c>
      <c r="Q392">
        <v>0.5</v>
      </c>
      <c r="R392">
        <v>1</v>
      </c>
      <c r="S392">
        <v>1</v>
      </c>
      <c r="T392">
        <v>0</v>
      </c>
      <c r="U392">
        <v>0</v>
      </c>
      <c r="V392">
        <v>0.33333333333333331</v>
      </c>
      <c r="W392">
        <v>1.5</v>
      </c>
      <c r="X392">
        <v>0</v>
      </c>
      <c r="Y392">
        <v>0</v>
      </c>
      <c r="Z392">
        <v>1</v>
      </c>
      <c r="AA392">
        <v>-2.3338002303794019</v>
      </c>
      <c r="AB392">
        <v>-1.0306463942007189</v>
      </c>
      <c r="AC392">
        <v>-1.7939233547041804</v>
      </c>
      <c r="AD392">
        <v>-1.0307455268300634</v>
      </c>
      <c r="AE392">
        <v>-2.1841590290900013</v>
      </c>
      <c r="AF392">
        <v>-1.1124277564910137</v>
      </c>
      <c r="AG392">
        <v>-0.30165527661973168</v>
      </c>
      <c r="AH392">
        <v>-2.5652377594350319E-2</v>
      </c>
      <c r="AI392">
        <v>0.94648785855853346</v>
      </c>
    </row>
    <row r="393" spans="1:35" x14ac:dyDescent="0.2">
      <c r="A393">
        <v>33</v>
      </c>
      <c r="B393">
        <v>392</v>
      </c>
      <c r="C393" s="25">
        <v>0</v>
      </c>
      <c r="D393" s="25">
        <v>458</v>
      </c>
      <c r="E393" s="25">
        <v>0</v>
      </c>
      <c r="F393">
        <v>-1.3669700275895678</v>
      </c>
      <c r="G393">
        <v>-0.78589664821021665</v>
      </c>
      <c r="H393">
        <v>-0.58107337937935111</v>
      </c>
      <c r="I393" t="s">
        <v>564</v>
      </c>
      <c r="J393" t="s">
        <v>32</v>
      </c>
      <c r="K393" t="s">
        <v>79</v>
      </c>
      <c r="L393" t="s">
        <v>264</v>
      </c>
      <c r="M393" s="26">
        <v>26.5</v>
      </c>
      <c r="N393" s="27">
        <v>2</v>
      </c>
      <c r="O393">
        <v>4.3583333333333334</v>
      </c>
      <c r="P393">
        <v>3</v>
      </c>
      <c r="Q393">
        <v>0</v>
      </c>
      <c r="R393">
        <v>1.5</v>
      </c>
      <c r="S393">
        <v>1</v>
      </c>
      <c r="T393">
        <v>0</v>
      </c>
      <c r="U393">
        <v>0</v>
      </c>
      <c r="V393">
        <v>1</v>
      </c>
      <c r="W393">
        <v>1.5</v>
      </c>
      <c r="X393">
        <v>0</v>
      </c>
      <c r="Y393">
        <v>0</v>
      </c>
      <c r="Z393">
        <v>0.5</v>
      </c>
      <c r="AA393">
        <v>-2.0837612712188784</v>
      </c>
      <c r="AB393">
        <v>-1.5177172569739765</v>
      </c>
      <c r="AC393">
        <v>-1.614326974928691</v>
      </c>
      <c r="AD393">
        <v>-1.0307455268300634</v>
      </c>
      <c r="AE393">
        <v>-2.1841590290900013</v>
      </c>
      <c r="AF393">
        <v>-1.1124277564910137</v>
      </c>
      <c r="AG393">
        <v>1.0570469361769015</v>
      </c>
      <c r="AH393">
        <v>-2.5652377594350319E-2</v>
      </c>
      <c r="AI393">
        <v>1.4386734230581233</v>
      </c>
    </row>
    <row r="394" spans="1:35" x14ac:dyDescent="0.2">
      <c r="A394">
        <v>33</v>
      </c>
      <c r="B394">
        <v>393</v>
      </c>
      <c r="C394" s="25">
        <v>0</v>
      </c>
      <c r="D394" s="25">
        <v>298</v>
      </c>
      <c r="E394" s="25">
        <v>0</v>
      </c>
      <c r="F394">
        <v>-1.3678685233519086</v>
      </c>
      <c r="G394">
        <v>-0.81450984271917193</v>
      </c>
      <c r="H394">
        <v>-0.55335868063273663</v>
      </c>
      <c r="I394" t="s">
        <v>600</v>
      </c>
      <c r="J394" t="s">
        <v>32</v>
      </c>
      <c r="K394" t="s">
        <v>70</v>
      </c>
      <c r="L394" t="s">
        <v>264</v>
      </c>
      <c r="M394" s="26">
        <v>23.2</v>
      </c>
      <c r="N394" s="27">
        <v>5</v>
      </c>
      <c r="O394">
        <v>5.7733333333333334</v>
      </c>
      <c r="P394">
        <v>2.2000000000000002</v>
      </c>
      <c r="Q394">
        <v>0</v>
      </c>
      <c r="R394">
        <v>2</v>
      </c>
      <c r="S394">
        <v>0.2</v>
      </c>
      <c r="T394">
        <v>0</v>
      </c>
      <c r="U394">
        <v>0.4</v>
      </c>
      <c r="V394">
        <v>0.625</v>
      </c>
      <c r="W394">
        <v>1.6</v>
      </c>
      <c r="X394">
        <v>0.5</v>
      </c>
      <c r="Y394">
        <v>0.4</v>
      </c>
      <c r="Z394">
        <v>0</v>
      </c>
      <c r="AA394">
        <v>-2.2171153827711576</v>
      </c>
      <c r="AB394">
        <v>-1.5177172569739765</v>
      </c>
      <c r="AC394">
        <v>-1.4347305951532019</v>
      </c>
      <c r="AD394">
        <v>-1.3962503521477609</v>
      </c>
      <c r="AE394">
        <v>-2.1841590290900013</v>
      </c>
      <c r="AF394">
        <v>-0.49290698636157226</v>
      </c>
      <c r="AG394">
        <v>0.31363209143309856</v>
      </c>
      <c r="AH394">
        <v>-0.33220006096569027</v>
      </c>
      <c r="AI394">
        <v>1.9308589875577131</v>
      </c>
    </row>
    <row r="395" spans="1:35" x14ac:dyDescent="0.2">
      <c r="A395">
        <v>33</v>
      </c>
      <c r="B395">
        <v>394</v>
      </c>
      <c r="C395" s="25">
        <v>0</v>
      </c>
      <c r="D395" s="25">
        <v>577</v>
      </c>
      <c r="E395" s="25">
        <v>0</v>
      </c>
      <c r="F395">
        <v>-1.3707424526373153</v>
      </c>
      <c r="G395">
        <v>-0.99206364551595394</v>
      </c>
      <c r="H395">
        <v>-0.37867880712136137</v>
      </c>
      <c r="I395" t="s">
        <v>572</v>
      </c>
      <c r="J395" t="s">
        <v>32</v>
      </c>
      <c r="K395" t="s">
        <v>121</v>
      </c>
      <c r="L395" t="s">
        <v>264</v>
      </c>
      <c r="M395" s="26">
        <v>22.7</v>
      </c>
      <c r="N395" s="27">
        <v>5</v>
      </c>
      <c r="O395">
        <v>7.3266666666666653</v>
      </c>
      <c r="P395">
        <v>2</v>
      </c>
      <c r="Q395">
        <v>0.2</v>
      </c>
      <c r="R395">
        <v>1.2</v>
      </c>
      <c r="S395">
        <v>0.6</v>
      </c>
      <c r="T395">
        <v>0.2</v>
      </c>
      <c r="U395">
        <v>0.2</v>
      </c>
      <c r="V395">
        <v>0.23076923076923078</v>
      </c>
      <c r="W395">
        <v>2.6</v>
      </c>
      <c r="X395">
        <v>0.6</v>
      </c>
      <c r="Y395">
        <v>1</v>
      </c>
      <c r="Z395">
        <v>0.4</v>
      </c>
      <c r="AA395">
        <v>-2.2504539106592274</v>
      </c>
      <c r="AB395">
        <v>-1.3228889118646736</v>
      </c>
      <c r="AC395">
        <v>-1.7220848027939846</v>
      </c>
      <c r="AD395">
        <v>-1.213497939488912</v>
      </c>
      <c r="AE395">
        <v>-1.7485802641147703</v>
      </c>
      <c r="AF395">
        <v>-0.80266737142629285</v>
      </c>
      <c r="AG395">
        <v>-0.87048617714041865</v>
      </c>
      <c r="AH395">
        <v>-0.53502396811334407</v>
      </c>
      <c r="AI395">
        <v>1.5371105359580413</v>
      </c>
    </row>
    <row r="396" spans="1:35" x14ac:dyDescent="0.2">
      <c r="A396">
        <v>33</v>
      </c>
      <c r="B396">
        <v>395</v>
      </c>
      <c r="C396" s="25">
        <v>0</v>
      </c>
      <c r="D396" s="25">
        <v>470</v>
      </c>
      <c r="E396" s="25">
        <v>0</v>
      </c>
      <c r="F396">
        <v>-1.3778051755176723</v>
      </c>
      <c r="G396">
        <v>-0.93919433713104494</v>
      </c>
      <c r="H396">
        <v>-0.4386108383866274</v>
      </c>
      <c r="I396" t="s">
        <v>565</v>
      </c>
      <c r="J396" t="s">
        <v>32</v>
      </c>
      <c r="K396" t="s">
        <v>121</v>
      </c>
      <c r="L396" t="s">
        <v>264</v>
      </c>
      <c r="M396" s="26">
        <v>22.6</v>
      </c>
      <c r="N396" s="27">
        <v>4</v>
      </c>
      <c r="O396">
        <v>2.7958333333333334</v>
      </c>
      <c r="P396">
        <v>0.75</v>
      </c>
      <c r="Q396">
        <v>0</v>
      </c>
      <c r="R396">
        <v>1</v>
      </c>
      <c r="S396">
        <v>0</v>
      </c>
      <c r="T396">
        <v>0.25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0.75</v>
      </c>
      <c r="AA396">
        <v>-2.458819709959664</v>
      </c>
      <c r="AB396">
        <v>-1.5177172569739765</v>
      </c>
      <c r="AC396">
        <v>-1.7939233547041804</v>
      </c>
      <c r="AD396">
        <v>-1.4876265584771855</v>
      </c>
      <c r="AE396">
        <v>-1.6396855728709625</v>
      </c>
      <c r="AF396">
        <v>-0.33802679382921191</v>
      </c>
      <c r="AG396">
        <v>-6.9344636402602494E-4</v>
      </c>
      <c r="AH396">
        <v>-0.40883698180852523</v>
      </c>
      <c r="AI396">
        <v>1.1925806408083284</v>
      </c>
    </row>
    <row r="397" spans="1:35" x14ac:dyDescent="0.2">
      <c r="A397">
        <v>33</v>
      </c>
      <c r="B397">
        <v>396</v>
      </c>
      <c r="C397" s="25">
        <v>0</v>
      </c>
      <c r="D397" s="25">
        <v>503</v>
      </c>
      <c r="E397" s="25">
        <v>0</v>
      </c>
      <c r="F397">
        <v>-1.3836317878884965</v>
      </c>
      <c r="G397">
        <v>-0.86288145985771914</v>
      </c>
      <c r="H397">
        <v>-0.52075032803077737</v>
      </c>
      <c r="I397" t="s">
        <v>569</v>
      </c>
      <c r="J397" t="s">
        <v>32</v>
      </c>
      <c r="K397" t="s">
        <v>76</v>
      </c>
      <c r="L397" t="s">
        <v>264</v>
      </c>
      <c r="M397" s="26">
        <v>23.6</v>
      </c>
      <c r="N397" s="27">
        <v>5</v>
      </c>
      <c r="O397">
        <v>6.3166666666666673</v>
      </c>
      <c r="P397">
        <v>2.6</v>
      </c>
      <c r="Q397">
        <v>0</v>
      </c>
      <c r="R397">
        <v>2.4</v>
      </c>
      <c r="S397">
        <v>0.4</v>
      </c>
      <c r="T397">
        <v>0</v>
      </c>
      <c r="U397">
        <v>0</v>
      </c>
      <c r="V397">
        <v>0.55555555555555558</v>
      </c>
      <c r="W397">
        <v>1.8</v>
      </c>
      <c r="X397">
        <v>0.75</v>
      </c>
      <c r="Y397">
        <v>0.8</v>
      </c>
      <c r="Z397">
        <v>0.2</v>
      </c>
      <c r="AA397">
        <v>-2.150438326995018</v>
      </c>
      <c r="AB397">
        <v>-1.5177172569739765</v>
      </c>
      <c r="AC397">
        <v>-1.2910534913328104</v>
      </c>
      <c r="AD397">
        <v>-1.3048741458183366</v>
      </c>
      <c r="AE397">
        <v>-2.1841590290900013</v>
      </c>
      <c r="AF397">
        <v>-1.1124277564910137</v>
      </c>
      <c r="AG397">
        <v>0.18550461474212582</v>
      </c>
      <c r="AH397">
        <v>-0.12475250851831815</v>
      </c>
      <c r="AI397">
        <v>1.7339847617578772</v>
      </c>
    </row>
    <row r="398" spans="1:35" x14ac:dyDescent="0.2">
      <c r="A398">
        <v>34</v>
      </c>
      <c r="B398">
        <v>397</v>
      </c>
      <c r="C398" s="25">
        <v>0</v>
      </c>
      <c r="D398" s="25">
        <v>261</v>
      </c>
      <c r="E398" s="25">
        <v>0</v>
      </c>
      <c r="F398">
        <v>-1.3854130876784598</v>
      </c>
      <c r="G398">
        <v>-0.99027842219637519</v>
      </c>
      <c r="H398">
        <v>-0.39513466548208465</v>
      </c>
      <c r="I398" t="s">
        <v>567</v>
      </c>
      <c r="J398" t="s">
        <v>1718</v>
      </c>
      <c r="K398" t="s">
        <v>63</v>
      </c>
      <c r="L398" t="s">
        <v>264</v>
      </c>
      <c r="M398" s="26">
        <v>23.5</v>
      </c>
      <c r="N398" s="27">
        <v>5</v>
      </c>
      <c r="O398">
        <v>3.753333333333333</v>
      </c>
      <c r="P398">
        <v>1.4</v>
      </c>
      <c r="Q398">
        <v>0.2</v>
      </c>
      <c r="R398">
        <v>1.4</v>
      </c>
      <c r="S398">
        <v>0</v>
      </c>
      <c r="T398">
        <v>0.2</v>
      </c>
      <c r="U398">
        <v>0</v>
      </c>
      <c r="V398">
        <v>0.33333333333333331</v>
      </c>
      <c r="W398">
        <v>1.8</v>
      </c>
      <c r="X398">
        <v>0</v>
      </c>
      <c r="Y398">
        <v>0</v>
      </c>
      <c r="Z398">
        <v>0.8</v>
      </c>
      <c r="AA398">
        <v>-2.3504694943234368</v>
      </c>
      <c r="AB398">
        <v>-1.3228889118646736</v>
      </c>
      <c r="AC398">
        <v>-1.6502462508837892</v>
      </c>
      <c r="AD398">
        <v>-1.4876265584771855</v>
      </c>
      <c r="AE398">
        <v>-1.7485802641147703</v>
      </c>
      <c r="AF398">
        <v>-1.1124277564910137</v>
      </c>
      <c r="AG398">
        <v>-0.35797627037652757</v>
      </c>
      <c r="AH398">
        <v>-2.5652377594350319E-2</v>
      </c>
      <c r="AI398">
        <v>1.1433620843583694</v>
      </c>
    </row>
    <row r="399" spans="1:35" x14ac:dyDescent="0.2">
      <c r="A399">
        <v>34</v>
      </c>
      <c r="B399">
        <v>398</v>
      </c>
      <c r="C399" s="25">
        <v>0</v>
      </c>
      <c r="D399" s="25">
        <v>713</v>
      </c>
      <c r="E399" s="25">
        <v>1</v>
      </c>
      <c r="F399">
        <v>-1.3893945588088659</v>
      </c>
      <c r="G399">
        <v>-0.94446346428315608</v>
      </c>
      <c r="H399">
        <v>-0.44493109452570978</v>
      </c>
      <c r="I399" t="s">
        <v>496</v>
      </c>
      <c r="J399" t="s">
        <v>32</v>
      </c>
      <c r="K399" t="s">
        <v>95</v>
      </c>
      <c r="L399" t="s">
        <v>264</v>
      </c>
      <c r="M399" s="26">
        <v>19.399999999999999</v>
      </c>
      <c r="N399" s="27">
        <v>5</v>
      </c>
      <c r="O399">
        <v>17.09</v>
      </c>
      <c r="P399">
        <v>3</v>
      </c>
      <c r="Q399">
        <v>0.2</v>
      </c>
      <c r="R399">
        <v>3.2</v>
      </c>
      <c r="S399">
        <v>0.4</v>
      </c>
      <c r="T399">
        <v>0.2</v>
      </c>
      <c r="U399">
        <v>0.2</v>
      </c>
      <c r="V399">
        <v>0.4</v>
      </c>
      <c r="W399">
        <v>3</v>
      </c>
      <c r="X399">
        <v>0.33333333333333331</v>
      </c>
      <c r="Y399">
        <v>1.2</v>
      </c>
      <c r="Z399">
        <v>0.4</v>
      </c>
      <c r="AA399">
        <v>-2.0837612712188784</v>
      </c>
      <c r="AB399">
        <v>-1.3228889118646736</v>
      </c>
      <c r="AC399">
        <v>-1.0036992836920275</v>
      </c>
      <c r="AD399">
        <v>-1.3048741458183366</v>
      </c>
      <c r="AE399">
        <v>-1.7485802641147703</v>
      </c>
      <c r="AF399">
        <v>-0.80266737142629285</v>
      </c>
      <c r="AG399">
        <v>-0.31151980284438441</v>
      </c>
      <c r="AH399">
        <v>-1.4592906635270824</v>
      </c>
      <c r="AI399">
        <v>1.5371105359580413</v>
      </c>
    </row>
    <row r="400" spans="1:35" x14ac:dyDescent="0.2">
      <c r="A400">
        <v>34</v>
      </c>
      <c r="B400">
        <v>399</v>
      </c>
      <c r="C400" s="25">
        <v>0</v>
      </c>
      <c r="D400" s="25">
        <v>680</v>
      </c>
      <c r="E400" s="25">
        <v>0</v>
      </c>
      <c r="F400">
        <v>-1.3905850603859125</v>
      </c>
      <c r="G400">
        <v>-0.82558040179205172</v>
      </c>
      <c r="H400">
        <v>-0.56500465859386073</v>
      </c>
      <c r="I400" t="s">
        <v>568</v>
      </c>
      <c r="J400" t="s">
        <v>32</v>
      </c>
      <c r="K400" t="s">
        <v>67</v>
      </c>
      <c r="L400" t="s">
        <v>45</v>
      </c>
      <c r="M400" s="26">
        <v>22.2</v>
      </c>
      <c r="N400" s="27">
        <v>5</v>
      </c>
      <c r="O400">
        <v>3.3533333333333331</v>
      </c>
      <c r="P400">
        <v>2.4</v>
      </c>
      <c r="Q400">
        <v>0</v>
      </c>
      <c r="R400">
        <v>0.8</v>
      </c>
      <c r="S400">
        <v>0</v>
      </c>
      <c r="T400">
        <v>0.2</v>
      </c>
      <c r="U400">
        <v>0</v>
      </c>
      <c r="V400">
        <v>0.83333333333333337</v>
      </c>
      <c r="W400">
        <v>1.2</v>
      </c>
      <c r="X400">
        <v>1</v>
      </c>
      <c r="Y400">
        <v>0.4</v>
      </c>
      <c r="Z400">
        <v>0.2</v>
      </c>
      <c r="AA400">
        <v>-2.1837768548830878</v>
      </c>
      <c r="AB400">
        <v>-1.5177172569739765</v>
      </c>
      <c r="AC400">
        <v>-1.865761906614376</v>
      </c>
      <c r="AD400">
        <v>-1.4876265584771855</v>
      </c>
      <c r="AE400">
        <v>-1.7485802641147703</v>
      </c>
      <c r="AF400">
        <v>-1.1124277564910137</v>
      </c>
      <c r="AG400">
        <v>0.56988704481504404</v>
      </c>
      <c r="AH400">
        <v>0.18179517485302202</v>
      </c>
      <c r="AI400">
        <v>1.7339847617578772</v>
      </c>
    </row>
    <row r="401" spans="1:35" x14ac:dyDescent="0.2">
      <c r="A401">
        <v>34</v>
      </c>
      <c r="B401">
        <v>400</v>
      </c>
      <c r="C401" s="25">
        <v>0</v>
      </c>
      <c r="D401" s="25">
        <v>650</v>
      </c>
      <c r="E401" s="25">
        <v>0</v>
      </c>
      <c r="F401">
        <v>-1.3997461705985426</v>
      </c>
      <c r="G401">
        <v>-0.96728771455862683</v>
      </c>
      <c r="H401">
        <v>-0.43245845603991573</v>
      </c>
      <c r="I401" t="s">
        <v>570</v>
      </c>
      <c r="J401" t="s">
        <v>32</v>
      </c>
      <c r="K401" t="s">
        <v>65</v>
      </c>
      <c r="L401" t="s">
        <v>263</v>
      </c>
      <c r="M401" s="26">
        <v>22.1</v>
      </c>
      <c r="N401" s="27">
        <v>3</v>
      </c>
      <c r="O401">
        <v>3.8666666666666671</v>
      </c>
      <c r="P401">
        <v>1.6666666666666667</v>
      </c>
      <c r="Q401">
        <v>0.33333333333333331</v>
      </c>
      <c r="R401">
        <v>1</v>
      </c>
      <c r="S401">
        <v>0.66666666666666663</v>
      </c>
      <c r="T401">
        <v>0</v>
      </c>
      <c r="U401">
        <v>0</v>
      </c>
      <c r="V401">
        <v>0.4</v>
      </c>
      <c r="W401">
        <v>1.6666666666666667</v>
      </c>
      <c r="X401">
        <v>0</v>
      </c>
      <c r="Y401">
        <v>0</v>
      </c>
      <c r="Z401">
        <v>0.66666666666666663</v>
      </c>
      <c r="AA401">
        <v>-2.3060181238060107</v>
      </c>
      <c r="AB401">
        <v>-1.1930033484584714</v>
      </c>
      <c r="AC401">
        <v>-1.7939233547041804</v>
      </c>
      <c r="AD401">
        <v>-1.1830392040457707</v>
      </c>
      <c r="AE401">
        <v>-2.1841590290900013</v>
      </c>
      <c r="AF401">
        <v>-1.1124277564910137</v>
      </c>
      <c r="AG401">
        <v>-0.1819778050627702</v>
      </c>
      <c r="AH401">
        <v>-2.5652377594350319E-2</v>
      </c>
      <c r="AI401">
        <v>1.2746115682249266</v>
      </c>
    </row>
    <row r="402" spans="1:35" x14ac:dyDescent="0.2">
      <c r="A402">
        <v>34</v>
      </c>
      <c r="B402">
        <v>401</v>
      </c>
      <c r="C402" s="25">
        <v>0</v>
      </c>
      <c r="D402" s="25">
        <v>286</v>
      </c>
      <c r="E402" s="25">
        <v>0</v>
      </c>
      <c r="F402">
        <v>-1.4197238212569734</v>
      </c>
      <c r="G402">
        <v>-0.95897833405848099</v>
      </c>
      <c r="H402">
        <v>-0.4607454871984924</v>
      </c>
      <c r="I402" t="s">
        <v>523</v>
      </c>
      <c r="J402" t="s">
        <v>32</v>
      </c>
      <c r="K402" t="s">
        <v>108</v>
      </c>
      <c r="L402" t="s">
        <v>263</v>
      </c>
      <c r="M402" s="26">
        <v>32</v>
      </c>
      <c r="N402" s="27">
        <v>5</v>
      </c>
      <c r="O402">
        <v>6.4300000000000015</v>
      </c>
      <c r="P402">
        <v>1.6</v>
      </c>
      <c r="Q402">
        <v>0.4</v>
      </c>
      <c r="R402">
        <v>0.8</v>
      </c>
      <c r="S402">
        <v>0.4</v>
      </c>
      <c r="T402">
        <v>0</v>
      </c>
      <c r="U402">
        <v>0</v>
      </c>
      <c r="V402">
        <v>0.375</v>
      </c>
      <c r="W402">
        <v>1.6</v>
      </c>
      <c r="X402">
        <v>0</v>
      </c>
      <c r="Y402">
        <v>0</v>
      </c>
      <c r="Z402">
        <v>0.4</v>
      </c>
      <c r="AA402">
        <v>-2.317130966435367</v>
      </c>
      <c r="AB402">
        <v>-1.1280605667553703</v>
      </c>
      <c r="AC402">
        <v>-1.865761906614376</v>
      </c>
      <c r="AD402">
        <v>-1.3048741458183366</v>
      </c>
      <c r="AE402">
        <v>-2.1841590290900013</v>
      </c>
      <c r="AF402">
        <v>-1.1124277564910137</v>
      </c>
      <c r="AG402">
        <v>-0.22984879368555483</v>
      </c>
      <c r="AH402">
        <v>-2.5652377594350319E-2</v>
      </c>
      <c r="AI402">
        <v>1.5371105359580413</v>
      </c>
    </row>
    <row r="403" spans="1:35" x14ac:dyDescent="0.2">
      <c r="A403">
        <v>34</v>
      </c>
      <c r="B403">
        <v>402</v>
      </c>
      <c r="C403" s="25">
        <v>0</v>
      </c>
      <c r="D403" s="25">
        <v>239</v>
      </c>
      <c r="E403" s="25">
        <v>0</v>
      </c>
      <c r="F403">
        <v>-1.4240336715624073</v>
      </c>
      <c r="G403">
        <v>-0.99774104149485943</v>
      </c>
      <c r="H403">
        <v>-0.42629263006754792</v>
      </c>
      <c r="I403" t="s">
        <v>573</v>
      </c>
      <c r="J403" t="s">
        <v>32</v>
      </c>
      <c r="K403" t="s">
        <v>89</v>
      </c>
      <c r="L403" t="s">
        <v>263</v>
      </c>
      <c r="M403" s="26">
        <v>26</v>
      </c>
      <c r="N403" s="27">
        <v>2</v>
      </c>
      <c r="O403">
        <v>3.0416666666666665</v>
      </c>
      <c r="P403">
        <v>1.5</v>
      </c>
      <c r="Q403">
        <v>0.5</v>
      </c>
      <c r="R403">
        <v>1</v>
      </c>
      <c r="S403">
        <v>0</v>
      </c>
      <c r="T403">
        <v>0</v>
      </c>
      <c r="U403">
        <v>0</v>
      </c>
      <c r="V403">
        <v>0.2</v>
      </c>
      <c r="W403">
        <v>2.5</v>
      </c>
      <c r="X403">
        <v>0</v>
      </c>
      <c r="Y403">
        <v>0</v>
      </c>
      <c r="Z403">
        <v>0</v>
      </c>
      <c r="AA403">
        <v>-2.3338002303794019</v>
      </c>
      <c r="AB403">
        <v>-1.0306463942007189</v>
      </c>
      <c r="AC403">
        <v>-1.7939233547041804</v>
      </c>
      <c r="AD403">
        <v>-1.4876265584771855</v>
      </c>
      <c r="AE403">
        <v>-2.1841590290900013</v>
      </c>
      <c r="AF403">
        <v>-1.1124277564910137</v>
      </c>
      <c r="AG403">
        <v>-0.94229266007459545</v>
      </c>
      <c r="AH403">
        <v>-2.5652377594350319E-2</v>
      </c>
      <c r="AI403">
        <v>1.9308589875577131</v>
      </c>
    </row>
    <row r="404" spans="1:35" x14ac:dyDescent="0.2">
      <c r="A404">
        <v>34</v>
      </c>
      <c r="B404">
        <v>403</v>
      </c>
      <c r="C404" s="25">
        <v>0</v>
      </c>
      <c r="D404" s="25">
        <v>595</v>
      </c>
      <c r="E404" s="25">
        <v>0</v>
      </c>
      <c r="F404">
        <v>-1.4250844814262191</v>
      </c>
      <c r="G404">
        <v>-0.93167793133211163</v>
      </c>
      <c r="H404">
        <v>-0.4934065500941075</v>
      </c>
      <c r="I404" t="s">
        <v>1488</v>
      </c>
      <c r="J404" t="s">
        <v>32</v>
      </c>
      <c r="K404" t="s">
        <v>67</v>
      </c>
      <c r="L404" t="s">
        <v>264</v>
      </c>
      <c r="M404" s="26">
        <v>23</v>
      </c>
      <c r="N404" s="27">
        <v>2</v>
      </c>
      <c r="O404">
        <v>6.2</v>
      </c>
      <c r="P404">
        <v>0</v>
      </c>
      <c r="Q404">
        <v>0</v>
      </c>
      <c r="R404">
        <v>0</v>
      </c>
      <c r="S404">
        <v>0</v>
      </c>
      <c r="T404">
        <v>0.5</v>
      </c>
      <c r="U404">
        <v>0</v>
      </c>
      <c r="V404">
        <v>0</v>
      </c>
      <c r="W404">
        <v>0.5</v>
      </c>
      <c r="X404">
        <v>0</v>
      </c>
      <c r="Y404">
        <v>0</v>
      </c>
      <c r="Z404">
        <v>0</v>
      </c>
      <c r="AA404">
        <v>-2.5838391895399258</v>
      </c>
      <c r="AB404">
        <v>-1.5177172569739765</v>
      </c>
      <c r="AC404">
        <v>-2.1531161142551589</v>
      </c>
      <c r="AD404">
        <v>-1.4876265584771855</v>
      </c>
      <c r="AE404">
        <v>-1.0952121166519238</v>
      </c>
      <c r="AF404">
        <v>-1.1124277564910137</v>
      </c>
      <c r="AG404">
        <v>-0.34036899956318434</v>
      </c>
      <c r="AH404">
        <v>-2.5652377594350319E-2</v>
      </c>
      <c r="AI404">
        <v>1.9308589875577131</v>
      </c>
    </row>
    <row r="405" spans="1:35" x14ac:dyDescent="0.2">
      <c r="A405">
        <v>34</v>
      </c>
      <c r="B405">
        <v>404</v>
      </c>
      <c r="C405" s="25">
        <v>0</v>
      </c>
      <c r="D405" s="25">
        <v>456</v>
      </c>
      <c r="E405" s="25">
        <v>0</v>
      </c>
      <c r="F405">
        <v>-1.4267085719669537</v>
      </c>
      <c r="G405">
        <v>-1.149088579995069</v>
      </c>
      <c r="H405">
        <v>-0.27761999197188469</v>
      </c>
      <c r="I405" t="s">
        <v>574</v>
      </c>
      <c r="J405" t="s">
        <v>232</v>
      </c>
      <c r="K405" t="s">
        <v>115</v>
      </c>
      <c r="L405" t="s">
        <v>264</v>
      </c>
      <c r="M405" s="26">
        <v>22.8</v>
      </c>
      <c r="N405" s="27">
        <v>1</v>
      </c>
      <c r="O405">
        <v>1.9666666666666668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1</v>
      </c>
      <c r="AA405">
        <v>-2.5838391895399258</v>
      </c>
      <c r="AB405">
        <v>-1.5177172569739765</v>
      </c>
      <c r="AC405">
        <v>-1.0755378356022234</v>
      </c>
      <c r="AD405">
        <v>-1.4876265584771855</v>
      </c>
      <c r="AE405">
        <v>-2.1841590290900013</v>
      </c>
      <c r="AF405">
        <v>-1.1124277564910137</v>
      </c>
      <c r="AG405">
        <v>-1.3013250747454801</v>
      </c>
      <c r="AH405">
        <v>-2.5652377594350319E-2</v>
      </c>
      <c r="AI405">
        <v>0.94648785855853346</v>
      </c>
    </row>
    <row r="406" spans="1:35" x14ac:dyDescent="0.2">
      <c r="A406">
        <v>34</v>
      </c>
      <c r="B406">
        <v>405</v>
      </c>
      <c r="C406" s="25">
        <v>0</v>
      </c>
      <c r="D406" s="25">
        <v>489</v>
      </c>
      <c r="E406" s="25">
        <v>0</v>
      </c>
      <c r="F406">
        <v>-1.434082137872748</v>
      </c>
      <c r="G406">
        <v>-0.74351518074485967</v>
      </c>
      <c r="H406">
        <v>-0.69056695712788829</v>
      </c>
      <c r="I406" t="s">
        <v>576</v>
      </c>
      <c r="J406" t="s">
        <v>232</v>
      </c>
      <c r="K406" t="s">
        <v>155</v>
      </c>
      <c r="L406" t="s">
        <v>263</v>
      </c>
      <c r="M406" s="26">
        <v>25.1</v>
      </c>
      <c r="N406" s="27">
        <v>1</v>
      </c>
      <c r="O406">
        <v>2.85</v>
      </c>
      <c r="P406">
        <v>4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2</v>
      </c>
      <c r="X406">
        <v>0</v>
      </c>
      <c r="Y406">
        <v>0</v>
      </c>
      <c r="Z406">
        <v>0</v>
      </c>
      <c r="AA406">
        <v>-1.917068631778529</v>
      </c>
      <c r="AB406">
        <v>-1.5177172569739765</v>
      </c>
      <c r="AC406">
        <v>-1.7939233547041804</v>
      </c>
      <c r="AD406">
        <v>-1.4876265584771855</v>
      </c>
      <c r="AE406">
        <v>-2.1841590290900013</v>
      </c>
      <c r="AF406">
        <v>-1.1124277564910137</v>
      </c>
      <c r="AG406">
        <v>1.4160793508477862</v>
      </c>
      <c r="AH406">
        <v>-2.5652377594350319E-2</v>
      </c>
      <c r="AI406">
        <v>1.9308589875577131</v>
      </c>
    </row>
    <row r="407" spans="1:35" x14ac:dyDescent="0.2">
      <c r="A407">
        <v>34</v>
      </c>
      <c r="B407">
        <v>406</v>
      </c>
      <c r="C407" s="25">
        <v>0</v>
      </c>
      <c r="D407" s="25">
        <v>373</v>
      </c>
      <c r="E407" s="25">
        <v>0</v>
      </c>
      <c r="F407">
        <v>-1.4356323841824143</v>
      </c>
      <c r="G407">
        <v>-1.0317384257914519</v>
      </c>
      <c r="H407">
        <v>-0.40389395839096243</v>
      </c>
      <c r="I407" t="s">
        <v>582</v>
      </c>
      <c r="J407" t="s">
        <v>32</v>
      </c>
      <c r="K407" t="s">
        <v>70</v>
      </c>
      <c r="L407" t="s">
        <v>263</v>
      </c>
      <c r="M407" s="26">
        <v>22.1</v>
      </c>
      <c r="N407" s="27">
        <v>5</v>
      </c>
      <c r="O407">
        <v>7.3166666666666673</v>
      </c>
      <c r="P407">
        <v>1.6</v>
      </c>
      <c r="Q407">
        <v>0</v>
      </c>
      <c r="R407">
        <v>0.4</v>
      </c>
      <c r="S407">
        <v>2.6</v>
      </c>
      <c r="T407">
        <v>0.2</v>
      </c>
      <c r="U407">
        <v>0</v>
      </c>
      <c r="V407">
        <v>0.125</v>
      </c>
      <c r="W407">
        <v>1.6</v>
      </c>
      <c r="X407">
        <v>0.6</v>
      </c>
      <c r="Y407">
        <v>2</v>
      </c>
      <c r="Z407">
        <v>0.4</v>
      </c>
      <c r="AA407">
        <v>-2.317130966435367</v>
      </c>
      <c r="AB407">
        <v>-1.5177172569739765</v>
      </c>
      <c r="AC407">
        <v>-2.0094390104347672</v>
      </c>
      <c r="AD407">
        <v>-0.29973587619466774</v>
      </c>
      <c r="AE407">
        <v>-1.7485802641147703</v>
      </c>
      <c r="AF407">
        <v>-1.1124277564910137</v>
      </c>
      <c r="AG407">
        <v>-0.773329678804208</v>
      </c>
      <c r="AH407">
        <v>-1.0443955586323379</v>
      </c>
      <c r="AI407">
        <v>1.5371105359580413</v>
      </c>
    </row>
    <row r="408" spans="1:35" x14ac:dyDescent="0.2">
      <c r="A408">
        <v>34</v>
      </c>
      <c r="B408">
        <v>407</v>
      </c>
      <c r="C408" s="25">
        <v>0</v>
      </c>
      <c r="D408" s="25">
        <v>619</v>
      </c>
      <c r="E408" s="25">
        <v>0</v>
      </c>
      <c r="F408">
        <v>-1.4362527347798844</v>
      </c>
      <c r="G408">
        <v>-0.98120195118163567</v>
      </c>
      <c r="H408">
        <v>-0.45505078359824869</v>
      </c>
      <c r="I408" t="s">
        <v>578</v>
      </c>
      <c r="J408" t="s">
        <v>232</v>
      </c>
      <c r="K408" t="s">
        <v>108</v>
      </c>
      <c r="L408" t="s">
        <v>264</v>
      </c>
      <c r="M408" s="26">
        <v>20.9</v>
      </c>
      <c r="N408" s="27">
        <v>4</v>
      </c>
      <c r="O408">
        <v>3.5625</v>
      </c>
      <c r="P408">
        <v>1.5</v>
      </c>
      <c r="Q408">
        <v>0</v>
      </c>
      <c r="R408">
        <v>0</v>
      </c>
      <c r="S408">
        <v>0.25</v>
      </c>
      <c r="T408">
        <v>0</v>
      </c>
      <c r="U408">
        <v>0.25</v>
      </c>
      <c r="V408">
        <v>0.2857142857142857</v>
      </c>
      <c r="W408">
        <v>1.75</v>
      </c>
      <c r="X408">
        <v>1</v>
      </c>
      <c r="Y408">
        <v>0.5</v>
      </c>
      <c r="Z408">
        <v>0.25</v>
      </c>
      <c r="AA408">
        <v>-2.3338002303794019</v>
      </c>
      <c r="AB408">
        <v>-1.5177172569739765</v>
      </c>
      <c r="AC408">
        <v>-2.1531161142551589</v>
      </c>
      <c r="AD408">
        <v>-1.3734063005654049</v>
      </c>
      <c r="AE408">
        <v>-2.1841590290900013</v>
      </c>
      <c r="AF408">
        <v>-0.72522727516011276</v>
      </c>
      <c r="AG408">
        <v>-0.46181462248344768</v>
      </c>
      <c r="AH408">
        <v>0.23365706296486508</v>
      </c>
      <c r="AI408">
        <v>1.6847662053079182</v>
      </c>
    </row>
    <row r="409" spans="1:35" x14ac:dyDescent="0.2">
      <c r="A409">
        <v>34</v>
      </c>
      <c r="B409">
        <v>408</v>
      </c>
      <c r="C409" s="25">
        <v>0</v>
      </c>
      <c r="D409" s="25">
        <v>513</v>
      </c>
      <c r="E409" s="25">
        <v>0</v>
      </c>
      <c r="F409">
        <v>-1.440253121683309</v>
      </c>
      <c r="G409">
        <v>-1.1770196968461886</v>
      </c>
      <c r="H409">
        <v>-0.26323342483712042</v>
      </c>
      <c r="I409" t="s">
        <v>579</v>
      </c>
      <c r="J409" t="s">
        <v>32</v>
      </c>
      <c r="K409" t="s">
        <v>74</v>
      </c>
      <c r="L409" t="s">
        <v>263</v>
      </c>
      <c r="M409" s="26">
        <v>26.2</v>
      </c>
      <c r="N409" s="27">
        <v>2</v>
      </c>
      <c r="O409">
        <v>11.358333333333333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0.5</v>
      </c>
      <c r="W409">
        <v>1</v>
      </c>
      <c r="X409">
        <v>0</v>
      </c>
      <c r="Y409">
        <v>0</v>
      </c>
      <c r="Z409">
        <v>2.5</v>
      </c>
      <c r="AA409">
        <v>-2.4171465500995768</v>
      </c>
      <c r="AB409">
        <v>-1.5177172569739765</v>
      </c>
      <c r="AC409">
        <v>-1.7939233547041804</v>
      </c>
      <c r="AD409">
        <v>-1.0307455268300634</v>
      </c>
      <c r="AE409">
        <v>-2.1841590290900013</v>
      </c>
      <c r="AF409">
        <v>-1.1124277564910137</v>
      </c>
      <c r="AG409">
        <v>1.866341510770031E-2</v>
      </c>
      <c r="AH409">
        <v>-2.5652377594350319E-2</v>
      </c>
      <c r="AI409">
        <v>-0.53006883494023616</v>
      </c>
    </row>
    <row r="410" spans="1:35" x14ac:dyDescent="0.2">
      <c r="A410">
        <v>35</v>
      </c>
      <c r="B410">
        <v>409</v>
      </c>
      <c r="C410" s="25">
        <v>0</v>
      </c>
      <c r="D410" s="25">
        <v>683</v>
      </c>
      <c r="E410" s="25">
        <v>0</v>
      </c>
      <c r="F410">
        <v>-1.4472308554044619</v>
      </c>
      <c r="G410">
        <v>-1.0348796147911417</v>
      </c>
      <c r="H410">
        <v>-0.41235124061332029</v>
      </c>
      <c r="I410" t="s">
        <v>581</v>
      </c>
      <c r="J410" t="s">
        <v>32</v>
      </c>
      <c r="K410" t="s">
        <v>74</v>
      </c>
      <c r="L410" t="s">
        <v>264</v>
      </c>
      <c r="M410" s="26">
        <v>24</v>
      </c>
      <c r="N410" s="27">
        <v>2</v>
      </c>
      <c r="O410">
        <v>9.8666666666666671</v>
      </c>
      <c r="P410">
        <v>1</v>
      </c>
      <c r="Q410">
        <v>0</v>
      </c>
      <c r="R410">
        <v>1.5</v>
      </c>
      <c r="S410">
        <v>0.5</v>
      </c>
      <c r="T410">
        <v>0</v>
      </c>
      <c r="U410">
        <v>0</v>
      </c>
      <c r="V410">
        <v>0.25</v>
      </c>
      <c r="W410">
        <v>2</v>
      </c>
      <c r="X410">
        <v>0</v>
      </c>
      <c r="Y410">
        <v>0</v>
      </c>
      <c r="Z410">
        <v>0.5</v>
      </c>
      <c r="AA410">
        <v>-2.4171465500995768</v>
      </c>
      <c r="AB410">
        <v>-1.5177172569739765</v>
      </c>
      <c r="AC410">
        <v>-1.614326974928691</v>
      </c>
      <c r="AD410">
        <v>-1.2591860426536243</v>
      </c>
      <c r="AE410">
        <v>-2.1841590290900013</v>
      </c>
      <c r="AF410">
        <v>-1.1124277564910137</v>
      </c>
      <c r="AG410">
        <v>-0.62197396834716356</v>
      </c>
      <c r="AH410">
        <v>-2.5652377594350319E-2</v>
      </c>
      <c r="AI410">
        <v>1.4386734230581233</v>
      </c>
    </row>
    <row r="411" spans="1:35" x14ac:dyDescent="0.2">
      <c r="A411">
        <v>35</v>
      </c>
      <c r="B411">
        <v>410</v>
      </c>
      <c r="C411" s="25">
        <v>134.80000000000001</v>
      </c>
      <c r="D411" s="25">
        <v>681</v>
      </c>
      <c r="E411" s="25">
        <v>0</v>
      </c>
      <c r="F411">
        <v>-1.4490742468809104</v>
      </c>
      <c r="G411">
        <v>-0.90614262250638966</v>
      </c>
      <c r="H411">
        <v>-0.54293162437452069</v>
      </c>
      <c r="I411" t="s">
        <v>583</v>
      </c>
      <c r="J411" t="s">
        <v>32</v>
      </c>
      <c r="K411" t="s">
        <v>72</v>
      </c>
      <c r="L411" t="s">
        <v>264</v>
      </c>
      <c r="M411" s="26">
        <v>27.3</v>
      </c>
      <c r="N411" s="27">
        <v>2</v>
      </c>
      <c r="O411">
        <v>5.1416666666666666</v>
      </c>
      <c r="P411">
        <v>2</v>
      </c>
      <c r="Q411">
        <v>0</v>
      </c>
      <c r="R411">
        <v>1</v>
      </c>
      <c r="S411">
        <v>0.5</v>
      </c>
      <c r="T411">
        <v>0</v>
      </c>
      <c r="U411">
        <v>0</v>
      </c>
      <c r="V411">
        <v>0.5</v>
      </c>
      <c r="W411">
        <v>2</v>
      </c>
      <c r="X411">
        <v>0</v>
      </c>
      <c r="Y411">
        <v>0</v>
      </c>
      <c r="Z411">
        <v>0</v>
      </c>
      <c r="AA411">
        <v>-2.2504539106592274</v>
      </c>
      <c r="AB411">
        <v>-1.5177172569739765</v>
      </c>
      <c r="AC411">
        <v>-1.7939233547041804</v>
      </c>
      <c r="AD411">
        <v>-1.2591860426536243</v>
      </c>
      <c r="AE411">
        <v>-2.1841590290900013</v>
      </c>
      <c r="AF411">
        <v>-1.1124277564910137</v>
      </c>
      <c r="AG411">
        <v>5.7377138051152979E-2</v>
      </c>
      <c r="AH411">
        <v>-2.5652377594350319E-2</v>
      </c>
      <c r="AI411">
        <v>1.9308589875577131</v>
      </c>
    </row>
    <row r="412" spans="1:35" x14ac:dyDescent="0.2">
      <c r="A412">
        <v>35</v>
      </c>
      <c r="B412">
        <v>411</v>
      </c>
      <c r="C412" s="25">
        <v>0</v>
      </c>
      <c r="D412" s="25">
        <v>466</v>
      </c>
      <c r="E412" s="25">
        <v>0</v>
      </c>
      <c r="F412">
        <v>-1.4646354759987938</v>
      </c>
      <c r="G412">
        <v>-0.94528254441274107</v>
      </c>
      <c r="H412">
        <v>-0.51935293158605278</v>
      </c>
      <c r="I412" t="s">
        <v>593</v>
      </c>
      <c r="J412" t="s">
        <v>32</v>
      </c>
      <c r="K412" t="s">
        <v>63</v>
      </c>
      <c r="L412" t="s">
        <v>264</v>
      </c>
      <c r="M412" s="26">
        <v>26.7</v>
      </c>
      <c r="N412" s="27">
        <v>5</v>
      </c>
      <c r="O412">
        <v>4.9300000000000006</v>
      </c>
      <c r="P412">
        <v>1</v>
      </c>
      <c r="Q412">
        <v>0.2</v>
      </c>
      <c r="R412">
        <v>1</v>
      </c>
      <c r="S412">
        <v>0.2</v>
      </c>
      <c r="T412">
        <v>0</v>
      </c>
      <c r="U412">
        <v>0</v>
      </c>
      <c r="V412">
        <v>0.5</v>
      </c>
      <c r="W412">
        <v>0.8</v>
      </c>
      <c r="X412">
        <v>0</v>
      </c>
      <c r="Y412">
        <v>0</v>
      </c>
      <c r="Z412">
        <v>0.2</v>
      </c>
      <c r="AA412">
        <v>-2.4171465500995768</v>
      </c>
      <c r="AB412">
        <v>-1.3228889118646736</v>
      </c>
      <c r="AC412">
        <v>-1.7939233547041804</v>
      </c>
      <c r="AD412">
        <v>-1.3962503521477609</v>
      </c>
      <c r="AE412">
        <v>-2.1841590290900013</v>
      </c>
      <c r="AF412">
        <v>-1.1124277564910137</v>
      </c>
      <c r="AG412">
        <v>1.0920670519009777E-2</v>
      </c>
      <c r="AH412">
        <v>-2.5652377594350319E-2</v>
      </c>
      <c r="AI412">
        <v>1.7339847617578772</v>
      </c>
    </row>
    <row r="413" spans="1:35" x14ac:dyDescent="0.2">
      <c r="A413">
        <v>35</v>
      </c>
      <c r="B413">
        <v>412</v>
      </c>
      <c r="C413" s="25">
        <v>0</v>
      </c>
      <c r="D413" s="25">
        <v>366</v>
      </c>
      <c r="E413" s="25">
        <v>0</v>
      </c>
      <c r="F413">
        <v>-1.4715867339142463</v>
      </c>
      <c r="G413">
        <v>-0.95311501150375</v>
      </c>
      <c r="H413">
        <v>-0.51847172241049633</v>
      </c>
      <c r="I413" t="s">
        <v>585</v>
      </c>
      <c r="J413" t="s">
        <v>232</v>
      </c>
      <c r="K413" t="s">
        <v>33</v>
      </c>
      <c r="L413" t="s">
        <v>264</v>
      </c>
      <c r="M413" s="26">
        <v>25</v>
      </c>
      <c r="N413" s="27">
        <v>3</v>
      </c>
      <c r="O413">
        <v>2.6999999999999997</v>
      </c>
      <c r="P413">
        <v>1</v>
      </c>
      <c r="Q413">
        <v>0.33333333333333331</v>
      </c>
      <c r="R413">
        <v>0.33333333333333331</v>
      </c>
      <c r="S413">
        <v>0.33333333333333331</v>
      </c>
      <c r="T413">
        <v>0</v>
      </c>
      <c r="U413">
        <v>0</v>
      </c>
      <c r="V413">
        <v>0.33333333333333331</v>
      </c>
      <c r="W413">
        <v>1</v>
      </c>
      <c r="X413">
        <v>0</v>
      </c>
      <c r="Y413">
        <v>0</v>
      </c>
      <c r="Z413">
        <v>0</v>
      </c>
      <c r="AA413">
        <v>-2.4171465500995768</v>
      </c>
      <c r="AB413">
        <v>-1.1930033484584714</v>
      </c>
      <c r="AC413">
        <v>-2.0333851944048327</v>
      </c>
      <c r="AD413">
        <v>-1.335332881261478</v>
      </c>
      <c r="AE413">
        <v>-2.1841590290900013</v>
      </c>
      <c r="AF413">
        <v>-1.1124277564910137</v>
      </c>
      <c r="AG413">
        <v>-0.20778695369173855</v>
      </c>
      <c r="AH413">
        <v>-2.5652377594350319E-2</v>
      </c>
      <c r="AI413">
        <v>1.9308589875577131</v>
      </c>
    </row>
    <row r="414" spans="1:35" x14ac:dyDescent="0.2">
      <c r="A414">
        <v>35</v>
      </c>
      <c r="B414">
        <v>413</v>
      </c>
      <c r="C414" s="25">
        <v>0</v>
      </c>
      <c r="D414" s="25">
        <v>688</v>
      </c>
      <c r="E414" s="25">
        <v>0</v>
      </c>
      <c r="F414">
        <v>-1.4739159468337881</v>
      </c>
      <c r="G414">
        <v>-0.97865393205061091</v>
      </c>
      <c r="H414">
        <v>-0.49526201478317722</v>
      </c>
      <c r="I414" t="s">
        <v>601</v>
      </c>
      <c r="J414" t="s">
        <v>32</v>
      </c>
      <c r="K414" t="s">
        <v>76</v>
      </c>
      <c r="L414" t="s">
        <v>263</v>
      </c>
      <c r="M414" s="26">
        <v>21.1</v>
      </c>
      <c r="N414" s="27">
        <v>3</v>
      </c>
      <c r="O414">
        <v>3.2277777777777779</v>
      </c>
      <c r="P414">
        <v>0.66666666666666663</v>
      </c>
      <c r="Q414">
        <v>0</v>
      </c>
      <c r="R414">
        <v>0.33333333333333331</v>
      </c>
      <c r="S414">
        <v>0</v>
      </c>
      <c r="T414">
        <v>0</v>
      </c>
      <c r="U414">
        <v>0.33333333333333331</v>
      </c>
      <c r="V414">
        <v>0.25</v>
      </c>
      <c r="W414">
        <v>1.3333333333333333</v>
      </c>
      <c r="X414">
        <v>0</v>
      </c>
      <c r="Y414">
        <v>0</v>
      </c>
      <c r="Z414">
        <v>0</v>
      </c>
      <c r="AA414">
        <v>-2.4727107632463596</v>
      </c>
      <c r="AB414">
        <v>-1.5177172569739765</v>
      </c>
      <c r="AC414">
        <v>-2.0333851944048327</v>
      </c>
      <c r="AD414">
        <v>-1.4876265584771855</v>
      </c>
      <c r="AE414">
        <v>-2.1841590290900013</v>
      </c>
      <c r="AF414">
        <v>-0.5961604480498125</v>
      </c>
      <c r="AG414">
        <v>-0.42133274817669314</v>
      </c>
      <c r="AH414">
        <v>-2.5652377594350319E-2</v>
      </c>
      <c r="AI414">
        <v>1.9308589875577131</v>
      </c>
    </row>
    <row r="415" spans="1:35" x14ac:dyDescent="0.2">
      <c r="A415">
        <v>35</v>
      </c>
      <c r="B415">
        <v>414</v>
      </c>
      <c r="C415" s="25">
        <v>0</v>
      </c>
      <c r="D415" s="25">
        <v>664</v>
      </c>
      <c r="E415" s="25">
        <v>0</v>
      </c>
      <c r="F415">
        <v>-1.475346922926833</v>
      </c>
      <c r="G415">
        <v>-0.96646941661664998</v>
      </c>
      <c r="H415">
        <v>-0.50887750631018303</v>
      </c>
      <c r="I415" t="s">
        <v>1719</v>
      </c>
      <c r="J415" t="s">
        <v>32</v>
      </c>
      <c r="K415" t="s">
        <v>63</v>
      </c>
      <c r="L415" t="s">
        <v>264</v>
      </c>
      <c r="M415" s="26">
        <v>21.4</v>
      </c>
      <c r="N415" s="27">
        <v>2</v>
      </c>
      <c r="O415">
        <v>3.375</v>
      </c>
      <c r="P415">
        <v>1.5</v>
      </c>
      <c r="Q415">
        <v>0.5</v>
      </c>
      <c r="R415">
        <v>0</v>
      </c>
      <c r="S415">
        <v>0</v>
      </c>
      <c r="T415">
        <v>0</v>
      </c>
      <c r="U415">
        <v>0</v>
      </c>
      <c r="V415">
        <v>0.33333333333333331</v>
      </c>
      <c r="W415">
        <v>1.5</v>
      </c>
      <c r="X415">
        <v>0</v>
      </c>
      <c r="Y415">
        <v>0</v>
      </c>
      <c r="Z415">
        <v>0</v>
      </c>
      <c r="AA415">
        <v>-2.3338002303794019</v>
      </c>
      <c r="AB415">
        <v>-1.0306463942007189</v>
      </c>
      <c r="AC415">
        <v>-2.1531161142551589</v>
      </c>
      <c r="AD415">
        <v>-1.4876265584771855</v>
      </c>
      <c r="AE415">
        <v>-2.1841590290900013</v>
      </c>
      <c r="AF415">
        <v>-1.1124277564910137</v>
      </c>
      <c r="AG415">
        <v>-0.30165527661973168</v>
      </c>
      <c r="AH415">
        <v>-2.5652377594350319E-2</v>
      </c>
      <c r="AI415">
        <v>1.9308589875577131</v>
      </c>
    </row>
    <row r="416" spans="1:35" x14ac:dyDescent="0.2">
      <c r="A416">
        <v>35</v>
      </c>
      <c r="B416">
        <v>415</v>
      </c>
      <c r="C416" s="25">
        <v>0</v>
      </c>
      <c r="D416" s="25">
        <v>499</v>
      </c>
      <c r="E416" s="25">
        <v>0</v>
      </c>
      <c r="F416">
        <v>-1.4780218233313789</v>
      </c>
      <c r="G416">
        <v>-1.1889988866118442</v>
      </c>
      <c r="H416">
        <v>-0.28902293671953472</v>
      </c>
      <c r="I416" t="s">
        <v>587</v>
      </c>
      <c r="J416" t="s">
        <v>32</v>
      </c>
      <c r="K416" t="s">
        <v>95</v>
      </c>
      <c r="L416" t="s">
        <v>45</v>
      </c>
      <c r="M416" s="26">
        <v>22.4</v>
      </c>
      <c r="N416" s="27">
        <v>1</v>
      </c>
      <c r="O416">
        <v>6.35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1</v>
      </c>
      <c r="AA416">
        <v>-2.5838391895399258</v>
      </c>
      <c r="AB416">
        <v>-1.5177172569739765</v>
      </c>
      <c r="AC416">
        <v>-1.4347305951532019</v>
      </c>
      <c r="AD416">
        <v>-1.4876265584771855</v>
      </c>
      <c r="AE416">
        <v>-2.1841590290900013</v>
      </c>
      <c r="AF416">
        <v>-1.1124277564910137</v>
      </c>
      <c r="AG416">
        <v>-1.3013250747454801</v>
      </c>
      <c r="AH416">
        <v>-2.5652377594350319E-2</v>
      </c>
      <c r="AI416">
        <v>0.94648785855853346</v>
      </c>
    </row>
    <row r="417" spans="1:35" x14ac:dyDescent="0.2">
      <c r="A417">
        <v>35</v>
      </c>
      <c r="B417">
        <v>416</v>
      </c>
      <c r="C417" s="25">
        <v>0</v>
      </c>
      <c r="D417" s="25">
        <v>508</v>
      </c>
      <c r="E417" s="25">
        <v>0</v>
      </c>
      <c r="F417">
        <v>-1.4795382674005986</v>
      </c>
      <c r="G417">
        <v>-0.89854741971237162</v>
      </c>
      <c r="H417">
        <v>-0.58099084768822695</v>
      </c>
      <c r="I417" t="s">
        <v>575</v>
      </c>
      <c r="J417" t="s">
        <v>32</v>
      </c>
      <c r="K417" t="s">
        <v>54</v>
      </c>
      <c r="L417" t="s">
        <v>264</v>
      </c>
      <c r="M417" s="26">
        <v>39.4</v>
      </c>
      <c r="N417" s="27">
        <v>2</v>
      </c>
      <c r="O417">
        <v>5.4</v>
      </c>
      <c r="P417">
        <v>2.5</v>
      </c>
      <c r="Q417">
        <v>0</v>
      </c>
      <c r="R417">
        <v>1.5</v>
      </c>
      <c r="S417">
        <v>0</v>
      </c>
      <c r="T417">
        <v>0</v>
      </c>
      <c r="U417">
        <v>0</v>
      </c>
      <c r="V417">
        <v>1</v>
      </c>
      <c r="W417">
        <v>0.5</v>
      </c>
      <c r="X417">
        <v>0.75</v>
      </c>
      <c r="Y417">
        <v>2</v>
      </c>
      <c r="Z417">
        <v>0</v>
      </c>
      <c r="AA417">
        <v>-2.1671075909390529</v>
      </c>
      <c r="AB417">
        <v>-1.5177172569739765</v>
      </c>
      <c r="AC417">
        <v>-1.614326974928691</v>
      </c>
      <c r="AD417">
        <v>-1.4876265584771855</v>
      </c>
      <c r="AE417">
        <v>-2.1841590290900013</v>
      </c>
      <c r="AF417">
        <v>-1.1124277564910137</v>
      </c>
      <c r="AG417">
        <v>0.33898210683513225</v>
      </c>
      <c r="AH417">
        <v>-0.27340270490426932</v>
      </c>
      <c r="AI417">
        <v>1.9308589875577131</v>
      </c>
    </row>
    <row r="418" spans="1:35" x14ac:dyDescent="0.2">
      <c r="A418">
        <v>35</v>
      </c>
      <c r="B418">
        <v>417</v>
      </c>
      <c r="C418" s="25">
        <v>0</v>
      </c>
      <c r="D418" s="25">
        <v>665</v>
      </c>
      <c r="E418" s="25">
        <v>0</v>
      </c>
      <c r="F418">
        <v>-1.4817086062842761</v>
      </c>
      <c r="G418">
        <v>-0.93152490204234084</v>
      </c>
      <c r="H418">
        <v>-0.5501837042419353</v>
      </c>
      <c r="I418" t="s">
        <v>588</v>
      </c>
      <c r="J418" t="s">
        <v>232</v>
      </c>
      <c r="K418" t="s">
        <v>97</v>
      </c>
      <c r="L418" t="s">
        <v>264</v>
      </c>
      <c r="M418" s="26">
        <v>21.8</v>
      </c>
      <c r="N418" s="27">
        <v>1</v>
      </c>
      <c r="O418">
        <v>2.7333333333333334</v>
      </c>
      <c r="P418">
        <v>2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0.5</v>
      </c>
      <c r="W418">
        <v>2</v>
      </c>
      <c r="X418">
        <v>0</v>
      </c>
      <c r="Y418">
        <v>0</v>
      </c>
      <c r="Z418">
        <v>0</v>
      </c>
      <c r="AA418">
        <v>-2.2504539106592274</v>
      </c>
      <c r="AB418">
        <v>-1.5177172569739765</v>
      </c>
      <c r="AC418">
        <v>-1.7939233547041804</v>
      </c>
      <c r="AD418">
        <v>-1.4876265584771855</v>
      </c>
      <c r="AE418">
        <v>-2.1841590290900013</v>
      </c>
      <c r="AF418">
        <v>-1.1124277564910137</v>
      </c>
      <c r="AG418">
        <v>5.7377138051152979E-2</v>
      </c>
      <c r="AH418">
        <v>-2.5652377594350319E-2</v>
      </c>
      <c r="AI418">
        <v>1.9308589875577131</v>
      </c>
    </row>
    <row r="419" spans="1:35" x14ac:dyDescent="0.2">
      <c r="A419">
        <v>35</v>
      </c>
      <c r="B419">
        <v>418</v>
      </c>
      <c r="C419" s="25">
        <v>0</v>
      </c>
      <c r="D419" s="25">
        <v>487</v>
      </c>
      <c r="E419" s="25">
        <v>0</v>
      </c>
      <c r="F419">
        <v>-1.4886911510357215</v>
      </c>
      <c r="G419">
        <v>-0.95542201600895105</v>
      </c>
      <c r="H419">
        <v>-0.53326913502677042</v>
      </c>
      <c r="I419" t="s">
        <v>590</v>
      </c>
      <c r="J419" t="s">
        <v>32</v>
      </c>
      <c r="K419" t="s">
        <v>35</v>
      </c>
      <c r="L419" t="s">
        <v>263</v>
      </c>
      <c r="M419" s="26">
        <v>29.9</v>
      </c>
      <c r="N419" s="27">
        <v>3</v>
      </c>
      <c r="O419">
        <v>3.15</v>
      </c>
      <c r="P419">
        <v>1</v>
      </c>
      <c r="Q419">
        <v>0.33333333333333331</v>
      </c>
      <c r="R419">
        <v>0</v>
      </c>
      <c r="S419">
        <v>0.33333333333333331</v>
      </c>
      <c r="T419">
        <v>0</v>
      </c>
      <c r="U419">
        <v>0</v>
      </c>
      <c r="V419">
        <v>1</v>
      </c>
      <c r="W419">
        <v>0.33333333333333331</v>
      </c>
      <c r="X419">
        <v>0</v>
      </c>
      <c r="Y419">
        <v>0</v>
      </c>
      <c r="Z419">
        <v>0.33333333333333331</v>
      </c>
      <c r="AA419">
        <v>-2.4171465500995768</v>
      </c>
      <c r="AB419">
        <v>-1.1930033484584714</v>
      </c>
      <c r="AC419">
        <v>-2.1531161142551589</v>
      </c>
      <c r="AD419">
        <v>-1.335332881261478</v>
      </c>
      <c r="AE419">
        <v>-2.1841590290900013</v>
      </c>
      <c r="AF419">
        <v>-1.1124277564910137</v>
      </c>
      <c r="AG419">
        <v>0.21930463527817071</v>
      </c>
      <c r="AH419">
        <v>-2.5652377594350319E-2</v>
      </c>
      <c r="AI419">
        <v>1.60273527789132</v>
      </c>
    </row>
    <row r="420" spans="1:35" x14ac:dyDescent="0.2">
      <c r="A420">
        <v>35</v>
      </c>
      <c r="B420">
        <v>419</v>
      </c>
      <c r="C420" s="25">
        <v>0</v>
      </c>
      <c r="D420" s="25">
        <v>516</v>
      </c>
      <c r="E420" s="25">
        <v>0</v>
      </c>
      <c r="F420">
        <v>-1.4886911510357215</v>
      </c>
      <c r="G420">
        <v>-1.0393348269685403</v>
      </c>
      <c r="H420">
        <v>-0.44935632406718118</v>
      </c>
      <c r="I420" t="s">
        <v>591</v>
      </c>
      <c r="J420" t="s">
        <v>232</v>
      </c>
      <c r="K420" t="s">
        <v>54</v>
      </c>
      <c r="L420" t="s">
        <v>263</v>
      </c>
      <c r="M420" s="26">
        <v>24</v>
      </c>
      <c r="N420" s="27">
        <v>3</v>
      </c>
      <c r="O420">
        <v>4.427777777777778</v>
      </c>
      <c r="P420">
        <v>1</v>
      </c>
      <c r="Q420">
        <v>0.33333333333333331</v>
      </c>
      <c r="R420">
        <v>0</v>
      </c>
      <c r="S420">
        <v>0.33333333333333331</v>
      </c>
      <c r="T420">
        <v>0</v>
      </c>
      <c r="U420">
        <v>0</v>
      </c>
      <c r="V420">
        <v>0.33333333333333331</v>
      </c>
      <c r="W420">
        <v>1</v>
      </c>
      <c r="X420">
        <v>0</v>
      </c>
      <c r="Y420">
        <v>0</v>
      </c>
      <c r="Z420">
        <v>0.66666666666666663</v>
      </c>
      <c r="AA420">
        <v>-2.4171465500995768</v>
      </c>
      <c r="AB420">
        <v>-1.1930033484584714</v>
      </c>
      <c r="AC420">
        <v>-2.1531161142551589</v>
      </c>
      <c r="AD420">
        <v>-1.335332881261478</v>
      </c>
      <c r="AE420">
        <v>-2.1841590290900013</v>
      </c>
      <c r="AF420">
        <v>-1.1124277564910137</v>
      </c>
      <c r="AG420">
        <v>-0.20778695369173855</v>
      </c>
      <c r="AH420">
        <v>-2.5652377594350319E-2</v>
      </c>
      <c r="AI420">
        <v>1.2746115682249266</v>
      </c>
    </row>
    <row r="421" spans="1:35" x14ac:dyDescent="0.2">
      <c r="A421">
        <v>35</v>
      </c>
      <c r="B421">
        <v>420</v>
      </c>
      <c r="C421" s="25">
        <v>0</v>
      </c>
      <c r="D421" s="25">
        <v>264</v>
      </c>
      <c r="E421" s="25">
        <v>1</v>
      </c>
      <c r="F421">
        <v>-1.4890104310590961</v>
      </c>
      <c r="G421">
        <v>-1.0916883786338791</v>
      </c>
      <c r="H421">
        <v>-0.39732205242521701</v>
      </c>
      <c r="I421" t="s">
        <v>596</v>
      </c>
      <c r="J421" t="s">
        <v>32</v>
      </c>
      <c r="K421" t="s">
        <v>115</v>
      </c>
      <c r="L421" t="s">
        <v>263</v>
      </c>
      <c r="M421" s="26">
        <v>20.9</v>
      </c>
      <c r="N421" s="27">
        <v>5</v>
      </c>
      <c r="O421">
        <v>5.496666666666667</v>
      </c>
      <c r="P421">
        <v>1.2</v>
      </c>
      <c r="Q421">
        <v>0</v>
      </c>
      <c r="R421">
        <v>1</v>
      </c>
      <c r="S421">
        <v>0.4</v>
      </c>
      <c r="T421">
        <v>0</v>
      </c>
      <c r="U421">
        <v>0.2</v>
      </c>
      <c r="V421">
        <v>0.25</v>
      </c>
      <c r="W421">
        <v>2.4</v>
      </c>
      <c r="X421">
        <v>0</v>
      </c>
      <c r="Y421">
        <v>0.2</v>
      </c>
      <c r="Z421">
        <v>0.6</v>
      </c>
      <c r="AA421">
        <v>-2.383808022211507</v>
      </c>
      <c r="AB421">
        <v>-1.5177172569739765</v>
      </c>
      <c r="AC421">
        <v>-1.7939233547041804</v>
      </c>
      <c r="AD421">
        <v>-1.3048741458183366</v>
      </c>
      <c r="AE421">
        <v>-2.1841590290900013</v>
      </c>
      <c r="AF421">
        <v>-0.80266737142629285</v>
      </c>
      <c r="AG421">
        <v>-0.74235870044944585</v>
      </c>
      <c r="AH421">
        <v>-0.43592383718937644</v>
      </c>
      <c r="AI421">
        <v>1.3402363101582055</v>
      </c>
    </row>
    <row r="422" spans="1:35" x14ac:dyDescent="0.2">
      <c r="A422">
        <v>36</v>
      </c>
      <c r="B422">
        <v>421</v>
      </c>
      <c r="C422" s="25">
        <v>0</v>
      </c>
      <c r="D422" s="25">
        <v>701</v>
      </c>
      <c r="E422" s="25">
        <v>0</v>
      </c>
      <c r="F422">
        <v>-1.4897229815712856</v>
      </c>
      <c r="G422">
        <v>-1.0722305710257214</v>
      </c>
      <c r="H422">
        <v>-0.41749241054556419</v>
      </c>
      <c r="I422" t="s">
        <v>592</v>
      </c>
      <c r="J422" t="s">
        <v>232</v>
      </c>
      <c r="K422" t="s">
        <v>65</v>
      </c>
      <c r="L422" t="s">
        <v>263</v>
      </c>
      <c r="M422" s="26">
        <v>23.1</v>
      </c>
      <c r="N422" s="27">
        <v>2</v>
      </c>
      <c r="O422">
        <v>6.8416666666666668</v>
      </c>
      <c r="P422">
        <v>0</v>
      </c>
      <c r="Q422">
        <v>0</v>
      </c>
      <c r="R422">
        <v>0.5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0.5</v>
      </c>
      <c r="AA422">
        <v>-2.5838391895399258</v>
      </c>
      <c r="AB422">
        <v>-1.5177172569739765</v>
      </c>
      <c r="AC422">
        <v>-1.9735197344796696</v>
      </c>
      <c r="AD422">
        <v>-1.0307455268300634</v>
      </c>
      <c r="AE422">
        <v>-2.1841590290900013</v>
      </c>
      <c r="AF422">
        <v>-1.1124277564910137</v>
      </c>
      <c r="AG422">
        <v>-0.66068769129061622</v>
      </c>
      <c r="AH422">
        <v>-2.5652377594350319E-2</v>
      </c>
      <c r="AI422">
        <v>1.4386734230581233</v>
      </c>
    </row>
    <row r="423" spans="1:35" x14ac:dyDescent="0.2">
      <c r="A423">
        <v>36</v>
      </c>
      <c r="B423">
        <v>422</v>
      </c>
      <c r="C423" s="25">
        <v>0</v>
      </c>
      <c r="D423" s="25">
        <v>550</v>
      </c>
      <c r="E423" s="25">
        <v>0</v>
      </c>
      <c r="F423">
        <v>-1.4979502914734937</v>
      </c>
      <c r="G423">
        <v>-0.96195280672992289</v>
      </c>
      <c r="H423">
        <v>-0.53599748474357078</v>
      </c>
      <c r="I423" t="s">
        <v>603</v>
      </c>
      <c r="J423" t="s">
        <v>32</v>
      </c>
      <c r="K423" t="s">
        <v>121</v>
      </c>
      <c r="L423" t="s">
        <v>263</v>
      </c>
      <c r="M423" s="26">
        <v>22.8</v>
      </c>
      <c r="N423" s="27">
        <v>4</v>
      </c>
      <c r="O423">
        <v>3.8250000000000002</v>
      </c>
      <c r="P423">
        <v>2.25</v>
      </c>
      <c r="Q423">
        <v>0</v>
      </c>
      <c r="R423">
        <v>0.5</v>
      </c>
      <c r="S423">
        <v>0.25</v>
      </c>
      <c r="T423">
        <v>0.25</v>
      </c>
      <c r="U423">
        <v>0.5</v>
      </c>
      <c r="V423">
        <v>0.44444444444444442</v>
      </c>
      <c r="W423">
        <v>2.25</v>
      </c>
      <c r="X423">
        <v>0.25</v>
      </c>
      <c r="Y423">
        <v>1</v>
      </c>
      <c r="Z423">
        <v>0</v>
      </c>
      <c r="AA423">
        <v>-2.2087807507991402</v>
      </c>
      <c r="AB423">
        <v>-1.5177172569739765</v>
      </c>
      <c r="AC423">
        <v>-1.9735197344796696</v>
      </c>
      <c r="AD423">
        <v>-1.3734063005654049</v>
      </c>
      <c r="AE423">
        <v>-1.6396855728709625</v>
      </c>
      <c r="AF423">
        <v>-0.33802679382921191</v>
      </c>
      <c r="AG423">
        <v>-0.10278220781256306</v>
      </c>
      <c r="AH423">
        <v>-1.4345156307960905</v>
      </c>
      <c r="AI423">
        <v>1.9308589875577131</v>
      </c>
    </row>
    <row r="424" spans="1:35" x14ac:dyDescent="0.2">
      <c r="A424">
        <v>36</v>
      </c>
      <c r="B424">
        <v>423</v>
      </c>
      <c r="C424" s="25">
        <v>0</v>
      </c>
      <c r="D424" s="25">
        <v>758</v>
      </c>
      <c r="E424" s="25">
        <v>0</v>
      </c>
      <c r="F424">
        <v>-1.4985441067688874</v>
      </c>
      <c r="G424">
        <v>-1.0556936022110106</v>
      </c>
      <c r="H424">
        <v>-0.44285050455787678</v>
      </c>
      <c r="I424" t="s">
        <v>589</v>
      </c>
      <c r="J424" t="s">
        <v>32</v>
      </c>
      <c r="K424" t="s">
        <v>79</v>
      </c>
      <c r="L424" t="s">
        <v>264</v>
      </c>
      <c r="M424" s="26">
        <v>23.2</v>
      </c>
      <c r="N424" s="27">
        <v>2</v>
      </c>
      <c r="O424">
        <v>3.833333333333333</v>
      </c>
      <c r="P424">
        <v>1</v>
      </c>
      <c r="Q424">
        <v>0</v>
      </c>
      <c r="R424">
        <v>0.5</v>
      </c>
      <c r="S424">
        <v>0.5</v>
      </c>
      <c r="T424">
        <v>0</v>
      </c>
      <c r="U424">
        <v>0</v>
      </c>
      <c r="V424">
        <v>0.2</v>
      </c>
      <c r="W424">
        <v>2.5</v>
      </c>
      <c r="X424">
        <v>0</v>
      </c>
      <c r="Y424">
        <v>0</v>
      </c>
      <c r="Z424">
        <v>0</v>
      </c>
      <c r="AA424">
        <v>-2.4171465500995768</v>
      </c>
      <c r="AB424">
        <v>-1.5177172569739765</v>
      </c>
      <c r="AC424">
        <v>-1.9735197344796696</v>
      </c>
      <c r="AD424">
        <v>-1.2591860426536243</v>
      </c>
      <c r="AE424">
        <v>-2.1841590290900013</v>
      </c>
      <c r="AF424">
        <v>-1.1124277564910137</v>
      </c>
      <c r="AG424">
        <v>-0.94229266007459545</v>
      </c>
      <c r="AH424">
        <v>-2.5652377594350319E-2</v>
      </c>
      <c r="AI424">
        <v>1.9308589875577131</v>
      </c>
    </row>
    <row r="425" spans="1:35" x14ac:dyDescent="0.2">
      <c r="A425">
        <v>36</v>
      </c>
      <c r="B425">
        <v>424</v>
      </c>
      <c r="C425" s="25">
        <v>0</v>
      </c>
      <c r="D425" s="25">
        <v>740</v>
      </c>
      <c r="E425" s="25">
        <v>0</v>
      </c>
      <c r="F425">
        <v>-1.5036784490135917</v>
      </c>
      <c r="G425">
        <v>-0.99280657278895701</v>
      </c>
      <c r="H425">
        <v>-0.5108718762246347</v>
      </c>
      <c r="I425" t="s">
        <v>595</v>
      </c>
      <c r="J425" t="s">
        <v>32</v>
      </c>
      <c r="K425" t="s">
        <v>37</v>
      </c>
      <c r="L425" t="s">
        <v>45</v>
      </c>
      <c r="M425" s="26">
        <v>20.100000000000001</v>
      </c>
      <c r="N425" s="27">
        <v>2</v>
      </c>
      <c r="O425">
        <v>2.4416666666666669</v>
      </c>
      <c r="P425">
        <v>0</v>
      </c>
      <c r="Q425">
        <v>0</v>
      </c>
      <c r="R425">
        <v>1.5</v>
      </c>
      <c r="S425">
        <v>0</v>
      </c>
      <c r="T425">
        <v>0</v>
      </c>
      <c r="U425">
        <v>0</v>
      </c>
      <c r="V425">
        <v>0</v>
      </c>
      <c r="W425">
        <v>0.5</v>
      </c>
      <c r="X425">
        <v>0</v>
      </c>
      <c r="Y425">
        <v>0</v>
      </c>
      <c r="Z425">
        <v>0</v>
      </c>
      <c r="AA425">
        <v>-2.5838391895399258</v>
      </c>
      <c r="AB425">
        <v>-1.5177172569739765</v>
      </c>
      <c r="AC425">
        <v>-1.614326974928691</v>
      </c>
      <c r="AD425">
        <v>-1.4876265584771855</v>
      </c>
      <c r="AE425">
        <v>-2.1841590290900013</v>
      </c>
      <c r="AF425">
        <v>-1.1124277564910137</v>
      </c>
      <c r="AG425">
        <v>-0.34036899956318434</v>
      </c>
      <c r="AH425">
        <v>-2.5652377594350319E-2</v>
      </c>
      <c r="AI425">
        <v>1.9308589875577131</v>
      </c>
    </row>
    <row r="426" spans="1:35" x14ac:dyDescent="0.2">
      <c r="A426">
        <v>36</v>
      </c>
      <c r="B426">
        <v>425</v>
      </c>
      <c r="C426" s="25">
        <v>0</v>
      </c>
      <c r="D426" s="25">
        <v>480</v>
      </c>
      <c r="E426" s="25">
        <v>0</v>
      </c>
      <c r="F426">
        <v>-1.524683252215036</v>
      </c>
      <c r="G426">
        <v>-1.010010866161076</v>
      </c>
      <c r="H426">
        <v>-0.51467238605395993</v>
      </c>
      <c r="I426" t="s">
        <v>597</v>
      </c>
      <c r="J426" t="s">
        <v>32</v>
      </c>
      <c r="K426" t="s">
        <v>87</v>
      </c>
      <c r="L426" t="s">
        <v>264</v>
      </c>
      <c r="M426" s="26">
        <v>20.6</v>
      </c>
      <c r="N426" s="27">
        <v>3</v>
      </c>
      <c r="O426">
        <v>3.0722222222222224</v>
      </c>
      <c r="P426">
        <v>0</v>
      </c>
      <c r="Q426">
        <v>0</v>
      </c>
      <c r="R426">
        <v>0.66666666666666663</v>
      </c>
      <c r="S426">
        <v>0.33333333333333331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0.33333333333333331</v>
      </c>
      <c r="AA426">
        <v>-2.5838391895399258</v>
      </c>
      <c r="AB426">
        <v>-1.5177172569739765</v>
      </c>
      <c r="AC426">
        <v>-1.9136542745545064</v>
      </c>
      <c r="AD426">
        <v>-1.335332881261478</v>
      </c>
      <c r="AE426">
        <v>-2.1841590290900013</v>
      </c>
      <c r="AF426">
        <v>-1.1124277564910137</v>
      </c>
      <c r="AG426">
        <v>-2.005030783575236E-2</v>
      </c>
      <c r="AH426">
        <v>-2.5652377594350319E-2</v>
      </c>
      <c r="AI426">
        <v>1.60273527789132</v>
      </c>
    </row>
    <row r="427" spans="1:35" x14ac:dyDescent="0.2">
      <c r="A427">
        <v>36</v>
      </c>
      <c r="B427">
        <v>426</v>
      </c>
      <c r="C427" s="25">
        <v>0</v>
      </c>
      <c r="D427" s="25">
        <v>660</v>
      </c>
      <c r="E427" s="25">
        <v>0</v>
      </c>
      <c r="F427">
        <v>-1.525846207835228</v>
      </c>
      <c r="G427">
        <v>-1.0825309308017081</v>
      </c>
      <c r="H427">
        <v>-0.44331527703351981</v>
      </c>
      <c r="I427" t="s">
        <v>598</v>
      </c>
      <c r="J427" t="s">
        <v>32</v>
      </c>
      <c r="K427" t="s">
        <v>82</v>
      </c>
      <c r="L427" t="s">
        <v>264</v>
      </c>
      <c r="M427" s="26">
        <v>27.7</v>
      </c>
      <c r="N427" s="27">
        <v>4</v>
      </c>
      <c r="O427">
        <v>3.8208333333333333</v>
      </c>
      <c r="P427">
        <v>0</v>
      </c>
      <c r="Q427">
        <v>0</v>
      </c>
      <c r="R427">
        <v>0.75</v>
      </c>
      <c r="S427">
        <v>0.25</v>
      </c>
      <c r="T427">
        <v>0</v>
      </c>
      <c r="U427">
        <v>0</v>
      </c>
      <c r="V427">
        <v>0</v>
      </c>
      <c r="W427">
        <v>0.75</v>
      </c>
      <c r="X427">
        <v>0</v>
      </c>
      <c r="Y427">
        <v>0</v>
      </c>
      <c r="Z427">
        <v>0.5</v>
      </c>
      <c r="AA427">
        <v>-2.5838391895399258</v>
      </c>
      <c r="AB427">
        <v>-1.5177172569739765</v>
      </c>
      <c r="AC427">
        <v>-1.8837215445919249</v>
      </c>
      <c r="AD427">
        <v>-1.3734063005654049</v>
      </c>
      <c r="AE427">
        <v>-2.1841590290900013</v>
      </c>
      <c r="AF427">
        <v>-1.1124277564910137</v>
      </c>
      <c r="AG427">
        <v>-0.50052834542690028</v>
      </c>
      <c r="AH427">
        <v>-2.5652377594350319E-2</v>
      </c>
      <c r="AI427">
        <v>1.4386734230581233</v>
      </c>
    </row>
    <row r="428" spans="1:35" x14ac:dyDescent="0.2">
      <c r="A428">
        <v>36</v>
      </c>
      <c r="B428">
        <v>427</v>
      </c>
      <c r="C428" s="25">
        <v>0</v>
      </c>
      <c r="D428" s="25">
        <v>700</v>
      </c>
      <c r="E428" s="25">
        <v>0</v>
      </c>
      <c r="F428">
        <v>-1.5293350746958045</v>
      </c>
      <c r="G428">
        <v>-0.9771707603498524</v>
      </c>
      <c r="H428">
        <v>-0.55216431434595215</v>
      </c>
      <c r="I428" t="s">
        <v>599</v>
      </c>
      <c r="J428" t="s">
        <v>32</v>
      </c>
      <c r="K428" t="s">
        <v>37</v>
      </c>
      <c r="L428" t="s">
        <v>264</v>
      </c>
      <c r="M428" s="26">
        <v>20.6</v>
      </c>
      <c r="N428" s="27">
        <v>1</v>
      </c>
      <c r="O428">
        <v>0.41666666666666669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-2.5838391895399258</v>
      </c>
      <c r="AB428">
        <v>-1.5177172569739765</v>
      </c>
      <c r="AC428">
        <v>-1.7939233547041804</v>
      </c>
      <c r="AD428">
        <v>-1.4876265584771855</v>
      </c>
      <c r="AE428">
        <v>-2.1841590290900013</v>
      </c>
      <c r="AF428">
        <v>-1.1124277564910137</v>
      </c>
      <c r="AG428">
        <v>-2.005030783575236E-2</v>
      </c>
      <c r="AH428">
        <v>-2.5652377594350319E-2</v>
      </c>
      <c r="AI428">
        <v>1.9308589875577131</v>
      </c>
    </row>
    <row r="429" spans="1:35" x14ac:dyDescent="0.2">
      <c r="A429">
        <v>36</v>
      </c>
      <c r="B429">
        <v>428</v>
      </c>
      <c r="C429" s="25">
        <v>0</v>
      </c>
      <c r="D429" s="25">
        <v>592</v>
      </c>
      <c r="E429" s="25">
        <v>0</v>
      </c>
      <c r="F429">
        <v>-1.5330218576487018</v>
      </c>
      <c r="G429">
        <v>-1.009627847052929</v>
      </c>
      <c r="H429">
        <v>-0.52339401059577284</v>
      </c>
      <c r="I429" t="s">
        <v>602</v>
      </c>
      <c r="J429" t="s">
        <v>32</v>
      </c>
      <c r="K429" t="s">
        <v>95</v>
      </c>
      <c r="L429" t="s">
        <v>263</v>
      </c>
      <c r="M429" s="26">
        <v>24.4</v>
      </c>
      <c r="N429" s="27">
        <v>1</v>
      </c>
      <c r="O429">
        <v>7.083333333333333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-2.2504539106592274</v>
      </c>
      <c r="AB429">
        <v>-1.5177172569739765</v>
      </c>
      <c r="AC429">
        <v>-2.1531161142551589</v>
      </c>
      <c r="AD429">
        <v>-1.4876265584771855</v>
      </c>
      <c r="AE429">
        <v>-2.1841590290900013</v>
      </c>
      <c r="AF429">
        <v>-1.1124277564910137</v>
      </c>
      <c r="AG429">
        <v>0.69801452150601684</v>
      </c>
      <c r="AH429">
        <v>-2.5652377594350319E-2</v>
      </c>
      <c r="AI429">
        <v>0.94648785855853346</v>
      </c>
    </row>
    <row r="430" spans="1:35" x14ac:dyDescent="0.2">
      <c r="A430">
        <v>36</v>
      </c>
      <c r="B430">
        <v>429</v>
      </c>
      <c r="C430" s="25">
        <v>0</v>
      </c>
      <c r="D430" s="25">
        <v>594</v>
      </c>
      <c r="E430" s="25">
        <v>0</v>
      </c>
      <c r="F430">
        <v>-1.5549917003780174</v>
      </c>
      <c r="G430">
        <v>-1.0327168794057324</v>
      </c>
      <c r="H430">
        <v>-0.52227482097228495</v>
      </c>
      <c r="I430" t="s">
        <v>605</v>
      </c>
      <c r="J430" t="s">
        <v>232</v>
      </c>
      <c r="K430" t="s">
        <v>42</v>
      </c>
      <c r="L430" t="s">
        <v>264</v>
      </c>
      <c r="M430" s="26">
        <v>21.9</v>
      </c>
      <c r="N430" s="27">
        <v>2</v>
      </c>
      <c r="O430">
        <v>2.4249999999999998</v>
      </c>
      <c r="P430">
        <v>0</v>
      </c>
      <c r="Q430">
        <v>0</v>
      </c>
      <c r="R430">
        <v>0.5</v>
      </c>
      <c r="S430">
        <v>0</v>
      </c>
      <c r="T430">
        <v>0</v>
      </c>
      <c r="U430">
        <v>0</v>
      </c>
      <c r="V430">
        <v>0</v>
      </c>
      <c r="W430">
        <v>0.5</v>
      </c>
      <c r="X430">
        <v>0</v>
      </c>
      <c r="Y430">
        <v>0</v>
      </c>
      <c r="Z430">
        <v>0</v>
      </c>
      <c r="AA430">
        <v>-2.5838391895399258</v>
      </c>
      <c r="AB430">
        <v>-1.5177172569739765</v>
      </c>
      <c r="AC430">
        <v>-1.9735197344796696</v>
      </c>
      <c r="AD430">
        <v>-1.4876265584771855</v>
      </c>
      <c r="AE430">
        <v>-2.1841590290900013</v>
      </c>
      <c r="AF430">
        <v>-1.1124277564910137</v>
      </c>
      <c r="AG430">
        <v>-0.34036899956318434</v>
      </c>
      <c r="AH430">
        <v>-2.5652377594350319E-2</v>
      </c>
      <c r="AI430">
        <v>1.9308589875577131</v>
      </c>
    </row>
    <row r="431" spans="1:35" x14ac:dyDescent="0.2">
      <c r="A431">
        <v>36</v>
      </c>
      <c r="B431">
        <v>430</v>
      </c>
      <c r="C431" s="25">
        <v>0</v>
      </c>
      <c r="D431" s="25">
        <v>756</v>
      </c>
      <c r="E431" s="25">
        <v>0</v>
      </c>
      <c r="F431">
        <v>-1.5549917003780174</v>
      </c>
      <c r="G431">
        <v>-0.9971259136582401</v>
      </c>
      <c r="H431">
        <v>-0.55786578671977727</v>
      </c>
      <c r="I431" t="s">
        <v>604</v>
      </c>
      <c r="J431" t="s">
        <v>232</v>
      </c>
      <c r="K431" t="s">
        <v>42</v>
      </c>
      <c r="L431" t="s">
        <v>264</v>
      </c>
      <c r="M431" s="26">
        <v>22</v>
      </c>
      <c r="N431" s="27">
        <v>2</v>
      </c>
      <c r="O431">
        <v>1.4000000000000001</v>
      </c>
      <c r="P431">
        <v>0</v>
      </c>
      <c r="Q431">
        <v>0</v>
      </c>
      <c r="R431">
        <v>0.5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-2.5838391895399258</v>
      </c>
      <c r="AB431">
        <v>-1.5177172569739765</v>
      </c>
      <c r="AC431">
        <v>-1.9735197344796696</v>
      </c>
      <c r="AD431">
        <v>-1.4876265584771855</v>
      </c>
      <c r="AE431">
        <v>-2.1841590290900013</v>
      </c>
      <c r="AF431">
        <v>-1.1124277564910137</v>
      </c>
      <c r="AG431">
        <v>-2.005030783575236E-2</v>
      </c>
      <c r="AH431">
        <v>-2.5652377594350319E-2</v>
      </c>
      <c r="AI431">
        <v>1.9308589875577131</v>
      </c>
    </row>
    <row r="432" spans="1:35" x14ac:dyDescent="0.2">
      <c r="A432">
        <v>36</v>
      </c>
      <c r="B432">
        <v>431</v>
      </c>
      <c r="C432" s="25">
        <v>0</v>
      </c>
      <c r="D432" s="25">
        <v>607</v>
      </c>
      <c r="E432" s="25">
        <v>0</v>
      </c>
      <c r="F432">
        <v>-1.5549917003780174</v>
      </c>
      <c r="G432">
        <v>-1.0518131986026389</v>
      </c>
      <c r="H432">
        <v>-0.50317850177537848</v>
      </c>
      <c r="I432" t="s">
        <v>606</v>
      </c>
      <c r="J432" t="s">
        <v>607</v>
      </c>
      <c r="K432" t="s">
        <v>54</v>
      </c>
      <c r="L432" t="s">
        <v>264</v>
      </c>
      <c r="M432" s="26">
        <v>20.6</v>
      </c>
      <c r="N432" s="27">
        <v>2</v>
      </c>
      <c r="O432">
        <v>1.3166666666666669</v>
      </c>
      <c r="P432">
        <v>0</v>
      </c>
      <c r="Q432">
        <v>0</v>
      </c>
      <c r="R432">
        <v>0.5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0.5</v>
      </c>
      <c r="AA432">
        <v>-2.5838391895399258</v>
      </c>
      <c r="AB432">
        <v>-1.5177172569739765</v>
      </c>
      <c r="AC432">
        <v>-1.9735197344796696</v>
      </c>
      <c r="AD432">
        <v>-1.4876265584771855</v>
      </c>
      <c r="AE432">
        <v>-2.1841590290900013</v>
      </c>
      <c r="AF432">
        <v>-1.1124277564910137</v>
      </c>
      <c r="AG432">
        <v>-2.005030783575236E-2</v>
      </c>
      <c r="AH432">
        <v>-2.5652377594350319E-2</v>
      </c>
      <c r="AI432">
        <v>1.4386734230581233</v>
      </c>
    </row>
    <row r="433" spans="1:35" x14ac:dyDescent="0.2">
      <c r="A433">
        <v>36</v>
      </c>
      <c r="B433">
        <v>432</v>
      </c>
      <c r="C433" s="25">
        <v>0</v>
      </c>
      <c r="D433" s="25">
        <v>686</v>
      </c>
      <c r="E433" s="25">
        <v>0</v>
      </c>
      <c r="F433">
        <v>-1.5643311463585472</v>
      </c>
      <c r="G433">
        <v>-1.067324535418344</v>
      </c>
      <c r="H433">
        <v>-0.49700661094020315</v>
      </c>
      <c r="I433" t="s">
        <v>608</v>
      </c>
      <c r="J433" t="s">
        <v>232</v>
      </c>
      <c r="K433" t="s">
        <v>82</v>
      </c>
      <c r="L433" t="s">
        <v>263</v>
      </c>
      <c r="M433" s="26">
        <v>25.2</v>
      </c>
      <c r="N433" s="27">
        <v>4</v>
      </c>
      <c r="O433">
        <v>2.0958333333333332</v>
      </c>
      <c r="P433">
        <v>0</v>
      </c>
      <c r="Q433">
        <v>0</v>
      </c>
      <c r="R433">
        <v>0</v>
      </c>
      <c r="S433">
        <v>0.25</v>
      </c>
      <c r="T433">
        <v>0</v>
      </c>
      <c r="U433">
        <v>0</v>
      </c>
      <c r="V433">
        <v>0</v>
      </c>
      <c r="W433">
        <v>0.5</v>
      </c>
      <c r="X433">
        <v>0</v>
      </c>
      <c r="Y433">
        <v>0</v>
      </c>
      <c r="Z433">
        <v>0.25</v>
      </c>
      <c r="AA433">
        <v>-2.5838391895399258</v>
      </c>
      <c r="AB433">
        <v>-1.5177172569739765</v>
      </c>
      <c r="AC433">
        <v>-2.1531161142551589</v>
      </c>
      <c r="AD433">
        <v>-1.3734063005654049</v>
      </c>
      <c r="AE433">
        <v>-2.1841590290900013</v>
      </c>
      <c r="AF433">
        <v>-1.1124277564910137</v>
      </c>
      <c r="AG433">
        <v>-0.34036899956318434</v>
      </c>
      <c r="AH433">
        <v>-2.5652377594350319E-2</v>
      </c>
      <c r="AI433">
        <v>1.6847662053079182</v>
      </c>
    </row>
    <row r="434" spans="1:35" x14ac:dyDescent="0.2">
      <c r="A434">
        <v>37</v>
      </c>
      <c r="B434">
        <v>441</v>
      </c>
      <c r="C434" s="25">
        <v>0</v>
      </c>
      <c r="D434" s="25">
        <v>617</v>
      </c>
      <c r="E434" s="25">
        <v>0</v>
      </c>
      <c r="F434">
        <v>-1.58064832606023</v>
      </c>
      <c r="G434">
        <v>-1.2332285340979028</v>
      </c>
      <c r="H434">
        <v>-0.3474197919623272</v>
      </c>
      <c r="I434" t="s">
        <v>618</v>
      </c>
      <c r="J434" t="s">
        <v>232</v>
      </c>
      <c r="K434" t="s">
        <v>56</v>
      </c>
      <c r="L434" t="s">
        <v>263</v>
      </c>
      <c r="M434" s="26">
        <v>22</v>
      </c>
      <c r="N434" s="27">
        <v>2</v>
      </c>
      <c r="O434">
        <v>2.2333333333333334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1.5</v>
      </c>
      <c r="X434">
        <v>0</v>
      </c>
      <c r="Y434">
        <v>0</v>
      </c>
      <c r="Z434">
        <v>1</v>
      </c>
      <c r="AA434">
        <v>-2.5838391895399258</v>
      </c>
      <c r="AB434">
        <v>-1.5177172569739765</v>
      </c>
      <c r="AC434">
        <v>-2.1531161142551589</v>
      </c>
      <c r="AD434">
        <v>-1.4876265584771855</v>
      </c>
      <c r="AE434">
        <v>-2.1841590290900013</v>
      </c>
      <c r="AF434">
        <v>-1.1124277564910137</v>
      </c>
      <c r="AG434">
        <v>-0.9810063830180481</v>
      </c>
      <c r="AH434">
        <v>-2.5652377594350319E-2</v>
      </c>
      <c r="AI434">
        <v>0.94648785855853346</v>
      </c>
    </row>
    <row r="435" spans="1:35" x14ac:dyDescent="0.2">
      <c r="A435">
        <v>37</v>
      </c>
      <c r="B435">
        <v>440</v>
      </c>
      <c r="C435" s="25">
        <v>0</v>
      </c>
      <c r="D435" s="25">
        <v>593</v>
      </c>
      <c r="E435" s="25">
        <v>0</v>
      </c>
      <c r="F435">
        <v>-1.58064832606023</v>
      </c>
      <c r="G435">
        <v>-1.0170810669666279</v>
      </c>
      <c r="H435">
        <v>-0.56356725909360206</v>
      </c>
      <c r="I435" t="s">
        <v>617</v>
      </c>
      <c r="J435" t="s">
        <v>1720</v>
      </c>
      <c r="K435" t="s">
        <v>155</v>
      </c>
      <c r="L435" t="s">
        <v>263</v>
      </c>
      <c r="M435" s="26">
        <v>23.7</v>
      </c>
      <c r="N435" s="27">
        <v>1</v>
      </c>
      <c r="O435">
        <v>6.7833333333333332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-2.5838391895399258</v>
      </c>
      <c r="AB435">
        <v>-1.5177172569739765</v>
      </c>
      <c r="AC435">
        <v>-2.1531161142551589</v>
      </c>
      <c r="AD435">
        <v>-1.4876265584771855</v>
      </c>
      <c r="AE435">
        <v>-2.1841590290900013</v>
      </c>
      <c r="AF435">
        <v>-1.1124277564910137</v>
      </c>
      <c r="AG435">
        <v>-2.005030783575236E-2</v>
      </c>
      <c r="AH435">
        <v>-2.5652377594350319E-2</v>
      </c>
      <c r="AI435">
        <v>1.9308589875577131</v>
      </c>
    </row>
    <row r="436" spans="1:35" x14ac:dyDescent="0.2">
      <c r="A436">
        <v>37</v>
      </c>
      <c r="B436">
        <v>439</v>
      </c>
      <c r="C436" s="25">
        <v>0</v>
      </c>
      <c r="D436" s="25">
        <v>572</v>
      </c>
      <c r="E436" s="25">
        <v>0</v>
      </c>
      <c r="F436">
        <v>-1.58064832606023</v>
      </c>
      <c r="G436">
        <v>-1.0170810669666279</v>
      </c>
      <c r="H436">
        <v>-0.56356725909360206</v>
      </c>
      <c r="I436" t="s">
        <v>614</v>
      </c>
      <c r="J436" t="s">
        <v>232</v>
      </c>
      <c r="K436" t="s">
        <v>50</v>
      </c>
      <c r="L436" t="s">
        <v>263</v>
      </c>
      <c r="M436" s="26">
        <v>20.100000000000001</v>
      </c>
      <c r="N436" s="27">
        <v>1</v>
      </c>
      <c r="O436">
        <v>0.23333333333333334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-2.5838391895399258</v>
      </c>
      <c r="AB436">
        <v>-1.5177172569739765</v>
      </c>
      <c r="AC436">
        <v>-2.1531161142551589</v>
      </c>
      <c r="AD436">
        <v>-1.4876265584771855</v>
      </c>
      <c r="AE436">
        <v>-2.1841590290900013</v>
      </c>
      <c r="AF436">
        <v>-1.1124277564910137</v>
      </c>
      <c r="AG436">
        <v>-2.005030783575236E-2</v>
      </c>
      <c r="AH436">
        <v>-2.5652377594350319E-2</v>
      </c>
      <c r="AI436">
        <v>1.9308589875577131</v>
      </c>
    </row>
    <row r="437" spans="1:35" x14ac:dyDescent="0.2">
      <c r="A437">
        <v>37</v>
      </c>
      <c r="B437">
        <v>438</v>
      </c>
      <c r="C437" s="25">
        <v>0</v>
      </c>
      <c r="D437" s="25">
        <v>716</v>
      </c>
      <c r="E437" s="25">
        <v>0</v>
      </c>
      <c r="F437">
        <v>-1.58064832606023</v>
      </c>
      <c r="G437">
        <v>-1.0170810669666279</v>
      </c>
      <c r="H437">
        <v>-0.56356725909360206</v>
      </c>
      <c r="I437" t="s">
        <v>613</v>
      </c>
      <c r="J437" t="s">
        <v>232</v>
      </c>
      <c r="K437" t="s">
        <v>44</v>
      </c>
      <c r="L437" t="s">
        <v>263</v>
      </c>
      <c r="M437" s="26">
        <v>20.399999999999999</v>
      </c>
      <c r="N437" s="27">
        <v>1</v>
      </c>
      <c r="O437">
        <v>1.1166666666666667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-2.5838391895399258</v>
      </c>
      <c r="AB437">
        <v>-1.5177172569739765</v>
      </c>
      <c r="AC437">
        <v>-2.1531161142551589</v>
      </c>
      <c r="AD437">
        <v>-1.4876265584771855</v>
      </c>
      <c r="AE437">
        <v>-2.1841590290900013</v>
      </c>
      <c r="AF437">
        <v>-1.1124277564910137</v>
      </c>
      <c r="AG437">
        <v>-2.005030783575236E-2</v>
      </c>
      <c r="AH437">
        <v>-2.5652377594350319E-2</v>
      </c>
      <c r="AI437">
        <v>1.9308589875577131</v>
      </c>
    </row>
    <row r="438" spans="1:35" x14ac:dyDescent="0.2">
      <c r="A438">
        <v>37</v>
      </c>
      <c r="B438">
        <v>434</v>
      </c>
      <c r="C438" s="25">
        <v>0</v>
      </c>
      <c r="D438" s="25">
        <v>694</v>
      </c>
      <c r="E438" s="25">
        <v>0</v>
      </c>
      <c r="F438">
        <v>-1.58064832606023</v>
      </c>
      <c r="G438">
        <v>-1.0882629984616128</v>
      </c>
      <c r="H438">
        <v>-0.4923853275986172</v>
      </c>
      <c r="I438" t="s">
        <v>610</v>
      </c>
      <c r="J438" t="s">
        <v>232</v>
      </c>
      <c r="K438" t="s">
        <v>70</v>
      </c>
      <c r="L438" t="s">
        <v>263</v>
      </c>
      <c r="M438" s="26">
        <v>22.2</v>
      </c>
      <c r="N438" s="27">
        <v>1</v>
      </c>
      <c r="O438">
        <v>1.9833333333333334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-2.5838391895399258</v>
      </c>
      <c r="AB438">
        <v>-1.5177172569739765</v>
      </c>
      <c r="AC438">
        <v>-2.1531161142551589</v>
      </c>
      <c r="AD438">
        <v>-1.4876265584771855</v>
      </c>
      <c r="AE438">
        <v>-2.1841590290900013</v>
      </c>
      <c r="AF438">
        <v>-1.1124277564910137</v>
      </c>
      <c r="AG438">
        <v>-0.66068769129061622</v>
      </c>
      <c r="AH438">
        <v>-2.5652377594350319E-2</v>
      </c>
      <c r="AI438">
        <v>1.9308589875577131</v>
      </c>
    </row>
    <row r="439" spans="1:35" x14ac:dyDescent="0.2">
      <c r="A439">
        <v>37</v>
      </c>
      <c r="B439">
        <v>436</v>
      </c>
      <c r="C439" s="25">
        <v>0</v>
      </c>
      <c r="D439" s="25">
        <v>534</v>
      </c>
      <c r="E439" s="25">
        <v>0</v>
      </c>
      <c r="F439">
        <v>-1.58064832606023</v>
      </c>
      <c r="G439">
        <v>-1.0170810669666279</v>
      </c>
      <c r="H439">
        <v>-0.56356725909360206</v>
      </c>
      <c r="I439" t="s">
        <v>611</v>
      </c>
      <c r="J439" t="s">
        <v>232</v>
      </c>
      <c r="K439" t="s">
        <v>87</v>
      </c>
      <c r="L439" t="s">
        <v>264</v>
      </c>
      <c r="M439" s="26">
        <v>22.6</v>
      </c>
      <c r="N439" s="27">
        <v>1</v>
      </c>
      <c r="O439">
        <v>1.9666666666666668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-2.5838391895399258</v>
      </c>
      <c r="AB439">
        <v>-1.5177172569739765</v>
      </c>
      <c r="AC439">
        <v>-2.1531161142551589</v>
      </c>
      <c r="AD439">
        <v>-1.4876265584771855</v>
      </c>
      <c r="AE439">
        <v>-2.1841590290900013</v>
      </c>
      <c r="AF439">
        <v>-1.1124277564910137</v>
      </c>
      <c r="AG439">
        <v>-2.005030783575236E-2</v>
      </c>
      <c r="AH439">
        <v>-2.5652377594350319E-2</v>
      </c>
      <c r="AI439">
        <v>1.9308589875577131</v>
      </c>
    </row>
    <row r="440" spans="1:35" x14ac:dyDescent="0.2">
      <c r="A440">
        <v>37</v>
      </c>
      <c r="B440">
        <v>435</v>
      </c>
      <c r="C440" s="25">
        <v>0</v>
      </c>
      <c r="D440" s="25">
        <v>587</v>
      </c>
      <c r="E440" s="25">
        <v>0</v>
      </c>
      <c r="F440">
        <v>-1.58064832606023</v>
      </c>
      <c r="G440">
        <v>-1.0170810669666279</v>
      </c>
      <c r="H440">
        <v>-0.56356725909360206</v>
      </c>
      <c r="I440" t="s">
        <v>616</v>
      </c>
      <c r="J440" t="s">
        <v>232</v>
      </c>
      <c r="K440" t="s">
        <v>82</v>
      </c>
      <c r="L440" t="s">
        <v>263</v>
      </c>
      <c r="M440" s="26">
        <v>22.3</v>
      </c>
      <c r="N440" s="27">
        <v>1</v>
      </c>
      <c r="O440">
        <v>1.5166666666666666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-2.5838391895399258</v>
      </c>
      <c r="AB440">
        <v>-1.5177172569739765</v>
      </c>
      <c r="AC440">
        <v>-2.1531161142551589</v>
      </c>
      <c r="AD440">
        <v>-1.4876265584771855</v>
      </c>
      <c r="AE440">
        <v>-2.1841590290900013</v>
      </c>
      <c r="AF440">
        <v>-1.1124277564910137</v>
      </c>
      <c r="AG440">
        <v>-2.005030783575236E-2</v>
      </c>
      <c r="AH440">
        <v>-2.5652377594350319E-2</v>
      </c>
      <c r="AI440">
        <v>1.9308589875577131</v>
      </c>
    </row>
    <row r="441" spans="1:35" x14ac:dyDescent="0.2">
      <c r="A441">
        <v>37</v>
      </c>
      <c r="B441">
        <v>433</v>
      </c>
      <c r="C441" s="25">
        <v>0</v>
      </c>
      <c r="D441" s="25">
        <v>558</v>
      </c>
      <c r="E441" s="25">
        <v>0</v>
      </c>
      <c r="F441">
        <v>-1.58064832606023</v>
      </c>
      <c r="G441">
        <v>-1.0170810669666279</v>
      </c>
      <c r="H441">
        <v>-0.56356725909360206</v>
      </c>
      <c r="I441" t="s">
        <v>615</v>
      </c>
      <c r="J441" t="s">
        <v>32</v>
      </c>
      <c r="K441" t="s">
        <v>121</v>
      </c>
      <c r="L441" t="s">
        <v>264</v>
      </c>
      <c r="M441" s="26">
        <v>22.6</v>
      </c>
      <c r="N441" s="27">
        <v>1</v>
      </c>
      <c r="O441">
        <v>1.55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-2.5838391895399258</v>
      </c>
      <c r="AB441">
        <v>-1.5177172569739765</v>
      </c>
      <c r="AC441">
        <v>-2.1531161142551589</v>
      </c>
      <c r="AD441">
        <v>-1.4876265584771855</v>
      </c>
      <c r="AE441">
        <v>-2.1841590290900013</v>
      </c>
      <c r="AF441">
        <v>-1.1124277564910137</v>
      </c>
      <c r="AG441">
        <v>-2.005030783575236E-2</v>
      </c>
      <c r="AH441">
        <v>-2.5652377594350319E-2</v>
      </c>
      <c r="AI441">
        <v>1.9308589875577131</v>
      </c>
    </row>
    <row r="442" spans="1:35" x14ac:dyDescent="0.2">
      <c r="A442">
        <v>37</v>
      </c>
      <c r="B442">
        <v>437</v>
      </c>
      <c r="C442" s="25">
        <v>0</v>
      </c>
      <c r="D442" s="25">
        <v>379</v>
      </c>
      <c r="E442" s="25">
        <v>0</v>
      </c>
      <c r="F442">
        <v>-1.58064832606023</v>
      </c>
      <c r="G442">
        <v>-1.0170810669666279</v>
      </c>
      <c r="H442">
        <v>-0.56356725909360206</v>
      </c>
      <c r="I442" t="s">
        <v>612</v>
      </c>
      <c r="J442" t="s">
        <v>32</v>
      </c>
      <c r="K442" t="s">
        <v>52</v>
      </c>
      <c r="L442" t="s">
        <v>264</v>
      </c>
      <c r="M442" s="26">
        <v>31.1</v>
      </c>
      <c r="N442" s="27">
        <v>1</v>
      </c>
      <c r="O442">
        <v>2.4833333333333334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-2.5838391895399258</v>
      </c>
      <c r="AB442">
        <v>-1.5177172569739765</v>
      </c>
      <c r="AC442">
        <v>-2.1531161142551589</v>
      </c>
      <c r="AD442">
        <v>-1.4876265584771855</v>
      </c>
      <c r="AE442">
        <v>-2.1841590290900013</v>
      </c>
      <c r="AF442">
        <v>-1.1124277564910137</v>
      </c>
      <c r="AG442">
        <v>-2.005030783575236E-2</v>
      </c>
      <c r="AH442">
        <v>-2.5652377594350319E-2</v>
      </c>
      <c r="AI442">
        <v>1.9308589875577131</v>
      </c>
    </row>
    <row r="443" spans="1:35" x14ac:dyDescent="0.2">
      <c r="A443">
        <v>37</v>
      </c>
      <c r="B443">
        <v>442</v>
      </c>
      <c r="C443" s="25">
        <v>0</v>
      </c>
      <c r="D443" s="25">
        <v>383</v>
      </c>
      <c r="E443" s="25">
        <v>0</v>
      </c>
      <c r="F443">
        <v>-1.5922873527460824</v>
      </c>
      <c r="G443">
        <v>-1.0671221922662393</v>
      </c>
      <c r="H443">
        <v>-0.52516516047984307</v>
      </c>
      <c r="I443" t="s">
        <v>563</v>
      </c>
      <c r="J443" t="s">
        <v>32</v>
      </c>
      <c r="K443" t="s">
        <v>82</v>
      </c>
      <c r="L443" t="s">
        <v>264</v>
      </c>
      <c r="M443" s="26">
        <v>26.4</v>
      </c>
      <c r="N443" s="27">
        <v>5</v>
      </c>
      <c r="O443">
        <v>7.0566666666666666</v>
      </c>
      <c r="P443">
        <v>0.8</v>
      </c>
      <c r="Q443">
        <v>0</v>
      </c>
      <c r="R443">
        <v>0.6</v>
      </c>
      <c r="S443">
        <v>0.4</v>
      </c>
      <c r="T443">
        <v>0</v>
      </c>
      <c r="U443">
        <v>0</v>
      </c>
      <c r="V443">
        <v>0.2</v>
      </c>
      <c r="W443">
        <v>1</v>
      </c>
      <c r="X443">
        <v>0.5</v>
      </c>
      <c r="Y443">
        <v>0.8</v>
      </c>
      <c r="Z443">
        <v>0</v>
      </c>
      <c r="AA443">
        <v>-2.4504850779876461</v>
      </c>
      <c r="AB443">
        <v>-1.5177172569739765</v>
      </c>
      <c r="AC443">
        <v>-1.9376004585245719</v>
      </c>
      <c r="AD443">
        <v>-1.3048741458183366</v>
      </c>
      <c r="AE443">
        <v>-2.1841590290900013</v>
      </c>
      <c r="AF443">
        <v>-1.1124277564910137</v>
      </c>
      <c r="AG443">
        <v>-0.38894724873128961</v>
      </c>
      <c r="AH443">
        <v>-0.63874774433703019</v>
      </c>
      <c r="AI443">
        <v>1.9308589875577131</v>
      </c>
    </row>
    <row r="444" spans="1:35" x14ac:dyDescent="0.2">
      <c r="A444">
        <v>37</v>
      </c>
      <c r="B444">
        <v>443</v>
      </c>
      <c r="C444" s="25">
        <v>0</v>
      </c>
      <c r="D444" s="25">
        <v>340</v>
      </c>
      <c r="E444" s="25">
        <v>0</v>
      </c>
      <c r="F444">
        <v>-1.6467529717636762</v>
      </c>
      <c r="G444">
        <v>-1.058172131951054</v>
      </c>
      <c r="H444">
        <v>-0.58858083981262221</v>
      </c>
      <c r="I444" t="s">
        <v>622</v>
      </c>
      <c r="J444" t="s">
        <v>32</v>
      </c>
      <c r="K444" t="s">
        <v>79</v>
      </c>
      <c r="L444" t="s">
        <v>45</v>
      </c>
      <c r="M444" s="26">
        <v>27.1</v>
      </c>
      <c r="N444" s="27">
        <v>5</v>
      </c>
      <c r="O444">
        <v>13.176666666666668</v>
      </c>
      <c r="P444">
        <v>3.2</v>
      </c>
      <c r="Q444">
        <v>0</v>
      </c>
      <c r="R444">
        <v>2.6</v>
      </c>
      <c r="S444">
        <v>0.2</v>
      </c>
      <c r="T444">
        <v>0.2</v>
      </c>
      <c r="U444">
        <v>0</v>
      </c>
      <c r="V444">
        <v>0.5</v>
      </c>
      <c r="W444">
        <v>2.4</v>
      </c>
      <c r="X444">
        <v>0.36363636363636365</v>
      </c>
      <c r="Y444">
        <v>2.2000000000000002</v>
      </c>
      <c r="Z444">
        <v>0</v>
      </c>
      <c r="AA444">
        <v>-2.0504227433308082</v>
      </c>
      <c r="AB444">
        <v>-1.5177172569739765</v>
      </c>
      <c r="AC444">
        <v>-1.2192149394226146</v>
      </c>
      <c r="AD444">
        <v>-1.3962503521477609</v>
      </c>
      <c r="AE444">
        <v>-1.7485802641147703</v>
      </c>
      <c r="AF444">
        <v>-1.1124277564910137</v>
      </c>
      <c r="AG444">
        <v>7.2862627228534038E-2</v>
      </c>
      <c r="AH444">
        <v>-2.4826574898647884</v>
      </c>
      <c r="AI444">
        <v>1.9308589875577131</v>
      </c>
    </row>
    <row r="445" spans="1:35" x14ac:dyDescent="0.2">
      <c r="A445">
        <v>37</v>
      </c>
      <c r="B445">
        <v>444</v>
      </c>
      <c r="C445" s="25">
        <v>0</v>
      </c>
      <c r="D445" s="25">
        <v>461</v>
      </c>
      <c r="E445" s="25">
        <v>0</v>
      </c>
      <c r="F445">
        <v>-1.6782230244471124</v>
      </c>
      <c r="G445">
        <v>-1.092972499045314</v>
      </c>
      <c r="H445">
        <v>-0.58525052540179834</v>
      </c>
      <c r="I445" t="s">
        <v>620</v>
      </c>
      <c r="J445" t="s">
        <v>1721</v>
      </c>
      <c r="K445" t="s">
        <v>56</v>
      </c>
      <c r="L445" t="s">
        <v>263</v>
      </c>
      <c r="M445" s="26">
        <v>23.5</v>
      </c>
      <c r="N445" s="27">
        <v>2</v>
      </c>
      <c r="O445">
        <v>2.8083333333333336</v>
      </c>
      <c r="P445">
        <v>0.5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0.5</v>
      </c>
      <c r="Y445">
        <v>1</v>
      </c>
      <c r="Z445">
        <v>0</v>
      </c>
      <c r="AA445">
        <v>-2.5004928698197513</v>
      </c>
      <c r="AB445">
        <v>-1.5177172569739765</v>
      </c>
      <c r="AC445">
        <v>-2.1531161142551589</v>
      </c>
      <c r="AD445">
        <v>-1.4876265584771855</v>
      </c>
      <c r="AE445">
        <v>-2.1841590290900013</v>
      </c>
      <c r="AF445">
        <v>-1.1124277564910137</v>
      </c>
      <c r="AG445">
        <v>-2.005030783575236E-2</v>
      </c>
      <c r="AH445">
        <v>-0.79202158602270012</v>
      </c>
      <c r="AI445">
        <v>1.9308589875577131</v>
      </c>
    </row>
    <row r="446" spans="1:35" x14ac:dyDescent="0.2">
      <c r="A446">
        <v>38</v>
      </c>
      <c r="B446">
        <v>445</v>
      </c>
      <c r="C446" s="25">
        <v>0</v>
      </c>
      <c r="D446" s="25">
        <v>354</v>
      </c>
      <c r="E446" s="25">
        <v>0</v>
      </c>
      <c r="F446">
        <v>-1.681665456257905</v>
      </c>
      <c r="G446">
        <v>-1.1964214663550718</v>
      </c>
      <c r="H446">
        <v>-0.48524398990283313</v>
      </c>
      <c r="I446" t="s">
        <v>619</v>
      </c>
      <c r="J446" t="s">
        <v>1722</v>
      </c>
      <c r="K446" t="s">
        <v>67</v>
      </c>
      <c r="L446" t="s">
        <v>45</v>
      </c>
      <c r="M446" s="26">
        <v>28.9</v>
      </c>
      <c r="N446" s="27">
        <v>1</v>
      </c>
      <c r="O446">
        <v>8.2833333333333332</v>
      </c>
      <c r="P446">
        <v>3</v>
      </c>
      <c r="Q446">
        <v>0</v>
      </c>
      <c r="R446">
        <v>3</v>
      </c>
      <c r="S446">
        <v>0</v>
      </c>
      <c r="T446">
        <v>2</v>
      </c>
      <c r="U446">
        <v>2</v>
      </c>
      <c r="V446">
        <v>0.5</v>
      </c>
      <c r="W446">
        <v>2</v>
      </c>
      <c r="X446">
        <v>0.16666666666666666</v>
      </c>
      <c r="Y446">
        <v>6</v>
      </c>
      <c r="Z446">
        <v>1</v>
      </c>
      <c r="AA446">
        <v>-2.0837612712188784</v>
      </c>
      <c r="AB446">
        <v>-1.5177172569739765</v>
      </c>
      <c r="AC446">
        <v>-1.0755378356022234</v>
      </c>
      <c r="AD446">
        <v>-1.4876265584771855</v>
      </c>
      <c r="AE446">
        <v>2.1716286206623083</v>
      </c>
      <c r="AF446">
        <v>1.9851760941561936</v>
      </c>
      <c r="AG446">
        <v>5.7377138051152979E-2</v>
      </c>
      <c r="AH446">
        <v>-9.7638199863515727</v>
      </c>
      <c r="AI446">
        <v>0.94648785855853346</v>
      </c>
    </row>
    <row r="447" spans="1:35" x14ac:dyDescent="0.2">
      <c r="A447">
        <v>38</v>
      </c>
      <c r="B447">
        <v>446</v>
      </c>
      <c r="C447" s="25">
        <v>124.8</v>
      </c>
      <c r="D447" s="25">
        <v>358</v>
      </c>
      <c r="E447" s="25">
        <v>0</v>
      </c>
      <c r="F447">
        <v>-1.6943222897883305</v>
      </c>
      <c r="G447">
        <v>-1.1202889442916732</v>
      </c>
      <c r="H447">
        <v>-0.5740333454966573</v>
      </c>
      <c r="I447" t="s">
        <v>621</v>
      </c>
      <c r="J447" t="s">
        <v>232</v>
      </c>
      <c r="K447" t="s">
        <v>58</v>
      </c>
      <c r="L447" t="s">
        <v>264</v>
      </c>
      <c r="M447" s="26">
        <v>23.9</v>
      </c>
      <c r="N447" s="27">
        <v>2</v>
      </c>
      <c r="O447">
        <v>2.4166666666666665</v>
      </c>
      <c r="P447">
        <v>1</v>
      </c>
      <c r="Q447">
        <v>0</v>
      </c>
      <c r="R447">
        <v>0</v>
      </c>
      <c r="S447">
        <v>0</v>
      </c>
      <c r="T447">
        <v>0.5</v>
      </c>
      <c r="U447">
        <v>0</v>
      </c>
      <c r="V447">
        <v>1</v>
      </c>
      <c r="W447">
        <v>0.5</v>
      </c>
      <c r="X447">
        <v>0</v>
      </c>
      <c r="Y447">
        <v>1</v>
      </c>
      <c r="Z447">
        <v>0.5</v>
      </c>
      <c r="AA447">
        <v>-2.4171465500995768</v>
      </c>
      <c r="AB447">
        <v>-1.5177172569739765</v>
      </c>
      <c r="AC447">
        <v>-2.1531161142551589</v>
      </c>
      <c r="AD447">
        <v>-1.4876265584771855</v>
      </c>
      <c r="AE447">
        <v>-1.0952121166519238</v>
      </c>
      <c r="AF447">
        <v>-1.1124277564910137</v>
      </c>
      <c r="AG447">
        <v>0.33898210683513225</v>
      </c>
      <c r="AH447">
        <v>-2.0770096755694807</v>
      </c>
      <c r="AI447">
        <v>1.4386734230581233</v>
      </c>
    </row>
    <row r="448" spans="1:35" x14ac:dyDescent="0.2">
      <c r="A448">
        <v>38</v>
      </c>
      <c r="B448">
        <v>447</v>
      </c>
      <c r="C448" s="25">
        <v>0</v>
      </c>
      <c r="D448" s="25">
        <v>0</v>
      </c>
      <c r="E448" s="25">
        <v>0</v>
      </c>
      <c r="F448">
        <v>-1.7757977228339945</v>
      </c>
      <c r="G448">
        <v>-1.3112277941139698</v>
      </c>
      <c r="H448">
        <v>-0.46456992872002467</v>
      </c>
      <c r="I448" t="s">
        <v>1038</v>
      </c>
      <c r="J448" t="s">
        <v>32</v>
      </c>
      <c r="K448" t="s">
        <v>48</v>
      </c>
      <c r="L448" t="s">
        <v>263</v>
      </c>
      <c r="M448" s="26">
        <v>24.5</v>
      </c>
      <c r="N448" s="27">
        <v>1</v>
      </c>
      <c r="O448">
        <v>4.583333333333333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0.5</v>
      </c>
      <c r="Y448">
        <v>2</v>
      </c>
      <c r="Z448">
        <v>0</v>
      </c>
      <c r="AA448">
        <v>-2.4171465500995768</v>
      </c>
      <c r="AB448">
        <v>-1.5177172569739765</v>
      </c>
      <c r="AC448">
        <v>-2.1531161142551589</v>
      </c>
      <c r="AD448">
        <v>-1.4876265584771855</v>
      </c>
      <c r="AE448">
        <v>-2.1841590290900013</v>
      </c>
      <c r="AF448">
        <v>-1.1124277564910137</v>
      </c>
      <c r="AG448">
        <v>-1.3013250747454801</v>
      </c>
      <c r="AH448">
        <v>-1.55839079445105</v>
      </c>
      <c r="AI448">
        <v>1.9308589875577131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Sheet2</vt:lpstr>
      <vt:lpstr>Team</vt:lpstr>
      <vt:lpstr>Roster</vt:lpstr>
      <vt:lpstr>Players</vt:lpstr>
      <vt:lpstr>Fantasy Schedule</vt:lpstr>
      <vt:lpstr>NBA Schedule</vt:lpstr>
      <vt:lpstr>PUNT_SeasonAVG</vt:lpstr>
      <vt:lpstr>PUNT_L10gamesAVG</vt:lpstr>
      <vt:lpstr>PUNT_L5gamesAVG</vt:lpstr>
      <vt:lpstr>Players!players</vt:lpstr>
      <vt:lpstr>Roster!roster</vt:lpstr>
      <vt:lpstr>'NBA Schedule'!schedule</vt:lpstr>
      <vt:lpstr>Team!team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2019-11-17T22:31:20Z</dcterms:created>
  <dcterms:modified xsi:type="dcterms:W3CDTF">2019-11-21T10:26:18Z</dcterms:modified>
</cp:coreProperties>
</file>