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mcgrath/Github/fantasy-banter/references/data/Excel Workbooks/"/>
    </mc:Choice>
  </mc:AlternateContent>
  <xr:revisionPtr revIDLastSave="0" documentId="13_ncr:1_{F74D0895-3D96-B448-A25A-356725826E42}" xr6:coauthVersionLast="45" xr6:coauthVersionMax="45" xr10:uidLastSave="{00000000-0000-0000-0000-000000000000}"/>
  <bookViews>
    <workbookView xWindow="0" yWindow="460" windowWidth="28800" windowHeight="15940" activeTab="1" xr2:uid="{09926A8F-79D8-4445-8AEA-96E8F2BDED7F}"/>
  </bookViews>
  <sheets>
    <sheet name="Draft Heat Map" sheetId="1" r:id="rId1"/>
    <sheet name="Data" sheetId="2" r:id="rId2"/>
  </sheets>
  <definedNames>
    <definedName name="_xlnm._FilterDatabase" localSheetId="1" hidden="1">Data!$A$1:$Y$827</definedName>
    <definedName name="draft_heat_map" localSheetId="1">Data!$A$1:$Q$827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" i="2" l="1"/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Y3" i="2" l="1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707" i="2"/>
  <c r="Y708" i="2"/>
  <c r="Y709" i="2"/>
  <c r="Y710" i="2"/>
  <c r="Y711" i="2"/>
  <c r="Y712" i="2"/>
  <c r="Y713" i="2"/>
  <c r="Y714" i="2"/>
  <c r="Y715" i="2"/>
  <c r="Y716" i="2"/>
  <c r="Y717" i="2"/>
  <c r="Y718" i="2"/>
  <c r="Y719" i="2"/>
  <c r="Y720" i="2"/>
  <c r="Y721" i="2"/>
  <c r="Y722" i="2"/>
  <c r="Y723" i="2"/>
  <c r="Y724" i="2"/>
  <c r="Y725" i="2"/>
  <c r="Y726" i="2"/>
  <c r="Y727" i="2"/>
  <c r="Y728" i="2"/>
  <c r="Y729" i="2"/>
  <c r="Y730" i="2"/>
  <c r="Y731" i="2"/>
  <c r="Y732" i="2"/>
  <c r="Y733" i="2"/>
  <c r="Y734" i="2"/>
  <c r="Y735" i="2"/>
  <c r="Y736" i="2"/>
  <c r="Y737" i="2"/>
  <c r="Y738" i="2"/>
  <c r="Y739" i="2"/>
  <c r="Y740" i="2"/>
  <c r="Y741" i="2"/>
  <c r="Y742" i="2"/>
  <c r="Y743" i="2"/>
  <c r="Y744" i="2"/>
  <c r="Y745" i="2"/>
  <c r="Y746" i="2"/>
  <c r="Y747" i="2"/>
  <c r="Y748" i="2"/>
  <c r="Y749" i="2"/>
  <c r="Y750" i="2"/>
  <c r="Y751" i="2"/>
  <c r="Y752" i="2"/>
  <c r="Y753" i="2"/>
  <c r="Y754" i="2"/>
  <c r="Y755" i="2"/>
  <c r="Y756" i="2"/>
  <c r="Y757" i="2"/>
  <c r="Y758" i="2"/>
  <c r="Y759" i="2"/>
  <c r="Y760" i="2"/>
  <c r="Y761" i="2"/>
  <c r="Y762" i="2"/>
  <c r="Y763" i="2"/>
  <c r="Y764" i="2"/>
  <c r="Y765" i="2"/>
  <c r="Y766" i="2"/>
  <c r="Y767" i="2"/>
  <c r="Y768" i="2"/>
  <c r="Y769" i="2"/>
  <c r="Y770" i="2"/>
  <c r="Y771" i="2"/>
  <c r="Y772" i="2"/>
  <c r="Y773" i="2"/>
  <c r="Y774" i="2"/>
  <c r="Y775" i="2"/>
  <c r="Y776" i="2"/>
  <c r="Y777" i="2"/>
  <c r="Y778" i="2"/>
  <c r="Y779" i="2"/>
  <c r="Y780" i="2"/>
  <c r="Y781" i="2"/>
  <c r="Y782" i="2"/>
  <c r="Y783" i="2"/>
  <c r="Y784" i="2"/>
  <c r="Y785" i="2"/>
  <c r="Y786" i="2"/>
  <c r="Y787" i="2"/>
  <c r="Y788" i="2"/>
  <c r="Y789" i="2"/>
  <c r="Y790" i="2"/>
  <c r="Y791" i="2"/>
  <c r="Y792" i="2"/>
  <c r="Y793" i="2"/>
  <c r="Y794" i="2"/>
  <c r="Y795" i="2"/>
  <c r="Y796" i="2"/>
  <c r="Y797" i="2"/>
  <c r="Y798" i="2"/>
  <c r="Y799" i="2"/>
  <c r="Y800" i="2"/>
  <c r="Y801" i="2"/>
  <c r="Y802" i="2"/>
  <c r="Y803" i="2"/>
  <c r="Y804" i="2"/>
  <c r="Y805" i="2"/>
  <c r="Y806" i="2"/>
  <c r="Y807" i="2"/>
  <c r="Y808" i="2"/>
  <c r="Y809" i="2"/>
  <c r="Y810" i="2"/>
  <c r="Y811" i="2"/>
  <c r="Y812" i="2"/>
  <c r="Y813" i="2"/>
  <c r="Y814" i="2"/>
  <c r="Y815" i="2"/>
  <c r="Y816" i="2"/>
  <c r="Y817" i="2"/>
  <c r="Y818" i="2"/>
  <c r="Y819" i="2"/>
  <c r="Y820" i="2"/>
  <c r="Y821" i="2"/>
  <c r="Y822" i="2"/>
  <c r="Y823" i="2"/>
  <c r="Y824" i="2"/>
  <c r="Y825" i="2"/>
  <c r="Y826" i="2"/>
  <c r="Y827" i="2"/>
  <c r="Y2" i="2"/>
  <c r="C84" i="1" s="1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W319" i="2" s="1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2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3" i="2"/>
  <c r="D61" i="1" s="1"/>
  <c r="S2" i="2"/>
  <c r="C61" i="1" s="1"/>
  <c r="C42" i="1"/>
  <c r="D42" i="1"/>
  <c r="E42" i="1"/>
  <c r="F42" i="1"/>
  <c r="G42" i="1"/>
  <c r="H42" i="1"/>
  <c r="H88" i="1" s="1"/>
  <c r="I42" i="1"/>
  <c r="J42" i="1"/>
  <c r="C44" i="1"/>
  <c r="C90" i="1" s="1"/>
  <c r="D44" i="1"/>
  <c r="D90" i="1" s="1"/>
  <c r="E44" i="1"/>
  <c r="D41" i="1"/>
  <c r="E41" i="1"/>
  <c r="F41" i="1"/>
  <c r="F87" i="1" s="1"/>
  <c r="G41" i="1"/>
  <c r="H41" i="1"/>
  <c r="I41" i="1"/>
  <c r="J41" i="1"/>
  <c r="J87" i="1" s="1"/>
  <c r="C41" i="1"/>
  <c r="E63" i="1" l="1"/>
  <c r="I63" i="1"/>
  <c r="H62" i="1"/>
  <c r="D62" i="1"/>
  <c r="H61" i="1"/>
  <c r="F86" i="1"/>
  <c r="J86" i="1"/>
  <c r="G85" i="1"/>
  <c r="C85" i="1"/>
  <c r="G84" i="1"/>
  <c r="F63" i="1"/>
  <c r="J63" i="1"/>
  <c r="G62" i="1"/>
  <c r="C62" i="1"/>
  <c r="G61" i="1"/>
  <c r="C86" i="1"/>
  <c r="G86" i="1"/>
  <c r="J85" i="1"/>
  <c r="F85" i="1"/>
  <c r="J84" i="1"/>
  <c r="F84" i="1"/>
  <c r="C63" i="1"/>
  <c r="G63" i="1"/>
  <c r="J62" i="1"/>
  <c r="F62" i="1"/>
  <c r="J61" i="1"/>
  <c r="F61" i="1"/>
  <c r="D86" i="1"/>
  <c r="H86" i="1"/>
  <c r="I85" i="1"/>
  <c r="E85" i="1"/>
  <c r="I84" i="1"/>
  <c r="E84" i="1"/>
  <c r="D63" i="1"/>
  <c r="H63" i="1"/>
  <c r="I62" i="1"/>
  <c r="E62" i="1"/>
  <c r="I61" i="1"/>
  <c r="E61" i="1"/>
  <c r="E86" i="1"/>
  <c r="I86" i="1"/>
  <c r="H85" i="1"/>
  <c r="D85" i="1"/>
  <c r="H84" i="1"/>
  <c r="D84" i="1"/>
  <c r="F88" i="1"/>
  <c r="J88" i="1"/>
  <c r="D65" i="1"/>
  <c r="D88" i="1"/>
  <c r="I64" i="1"/>
  <c r="I87" i="1"/>
  <c r="G65" i="1"/>
  <c r="G88" i="1"/>
  <c r="C65" i="1"/>
  <c r="C88" i="1"/>
  <c r="H64" i="1"/>
  <c r="H87" i="1"/>
  <c r="D64" i="1"/>
  <c r="D87" i="1"/>
  <c r="E64" i="1"/>
  <c r="E87" i="1"/>
  <c r="C64" i="1"/>
  <c r="C87" i="1"/>
  <c r="G64" i="1"/>
  <c r="G87" i="1"/>
  <c r="E67" i="1"/>
  <c r="E90" i="1"/>
  <c r="I65" i="1"/>
  <c r="I88" i="1"/>
  <c r="E65" i="1"/>
  <c r="E88" i="1"/>
  <c r="J43" i="1"/>
  <c r="J64" i="1"/>
  <c r="F43" i="1"/>
  <c r="F45" i="1" s="1"/>
  <c r="F64" i="1"/>
  <c r="D46" i="1"/>
  <c r="D92" i="1" s="1"/>
  <c r="D67" i="1"/>
  <c r="H44" i="1"/>
  <c r="H90" i="1" s="1"/>
  <c r="H65" i="1"/>
  <c r="J44" i="1"/>
  <c r="J65" i="1"/>
  <c r="F44" i="1"/>
  <c r="F90" i="1" s="1"/>
  <c r="F65" i="1"/>
  <c r="C46" i="1"/>
  <c r="C92" i="1" s="1"/>
  <c r="C67" i="1"/>
  <c r="W823" i="2"/>
  <c r="V823" i="2"/>
  <c r="W807" i="2"/>
  <c r="V807" i="2"/>
  <c r="W787" i="2"/>
  <c r="V787" i="2"/>
  <c r="W771" i="2"/>
  <c r="V771" i="2"/>
  <c r="W743" i="2"/>
  <c r="V743" i="2"/>
  <c r="W727" i="2"/>
  <c r="V727" i="2"/>
  <c r="W715" i="2"/>
  <c r="V715" i="2"/>
  <c r="W699" i="2"/>
  <c r="V699" i="2"/>
  <c r="W679" i="2"/>
  <c r="V679" i="2"/>
  <c r="W663" i="2"/>
  <c r="V663" i="2"/>
  <c r="W651" i="2"/>
  <c r="V651" i="2"/>
  <c r="W631" i="2"/>
  <c r="V631" i="2"/>
  <c r="W615" i="2"/>
  <c r="V615" i="2"/>
  <c r="W603" i="2"/>
  <c r="V603" i="2"/>
  <c r="W591" i="2"/>
  <c r="V591" i="2"/>
  <c r="W579" i="2"/>
  <c r="V579" i="2"/>
  <c r="W563" i="2"/>
  <c r="V563" i="2"/>
  <c r="W547" i="2"/>
  <c r="V547" i="2"/>
  <c r="W535" i="2"/>
  <c r="V535" i="2"/>
  <c r="W519" i="2"/>
  <c r="V519" i="2"/>
  <c r="W503" i="2"/>
  <c r="V503" i="2"/>
  <c r="W491" i="2"/>
  <c r="V491" i="2"/>
  <c r="W479" i="2"/>
  <c r="V479" i="2"/>
  <c r="W475" i="2"/>
  <c r="V475" i="2"/>
  <c r="W463" i="2"/>
  <c r="V463" i="2"/>
  <c r="W455" i="2"/>
  <c r="V455" i="2"/>
  <c r="W451" i="2"/>
  <c r="V451" i="2"/>
  <c r="W447" i="2"/>
  <c r="V447" i="2"/>
  <c r="W443" i="2"/>
  <c r="V443" i="2"/>
  <c r="W439" i="2"/>
  <c r="V439" i="2"/>
  <c r="W435" i="2"/>
  <c r="V435" i="2"/>
  <c r="W431" i="2"/>
  <c r="V431" i="2"/>
  <c r="W427" i="2"/>
  <c r="V427" i="2"/>
  <c r="W423" i="2"/>
  <c r="V423" i="2"/>
  <c r="W419" i="2"/>
  <c r="V419" i="2"/>
  <c r="W415" i="2"/>
  <c r="V415" i="2"/>
  <c r="W411" i="2"/>
  <c r="V411" i="2"/>
  <c r="W407" i="2"/>
  <c r="V407" i="2"/>
  <c r="W403" i="2"/>
  <c r="V403" i="2"/>
  <c r="W399" i="2"/>
  <c r="V399" i="2"/>
  <c r="W395" i="2"/>
  <c r="V395" i="2"/>
  <c r="W391" i="2"/>
  <c r="V391" i="2"/>
  <c r="W379" i="2"/>
  <c r="V379" i="2"/>
  <c r="W375" i="2"/>
  <c r="V375" i="2"/>
  <c r="W371" i="2"/>
  <c r="V371" i="2"/>
  <c r="W367" i="2"/>
  <c r="V367" i="2"/>
  <c r="W363" i="2"/>
  <c r="V363" i="2"/>
  <c r="W359" i="2"/>
  <c r="V359" i="2"/>
  <c r="W355" i="2"/>
  <c r="V355" i="2"/>
  <c r="W351" i="2"/>
  <c r="V351" i="2"/>
  <c r="W347" i="2"/>
  <c r="V347" i="2"/>
  <c r="W343" i="2"/>
  <c r="V343" i="2"/>
  <c r="W827" i="2"/>
  <c r="V827" i="2"/>
  <c r="W811" i="2"/>
  <c r="V811" i="2"/>
  <c r="W799" i="2"/>
  <c r="V799" i="2"/>
  <c r="W779" i="2"/>
  <c r="V779" i="2"/>
  <c r="W763" i="2"/>
  <c r="V763" i="2"/>
  <c r="W751" i="2"/>
  <c r="V751" i="2"/>
  <c r="W735" i="2"/>
  <c r="V735" i="2"/>
  <c r="W723" i="2"/>
  <c r="V723" i="2"/>
  <c r="W707" i="2"/>
  <c r="V707" i="2"/>
  <c r="W691" i="2"/>
  <c r="V691" i="2"/>
  <c r="W675" i="2"/>
  <c r="V675" i="2"/>
  <c r="W659" i="2"/>
  <c r="V659" i="2"/>
  <c r="W647" i="2"/>
  <c r="V647" i="2"/>
  <c r="W635" i="2"/>
  <c r="V635" i="2"/>
  <c r="W619" i="2"/>
  <c r="V619" i="2"/>
  <c r="W607" i="2"/>
  <c r="V607" i="2"/>
  <c r="W595" i="2"/>
  <c r="V595" i="2"/>
  <c r="W583" i="2"/>
  <c r="V583" i="2"/>
  <c r="W571" i="2"/>
  <c r="V571" i="2"/>
  <c r="W559" i="2"/>
  <c r="V559" i="2"/>
  <c r="W551" i="2"/>
  <c r="V551" i="2"/>
  <c r="W543" i="2"/>
  <c r="V543" i="2"/>
  <c r="W531" i="2"/>
  <c r="V531" i="2"/>
  <c r="W523" i="2"/>
  <c r="V523" i="2"/>
  <c r="W511" i="2"/>
  <c r="V511" i="2"/>
  <c r="W495" i="2"/>
  <c r="V495" i="2"/>
  <c r="W487" i="2"/>
  <c r="V487" i="2"/>
  <c r="W471" i="2"/>
  <c r="V471" i="2"/>
  <c r="W383" i="2"/>
  <c r="V383" i="2"/>
  <c r="W815" i="2"/>
  <c r="V815" i="2"/>
  <c r="W795" i="2"/>
  <c r="V795" i="2"/>
  <c r="W783" i="2"/>
  <c r="V783" i="2"/>
  <c r="W767" i="2"/>
  <c r="V767" i="2"/>
  <c r="W755" i="2"/>
  <c r="V755" i="2"/>
  <c r="W739" i="2"/>
  <c r="V739" i="2"/>
  <c r="W719" i="2"/>
  <c r="V719" i="2"/>
  <c r="W703" i="2"/>
  <c r="V703" i="2"/>
  <c r="W687" i="2"/>
  <c r="V687" i="2"/>
  <c r="W671" i="2"/>
  <c r="V671" i="2"/>
  <c r="W655" i="2"/>
  <c r="V655" i="2"/>
  <c r="W643" i="2"/>
  <c r="V643" i="2"/>
  <c r="W627" i="2"/>
  <c r="V627" i="2"/>
  <c r="W623" i="2"/>
  <c r="V623" i="2"/>
  <c r="W611" i="2"/>
  <c r="V611" i="2"/>
  <c r="W599" i="2"/>
  <c r="V599" i="2"/>
  <c r="W587" i="2"/>
  <c r="V587" i="2"/>
  <c r="W575" i="2"/>
  <c r="V575" i="2"/>
  <c r="W567" i="2"/>
  <c r="V567" i="2"/>
  <c r="W555" i="2"/>
  <c r="V555" i="2"/>
  <c r="W539" i="2"/>
  <c r="V539" i="2"/>
  <c r="W527" i="2"/>
  <c r="V527" i="2"/>
  <c r="W515" i="2"/>
  <c r="V515" i="2"/>
  <c r="W507" i="2"/>
  <c r="V507" i="2"/>
  <c r="W499" i="2"/>
  <c r="V499" i="2"/>
  <c r="W483" i="2"/>
  <c r="V483" i="2"/>
  <c r="W467" i="2"/>
  <c r="V467" i="2"/>
  <c r="W387" i="2"/>
  <c r="V387" i="2"/>
  <c r="W819" i="2"/>
  <c r="V819" i="2"/>
  <c r="W803" i="2"/>
  <c r="V803" i="2"/>
  <c r="W791" i="2"/>
  <c r="V791" i="2"/>
  <c r="W775" i="2"/>
  <c r="V775" i="2"/>
  <c r="W759" i="2"/>
  <c r="V759" i="2"/>
  <c r="W747" i="2"/>
  <c r="V747" i="2"/>
  <c r="W731" i="2"/>
  <c r="V731" i="2"/>
  <c r="W711" i="2"/>
  <c r="V711" i="2"/>
  <c r="W695" i="2"/>
  <c r="V695" i="2"/>
  <c r="W683" i="2"/>
  <c r="V683" i="2"/>
  <c r="W667" i="2"/>
  <c r="V667" i="2"/>
  <c r="W639" i="2"/>
  <c r="V639" i="2"/>
  <c r="W459" i="2"/>
  <c r="V459" i="2"/>
  <c r="W825" i="2"/>
  <c r="V825" i="2"/>
  <c r="W817" i="2"/>
  <c r="V817" i="2"/>
  <c r="W809" i="2"/>
  <c r="V809" i="2"/>
  <c r="W801" i="2"/>
  <c r="V801" i="2"/>
  <c r="W793" i="2"/>
  <c r="V793" i="2"/>
  <c r="W785" i="2"/>
  <c r="V785" i="2"/>
  <c r="W777" i="2"/>
  <c r="V777" i="2"/>
  <c r="W769" i="2"/>
  <c r="V769" i="2"/>
  <c r="W761" i="2"/>
  <c r="V761" i="2"/>
  <c r="W753" i="2"/>
  <c r="V753" i="2"/>
  <c r="W745" i="2"/>
  <c r="V745" i="2"/>
  <c r="W737" i="2"/>
  <c r="V737" i="2"/>
  <c r="W733" i="2"/>
  <c r="V733" i="2"/>
  <c r="W721" i="2"/>
  <c r="V721" i="2"/>
  <c r="W709" i="2"/>
  <c r="V709" i="2"/>
  <c r="W697" i="2"/>
  <c r="V697" i="2"/>
  <c r="W685" i="2"/>
  <c r="V685" i="2"/>
  <c r="W673" i="2"/>
  <c r="V673" i="2"/>
  <c r="W661" i="2"/>
  <c r="V661" i="2"/>
  <c r="W649" i="2"/>
  <c r="V649" i="2"/>
  <c r="W637" i="2"/>
  <c r="V637" i="2"/>
  <c r="W625" i="2"/>
  <c r="V625" i="2"/>
  <c r="W613" i="2"/>
  <c r="V613" i="2"/>
  <c r="W601" i="2"/>
  <c r="V601" i="2"/>
  <c r="W589" i="2"/>
  <c r="V589" i="2"/>
  <c r="W577" i="2"/>
  <c r="V577" i="2"/>
  <c r="W565" i="2"/>
  <c r="V565" i="2"/>
  <c r="W553" i="2"/>
  <c r="V553" i="2"/>
  <c r="W541" i="2"/>
  <c r="V541" i="2"/>
  <c r="W529" i="2"/>
  <c r="V529" i="2"/>
  <c r="W517" i="2"/>
  <c r="V517" i="2"/>
  <c r="W505" i="2"/>
  <c r="V505" i="2"/>
  <c r="W493" i="2"/>
  <c r="V493" i="2"/>
  <c r="W485" i="2"/>
  <c r="V485" i="2"/>
  <c r="W473" i="2"/>
  <c r="V473" i="2"/>
  <c r="W465" i="2"/>
  <c r="V465" i="2"/>
  <c r="W457" i="2"/>
  <c r="V457" i="2"/>
  <c r="W453" i="2"/>
  <c r="V453" i="2"/>
  <c r="W441" i="2"/>
  <c r="V441" i="2"/>
  <c r="W433" i="2"/>
  <c r="V433" i="2"/>
  <c r="W429" i="2"/>
  <c r="V429" i="2"/>
  <c r="W417" i="2"/>
  <c r="V417" i="2"/>
  <c r="W409" i="2"/>
  <c r="V409" i="2"/>
  <c r="W401" i="2"/>
  <c r="V401" i="2"/>
  <c r="W393" i="2"/>
  <c r="V393" i="2"/>
  <c r="W385" i="2"/>
  <c r="V385" i="2"/>
  <c r="W377" i="2"/>
  <c r="V377" i="2"/>
  <c r="W369" i="2"/>
  <c r="V369" i="2"/>
  <c r="W361" i="2"/>
  <c r="V361" i="2"/>
  <c r="W357" i="2"/>
  <c r="V357" i="2"/>
  <c r="W349" i="2"/>
  <c r="V349" i="2"/>
  <c r="W337" i="2"/>
  <c r="V337" i="2"/>
  <c r="W329" i="2"/>
  <c r="V329" i="2"/>
  <c r="W321" i="2"/>
  <c r="V321" i="2"/>
  <c r="W317" i="2"/>
  <c r="V317" i="2"/>
  <c r="W309" i="2"/>
  <c r="V309" i="2"/>
  <c r="W301" i="2"/>
  <c r="V301" i="2"/>
  <c r="W289" i="2"/>
  <c r="V289" i="2"/>
  <c r="W285" i="2"/>
  <c r="V285" i="2"/>
  <c r="W277" i="2"/>
  <c r="V277" i="2"/>
  <c r="W265" i="2"/>
  <c r="V265" i="2"/>
  <c r="W261" i="2"/>
  <c r="V261" i="2"/>
  <c r="W253" i="2"/>
  <c r="V253" i="2"/>
  <c r="W245" i="2"/>
  <c r="V245" i="2"/>
  <c r="W237" i="2"/>
  <c r="V237" i="2"/>
  <c r="W225" i="2"/>
  <c r="V225" i="2"/>
  <c r="W221" i="2"/>
  <c r="V221" i="2"/>
  <c r="W213" i="2"/>
  <c r="V213" i="2"/>
  <c r="W205" i="2"/>
  <c r="V205" i="2"/>
  <c r="W197" i="2"/>
  <c r="V197" i="2"/>
  <c r="W185" i="2"/>
  <c r="V185" i="2"/>
  <c r="W9" i="2"/>
  <c r="W17" i="2"/>
  <c r="W33" i="2"/>
  <c r="W49" i="2"/>
  <c r="W65" i="2"/>
  <c r="W81" i="2"/>
  <c r="W97" i="2"/>
  <c r="W113" i="2"/>
  <c r="W129" i="2"/>
  <c r="W145" i="2"/>
  <c r="W161" i="2"/>
  <c r="W177" i="2"/>
  <c r="W18" i="2"/>
  <c r="W34" i="2"/>
  <c r="W50" i="2"/>
  <c r="W66" i="2"/>
  <c r="W82" i="2"/>
  <c r="W98" i="2"/>
  <c r="W114" i="2"/>
  <c r="W130" i="2"/>
  <c r="W146" i="2"/>
  <c r="W162" i="2"/>
  <c r="V9" i="2"/>
  <c r="V17" i="2"/>
  <c r="V33" i="2"/>
  <c r="V49" i="2"/>
  <c r="V65" i="2"/>
  <c r="V81" i="2"/>
  <c r="V97" i="2"/>
  <c r="V113" i="2"/>
  <c r="V129" i="2"/>
  <c r="V145" i="2"/>
  <c r="V161" i="2"/>
  <c r="V177" i="2"/>
  <c r="V18" i="2"/>
  <c r="V34" i="2"/>
  <c r="V50" i="2"/>
  <c r="V66" i="2"/>
  <c r="V82" i="2"/>
  <c r="V98" i="2"/>
  <c r="V114" i="2"/>
  <c r="V130" i="2"/>
  <c r="V146" i="2"/>
  <c r="V162" i="2"/>
  <c r="W5" i="2"/>
  <c r="W13" i="2"/>
  <c r="W29" i="2"/>
  <c r="W45" i="2"/>
  <c r="W61" i="2"/>
  <c r="W77" i="2"/>
  <c r="W93" i="2"/>
  <c r="W109" i="2"/>
  <c r="W125" i="2"/>
  <c r="W141" i="2"/>
  <c r="W157" i="2"/>
  <c r="W173" i="2"/>
  <c r="W22" i="2"/>
  <c r="W38" i="2"/>
  <c r="W54" i="2"/>
  <c r="W70" i="2"/>
  <c r="W86" i="2"/>
  <c r="W102" i="2"/>
  <c r="W118" i="2"/>
  <c r="W134" i="2"/>
  <c r="W150" i="2"/>
  <c r="W166" i="2"/>
  <c r="V5" i="2"/>
  <c r="V13" i="2"/>
  <c r="V29" i="2"/>
  <c r="V45" i="2"/>
  <c r="V61" i="2"/>
  <c r="V77" i="2"/>
  <c r="V93" i="2"/>
  <c r="V109" i="2"/>
  <c r="V125" i="2"/>
  <c r="V141" i="2"/>
  <c r="V157" i="2"/>
  <c r="V173" i="2"/>
  <c r="V22" i="2"/>
  <c r="V38" i="2"/>
  <c r="V54" i="2"/>
  <c r="V70" i="2"/>
  <c r="V86" i="2"/>
  <c r="V102" i="2"/>
  <c r="V118" i="2"/>
  <c r="V134" i="2"/>
  <c r="V150" i="2"/>
  <c r="V166" i="2"/>
  <c r="W327" i="2"/>
  <c r="V327" i="2"/>
  <c r="W821" i="2"/>
  <c r="V821" i="2"/>
  <c r="W813" i="2"/>
  <c r="V813" i="2"/>
  <c r="W805" i="2"/>
  <c r="V805" i="2"/>
  <c r="W797" i="2"/>
  <c r="V797" i="2"/>
  <c r="W789" i="2"/>
  <c r="V789" i="2"/>
  <c r="W781" i="2"/>
  <c r="V781" i="2"/>
  <c r="W773" i="2"/>
  <c r="V773" i="2"/>
  <c r="W765" i="2"/>
  <c r="V765" i="2"/>
  <c r="W757" i="2"/>
  <c r="V757" i="2"/>
  <c r="W749" i="2"/>
  <c r="V749" i="2"/>
  <c r="W741" i="2"/>
  <c r="V741" i="2"/>
  <c r="W729" i="2"/>
  <c r="V729" i="2"/>
  <c r="W713" i="2"/>
  <c r="V713" i="2"/>
  <c r="W705" i="2"/>
  <c r="V705" i="2"/>
  <c r="W693" i="2"/>
  <c r="V693" i="2"/>
  <c r="W681" i="2"/>
  <c r="V681" i="2"/>
  <c r="W665" i="2"/>
  <c r="V665" i="2"/>
  <c r="W657" i="2"/>
  <c r="V657" i="2"/>
  <c r="W641" i="2"/>
  <c r="V641" i="2"/>
  <c r="W629" i="2"/>
  <c r="V629" i="2"/>
  <c r="W621" i="2"/>
  <c r="V621" i="2"/>
  <c r="W605" i="2"/>
  <c r="V605" i="2"/>
  <c r="W593" i="2"/>
  <c r="V593" i="2"/>
  <c r="W585" i="2"/>
  <c r="V585" i="2"/>
  <c r="W569" i="2"/>
  <c r="V569" i="2"/>
  <c r="W561" i="2"/>
  <c r="V561" i="2"/>
  <c r="W545" i="2"/>
  <c r="V545" i="2"/>
  <c r="W533" i="2"/>
  <c r="V533" i="2"/>
  <c r="W525" i="2"/>
  <c r="V525" i="2"/>
  <c r="W509" i="2"/>
  <c r="V509" i="2"/>
  <c r="W497" i="2"/>
  <c r="V497" i="2"/>
  <c r="W489" i="2"/>
  <c r="V489" i="2"/>
  <c r="W477" i="2"/>
  <c r="V477" i="2"/>
  <c r="W469" i="2"/>
  <c r="V469" i="2"/>
  <c r="W461" i="2"/>
  <c r="V461" i="2"/>
  <c r="W449" i="2"/>
  <c r="V449" i="2"/>
  <c r="W445" i="2"/>
  <c r="V445" i="2"/>
  <c r="W437" i="2"/>
  <c r="V437" i="2"/>
  <c r="W425" i="2"/>
  <c r="V425" i="2"/>
  <c r="W421" i="2"/>
  <c r="V421" i="2"/>
  <c r="W413" i="2"/>
  <c r="V413" i="2"/>
  <c r="W405" i="2"/>
  <c r="V405" i="2"/>
  <c r="W397" i="2"/>
  <c r="V397" i="2"/>
  <c r="W389" i="2"/>
  <c r="V389" i="2"/>
  <c r="W381" i="2"/>
  <c r="V381" i="2"/>
  <c r="W373" i="2"/>
  <c r="V373" i="2"/>
  <c r="W365" i="2"/>
  <c r="V365" i="2"/>
  <c r="W353" i="2"/>
  <c r="V353" i="2"/>
  <c r="W345" i="2"/>
  <c r="V345" i="2"/>
  <c r="W341" i="2"/>
  <c r="V341" i="2"/>
  <c r="W333" i="2"/>
  <c r="V333" i="2"/>
  <c r="W325" i="2"/>
  <c r="V325" i="2"/>
  <c r="W313" i="2"/>
  <c r="V313" i="2"/>
  <c r="W305" i="2"/>
  <c r="V305" i="2"/>
  <c r="W297" i="2"/>
  <c r="V297" i="2"/>
  <c r="W293" i="2"/>
  <c r="V293" i="2"/>
  <c r="W281" i="2"/>
  <c r="V281" i="2"/>
  <c r="W273" i="2"/>
  <c r="V273" i="2"/>
  <c r="W269" i="2"/>
  <c r="V269" i="2"/>
  <c r="W257" i="2"/>
  <c r="V257" i="2"/>
  <c r="W249" i="2"/>
  <c r="V249" i="2"/>
  <c r="W241" i="2"/>
  <c r="V241" i="2"/>
  <c r="W233" i="2"/>
  <c r="V233" i="2"/>
  <c r="W229" i="2"/>
  <c r="V229" i="2"/>
  <c r="W217" i="2"/>
  <c r="V217" i="2"/>
  <c r="W209" i="2"/>
  <c r="V209" i="2"/>
  <c r="W201" i="2"/>
  <c r="V201" i="2"/>
  <c r="W193" i="2"/>
  <c r="V193" i="2"/>
  <c r="W189" i="2"/>
  <c r="V189" i="2"/>
  <c r="W181" i="2"/>
  <c r="V181" i="2"/>
  <c r="X3" i="2"/>
  <c r="X7" i="2"/>
  <c r="X11" i="2"/>
  <c r="X15" i="2"/>
  <c r="X19" i="2"/>
  <c r="X23" i="2"/>
  <c r="X27" i="2"/>
  <c r="X31" i="2"/>
  <c r="X35" i="2"/>
  <c r="X39" i="2"/>
  <c r="X43" i="2"/>
  <c r="X47" i="2"/>
  <c r="X51" i="2"/>
  <c r="X55" i="2"/>
  <c r="X59" i="2"/>
  <c r="X63" i="2"/>
  <c r="X67" i="2"/>
  <c r="X71" i="2"/>
  <c r="X75" i="2"/>
  <c r="X79" i="2"/>
  <c r="X83" i="2"/>
  <c r="X87" i="2"/>
  <c r="X91" i="2"/>
  <c r="X95" i="2"/>
  <c r="X99" i="2"/>
  <c r="X103" i="2"/>
  <c r="X107" i="2"/>
  <c r="X111" i="2"/>
  <c r="X115" i="2"/>
  <c r="X119" i="2"/>
  <c r="X123" i="2"/>
  <c r="X127" i="2"/>
  <c r="X131" i="2"/>
  <c r="X135" i="2"/>
  <c r="X139" i="2"/>
  <c r="X143" i="2"/>
  <c r="X147" i="2"/>
  <c r="X151" i="2"/>
  <c r="X155" i="2"/>
  <c r="X159" i="2"/>
  <c r="X163" i="2"/>
  <c r="X167" i="2"/>
  <c r="X171" i="2"/>
  <c r="X175" i="2"/>
  <c r="X179" i="2"/>
  <c r="X183" i="2"/>
  <c r="X187" i="2"/>
  <c r="X191" i="2"/>
  <c r="X195" i="2"/>
  <c r="X199" i="2"/>
  <c r="X203" i="2"/>
  <c r="X207" i="2"/>
  <c r="X211" i="2"/>
  <c r="X215" i="2"/>
  <c r="X219" i="2"/>
  <c r="X223" i="2"/>
  <c r="X227" i="2"/>
  <c r="X231" i="2"/>
  <c r="X235" i="2"/>
  <c r="X239" i="2"/>
  <c r="X243" i="2"/>
  <c r="X247" i="2"/>
  <c r="X251" i="2"/>
  <c r="X255" i="2"/>
  <c r="X259" i="2"/>
  <c r="X263" i="2"/>
  <c r="X267" i="2"/>
  <c r="X271" i="2"/>
  <c r="X275" i="2"/>
  <c r="X279" i="2"/>
  <c r="X283" i="2"/>
  <c r="X287" i="2"/>
  <c r="X291" i="2"/>
  <c r="X295" i="2"/>
  <c r="X299" i="2"/>
  <c r="X303" i="2"/>
  <c r="X307" i="2"/>
  <c r="X311" i="2"/>
  <c r="X315" i="2"/>
  <c r="X319" i="2"/>
  <c r="X323" i="2"/>
  <c r="X327" i="2"/>
  <c r="X331" i="2"/>
  <c r="X335" i="2"/>
  <c r="X339" i="2"/>
  <c r="X4" i="2"/>
  <c r="X8" i="2"/>
  <c r="X12" i="2"/>
  <c r="X16" i="2"/>
  <c r="X20" i="2"/>
  <c r="X24" i="2"/>
  <c r="X28" i="2"/>
  <c r="X32" i="2"/>
  <c r="X36" i="2"/>
  <c r="X40" i="2"/>
  <c r="X44" i="2"/>
  <c r="X48" i="2"/>
  <c r="X52" i="2"/>
  <c r="X56" i="2"/>
  <c r="X60" i="2"/>
  <c r="X64" i="2"/>
  <c r="X68" i="2"/>
  <c r="X72" i="2"/>
  <c r="X76" i="2"/>
  <c r="X80" i="2"/>
  <c r="X84" i="2"/>
  <c r="X88" i="2"/>
  <c r="X92" i="2"/>
  <c r="X96" i="2"/>
  <c r="X100" i="2"/>
  <c r="X104" i="2"/>
  <c r="X108" i="2"/>
  <c r="X112" i="2"/>
  <c r="X116" i="2"/>
  <c r="X120" i="2"/>
  <c r="X124" i="2"/>
  <c r="X128" i="2"/>
  <c r="X132" i="2"/>
  <c r="X136" i="2"/>
  <c r="X140" i="2"/>
  <c r="X144" i="2"/>
  <c r="X148" i="2"/>
  <c r="X152" i="2"/>
  <c r="X156" i="2"/>
  <c r="X160" i="2"/>
  <c r="X164" i="2"/>
  <c r="X168" i="2"/>
  <c r="X172" i="2"/>
  <c r="X176" i="2"/>
  <c r="X180" i="2"/>
  <c r="X184" i="2"/>
  <c r="X188" i="2"/>
  <c r="X192" i="2"/>
  <c r="X196" i="2"/>
  <c r="X200" i="2"/>
  <c r="X204" i="2"/>
  <c r="X208" i="2"/>
  <c r="X212" i="2"/>
  <c r="X216" i="2"/>
  <c r="X220" i="2"/>
  <c r="X224" i="2"/>
  <c r="X228" i="2"/>
  <c r="X232" i="2"/>
  <c r="X236" i="2"/>
  <c r="X240" i="2"/>
  <c r="X244" i="2"/>
  <c r="X248" i="2"/>
  <c r="X252" i="2"/>
  <c r="X256" i="2"/>
  <c r="X260" i="2"/>
  <c r="X264" i="2"/>
  <c r="X268" i="2"/>
  <c r="X272" i="2"/>
  <c r="X276" i="2"/>
  <c r="X280" i="2"/>
  <c r="X284" i="2"/>
  <c r="X288" i="2"/>
  <c r="X292" i="2"/>
  <c r="X296" i="2"/>
  <c r="X300" i="2"/>
  <c r="X304" i="2"/>
  <c r="X308" i="2"/>
  <c r="X312" i="2"/>
  <c r="X316" i="2"/>
  <c r="X320" i="2"/>
  <c r="X324" i="2"/>
  <c r="X328" i="2"/>
  <c r="X332" i="2"/>
  <c r="X336" i="2"/>
  <c r="X340" i="2"/>
  <c r="X5" i="2"/>
  <c r="X9" i="2"/>
  <c r="X13" i="2"/>
  <c r="X17" i="2"/>
  <c r="X21" i="2"/>
  <c r="X25" i="2"/>
  <c r="X29" i="2"/>
  <c r="X33" i="2"/>
  <c r="X37" i="2"/>
  <c r="X41" i="2"/>
  <c r="X45" i="2"/>
  <c r="X49" i="2"/>
  <c r="X53" i="2"/>
  <c r="X57" i="2"/>
  <c r="X61" i="2"/>
  <c r="X65" i="2"/>
  <c r="X69" i="2"/>
  <c r="X73" i="2"/>
  <c r="X77" i="2"/>
  <c r="X81" i="2"/>
  <c r="X85" i="2"/>
  <c r="X89" i="2"/>
  <c r="X93" i="2"/>
  <c r="X97" i="2"/>
  <c r="X101" i="2"/>
  <c r="X105" i="2"/>
  <c r="X109" i="2"/>
  <c r="X113" i="2"/>
  <c r="X117" i="2"/>
  <c r="X121" i="2"/>
  <c r="X125" i="2"/>
  <c r="X129" i="2"/>
  <c r="X133" i="2"/>
  <c r="X137" i="2"/>
  <c r="X141" i="2"/>
  <c r="X145" i="2"/>
  <c r="X149" i="2"/>
  <c r="X153" i="2"/>
  <c r="X157" i="2"/>
  <c r="X161" i="2"/>
  <c r="X165" i="2"/>
  <c r="X169" i="2"/>
  <c r="X173" i="2"/>
  <c r="X177" i="2"/>
  <c r="X181" i="2"/>
  <c r="X185" i="2"/>
  <c r="X189" i="2"/>
  <c r="X193" i="2"/>
  <c r="X197" i="2"/>
  <c r="X201" i="2"/>
  <c r="X205" i="2"/>
  <c r="X209" i="2"/>
  <c r="X213" i="2"/>
  <c r="X217" i="2"/>
  <c r="X221" i="2"/>
  <c r="X225" i="2"/>
  <c r="X229" i="2"/>
  <c r="X233" i="2"/>
  <c r="X237" i="2"/>
  <c r="X241" i="2"/>
  <c r="X245" i="2"/>
  <c r="X249" i="2"/>
  <c r="X253" i="2"/>
  <c r="X257" i="2"/>
  <c r="X261" i="2"/>
  <c r="X265" i="2"/>
  <c r="X269" i="2"/>
  <c r="X273" i="2"/>
  <c r="X277" i="2"/>
  <c r="X281" i="2"/>
  <c r="X285" i="2"/>
  <c r="X289" i="2"/>
  <c r="X293" i="2"/>
  <c r="X297" i="2"/>
  <c r="X301" i="2"/>
  <c r="X305" i="2"/>
  <c r="X309" i="2"/>
  <c r="X313" i="2"/>
  <c r="X317" i="2"/>
  <c r="X321" i="2"/>
  <c r="X325" i="2"/>
  <c r="X329" i="2"/>
  <c r="X333" i="2"/>
  <c r="X337" i="2"/>
  <c r="X341" i="2"/>
  <c r="X6" i="2"/>
  <c r="X10" i="2"/>
  <c r="X14" i="2"/>
  <c r="X18" i="2"/>
  <c r="X22" i="2"/>
  <c r="X26" i="2"/>
  <c r="X30" i="2"/>
  <c r="X34" i="2"/>
  <c r="X38" i="2"/>
  <c r="X42" i="2"/>
  <c r="X46" i="2"/>
  <c r="X50" i="2"/>
  <c r="X54" i="2"/>
  <c r="X58" i="2"/>
  <c r="X62" i="2"/>
  <c r="X66" i="2"/>
  <c r="X70" i="2"/>
  <c r="X74" i="2"/>
  <c r="X78" i="2"/>
  <c r="X82" i="2"/>
  <c r="X86" i="2"/>
  <c r="X90" i="2"/>
  <c r="X94" i="2"/>
  <c r="X98" i="2"/>
  <c r="X102" i="2"/>
  <c r="X106" i="2"/>
  <c r="X110" i="2"/>
  <c r="X114" i="2"/>
  <c r="X118" i="2"/>
  <c r="X122" i="2"/>
  <c r="X126" i="2"/>
  <c r="X130" i="2"/>
  <c r="X134" i="2"/>
  <c r="X138" i="2"/>
  <c r="X142" i="2"/>
  <c r="X146" i="2"/>
  <c r="X150" i="2"/>
  <c r="X154" i="2"/>
  <c r="X158" i="2"/>
  <c r="X162" i="2"/>
  <c r="X166" i="2"/>
  <c r="X170" i="2"/>
  <c r="X174" i="2"/>
  <c r="X178" i="2"/>
  <c r="X182" i="2"/>
  <c r="X186" i="2"/>
  <c r="X190" i="2"/>
  <c r="X194" i="2"/>
  <c r="X198" i="2"/>
  <c r="X202" i="2"/>
  <c r="X206" i="2"/>
  <c r="X210" i="2"/>
  <c r="X214" i="2"/>
  <c r="X218" i="2"/>
  <c r="X222" i="2"/>
  <c r="X238" i="2"/>
  <c r="X254" i="2"/>
  <c r="X270" i="2"/>
  <c r="X286" i="2"/>
  <c r="X302" i="2"/>
  <c r="X318" i="2"/>
  <c r="X334" i="2"/>
  <c r="X344" i="2"/>
  <c r="X348" i="2"/>
  <c r="X352" i="2"/>
  <c r="X356" i="2"/>
  <c r="X360" i="2"/>
  <c r="X364" i="2"/>
  <c r="X368" i="2"/>
  <c r="X372" i="2"/>
  <c r="X376" i="2"/>
  <c r="X380" i="2"/>
  <c r="X384" i="2"/>
  <c r="X388" i="2"/>
  <c r="X392" i="2"/>
  <c r="X396" i="2"/>
  <c r="X400" i="2"/>
  <c r="X404" i="2"/>
  <c r="X408" i="2"/>
  <c r="X412" i="2"/>
  <c r="X416" i="2"/>
  <c r="X420" i="2"/>
  <c r="X424" i="2"/>
  <c r="X428" i="2"/>
  <c r="X432" i="2"/>
  <c r="X436" i="2"/>
  <c r="X440" i="2"/>
  <c r="X444" i="2"/>
  <c r="X448" i="2"/>
  <c r="X452" i="2"/>
  <c r="X456" i="2"/>
  <c r="X460" i="2"/>
  <c r="X464" i="2"/>
  <c r="X468" i="2"/>
  <c r="X472" i="2"/>
  <c r="X476" i="2"/>
  <c r="X480" i="2"/>
  <c r="X484" i="2"/>
  <c r="X488" i="2"/>
  <c r="X492" i="2"/>
  <c r="X496" i="2"/>
  <c r="X500" i="2"/>
  <c r="X504" i="2"/>
  <c r="X508" i="2"/>
  <c r="X512" i="2"/>
  <c r="X516" i="2"/>
  <c r="X520" i="2"/>
  <c r="X524" i="2"/>
  <c r="X528" i="2"/>
  <c r="X532" i="2"/>
  <c r="X536" i="2"/>
  <c r="X540" i="2"/>
  <c r="X544" i="2"/>
  <c r="X548" i="2"/>
  <c r="X552" i="2"/>
  <c r="X556" i="2"/>
  <c r="X560" i="2"/>
  <c r="X564" i="2"/>
  <c r="X568" i="2"/>
  <c r="X572" i="2"/>
  <c r="X576" i="2"/>
  <c r="X580" i="2"/>
  <c r="X584" i="2"/>
  <c r="X588" i="2"/>
  <c r="X592" i="2"/>
  <c r="X596" i="2"/>
  <c r="X600" i="2"/>
  <c r="X604" i="2"/>
  <c r="X608" i="2"/>
  <c r="X612" i="2"/>
  <c r="X616" i="2"/>
  <c r="X620" i="2"/>
  <c r="X624" i="2"/>
  <c r="X628" i="2"/>
  <c r="X632" i="2"/>
  <c r="X636" i="2"/>
  <c r="X640" i="2"/>
  <c r="X644" i="2"/>
  <c r="X648" i="2"/>
  <c r="X226" i="2"/>
  <c r="X242" i="2"/>
  <c r="X258" i="2"/>
  <c r="X274" i="2"/>
  <c r="X290" i="2"/>
  <c r="X306" i="2"/>
  <c r="X322" i="2"/>
  <c r="X338" i="2"/>
  <c r="X345" i="2"/>
  <c r="X349" i="2"/>
  <c r="X353" i="2"/>
  <c r="X357" i="2"/>
  <c r="X361" i="2"/>
  <c r="X365" i="2"/>
  <c r="X369" i="2"/>
  <c r="X373" i="2"/>
  <c r="X377" i="2"/>
  <c r="X381" i="2"/>
  <c r="X385" i="2"/>
  <c r="X389" i="2"/>
  <c r="X393" i="2"/>
  <c r="X397" i="2"/>
  <c r="X401" i="2"/>
  <c r="X405" i="2"/>
  <c r="X409" i="2"/>
  <c r="X413" i="2"/>
  <c r="X417" i="2"/>
  <c r="X421" i="2"/>
  <c r="X425" i="2"/>
  <c r="X429" i="2"/>
  <c r="X433" i="2"/>
  <c r="X437" i="2"/>
  <c r="X441" i="2"/>
  <c r="X445" i="2"/>
  <c r="X449" i="2"/>
  <c r="X453" i="2"/>
  <c r="X457" i="2"/>
  <c r="X461" i="2"/>
  <c r="X465" i="2"/>
  <c r="X469" i="2"/>
  <c r="X473" i="2"/>
  <c r="X477" i="2"/>
  <c r="X481" i="2"/>
  <c r="X485" i="2"/>
  <c r="X489" i="2"/>
  <c r="X493" i="2"/>
  <c r="X497" i="2"/>
  <c r="X501" i="2"/>
  <c r="X505" i="2"/>
  <c r="X509" i="2"/>
  <c r="X513" i="2"/>
  <c r="X517" i="2"/>
  <c r="X521" i="2"/>
  <c r="X525" i="2"/>
  <c r="X529" i="2"/>
  <c r="X533" i="2"/>
  <c r="X537" i="2"/>
  <c r="X541" i="2"/>
  <c r="X545" i="2"/>
  <c r="X549" i="2"/>
  <c r="X553" i="2"/>
  <c r="X557" i="2"/>
  <c r="X561" i="2"/>
  <c r="X565" i="2"/>
  <c r="X569" i="2"/>
  <c r="X573" i="2"/>
  <c r="X577" i="2"/>
  <c r="X581" i="2"/>
  <c r="X585" i="2"/>
  <c r="X589" i="2"/>
  <c r="X593" i="2"/>
  <c r="X597" i="2"/>
  <c r="X601" i="2"/>
  <c r="X230" i="2"/>
  <c r="X246" i="2"/>
  <c r="X262" i="2"/>
  <c r="X278" i="2"/>
  <c r="X294" i="2"/>
  <c r="X310" i="2"/>
  <c r="X326" i="2"/>
  <c r="X342" i="2"/>
  <c r="X346" i="2"/>
  <c r="X350" i="2"/>
  <c r="X354" i="2"/>
  <c r="X358" i="2"/>
  <c r="X362" i="2"/>
  <c r="X366" i="2"/>
  <c r="X370" i="2"/>
  <c r="X374" i="2"/>
  <c r="X378" i="2"/>
  <c r="X382" i="2"/>
  <c r="X386" i="2"/>
  <c r="X390" i="2"/>
  <c r="X394" i="2"/>
  <c r="X398" i="2"/>
  <c r="X402" i="2"/>
  <c r="X406" i="2"/>
  <c r="X410" i="2"/>
  <c r="X414" i="2"/>
  <c r="X418" i="2"/>
  <c r="X422" i="2"/>
  <c r="X426" i="2"/>
  <c r="X430" i="2"/>
  <c r="X434" i="2"/>
  <c r="X438" i="2"/>
  <c r="X442" i="2"/>
  <c r="X446" i="2"/>
  <c r="X450" i="2"/>
  <c r="X454" i="2"/>
  <c r="X458" i="2"/>
  <c r="X462" i="2"/>
  <c r="X466" i="2"/>
  <c r="X470" i="2"/>
  <c r="X474" i="2"/>
  <c r="X478" i="2"/>
  <c r="X482" i="2"/>
  <c r="X486" i="2"/>
  <c r="X490" i="2"/>
  <c r="X494" i="2"/>
  <c r="X498" i="2"/>
  <c r="X502" i="2"/>
  <c r="X506" i="2"/>
  <c r="X510" i="2"/>
  <c r="X514" i="2"/>
  <c r="X518" i="2"/>
  <c r="X522" i="2"/>
  <c r="X526" i="2"/>
  <c r="X530" i="2"/>
  <c r="X534" i="2"/>
  <c r="X538" i="2"/>
  <c r="X542" i="2"/>
  <c r="X546" i="2"/>
  <c r="X550" i="2"/>
  <c r="X554" i="2"/>
  <c r="X558" i="2"/>
  <c r="X562" i="2"/>
  <c r="X566" i="2"/>
  <c r="X570" i="2"/>
  <c r="X574" i="2"/>
  <c r="X578" i="2"/>
  <c r="X582" i="2"/>
  <c r="X586" i="2"/>
  <c r="X590" i="2"/>
  <c r="X594" i="2"/>
  <c r="X598" i="2"/>
  <c r="X602" i="2"/>
  <c r="X234" i="2"/>
  <c r="X250" i="2"/>
  <c r="X266" i="2"/>
  <c r="X282" i="2"/>
  <c r="X298" i="2"/>
  <c r="X314" i="2"/>
  <c r="X330" i="2"/>
  <c r="X343" i="2"/>
  <c r="X347" i="2"/>
  <c r="X351" i="2"/>
  <c r="X355" i="2"/>
  <c r="X359" i="2"/>
  <c r="X363" i="2"/>
  <c r="X367" i="2"/>
  <c r="X371" i="2"/>
  <c r="X375" i="2"/>
  <c r="X379" i="2"/>
  <c r="X383" i="2"/>
  <c r="X387" i="2"/>
  <c r="X391" i="2"/>
  <c r="X395" i="2"/>
  <c r="X399" i="2"/>
  <c r="X403" i="2"/>
  <c r="X407" i="2"/>
  <c r="X411" i="2"/>
  <c r="X415" i="2"/>
  <c r="X419" i="2"/>
  <c r="X423" i="2"/>
  <c r="X427" i="2"/>
  <c r="X431" i="2"/>
  <c r="X435" i="2"/>
  <c r="X439" i="2"/>
  <c r="X443" i="2"/>
  <c r="X447" i="2"/>
  <c r="X451" i="2"/>
  <c r="X455" i="2"/>
  <c r="X459" i="2"/>
  <c r="X463" i="2"/>
  <c r="X467" i="2"/>
  <c r="X471" i="2"/>
  <c r="X475" i="2"/>
  <c r="X479" i="2"/>
  <c r="X483" i="2"/>
  <c r="X487" i="2"/>
  <c r="X491" i="2"/>
  <c r="X495" i="2"/>
  <c r="X499" i="2"/>
  <c r="X503" i="2"/>
  <c r="X507" i="2"/>
  <c r="X511" i="2"/>
  <c r="X515" i="2"/>
  <c r="X519" i="2"/>
  <c r="X523" i="2"/>
  <c r="X527" i="2"/>
  <c r="X531" i="2"/>
  <c r="X535" i="2"/>
  <c r="X539" i="2"/>
  <c r="X543" i="2"/>
  <c r="X547" i="2"/>
  <c r="X551" i="2"/>
  <c r="X555" i="2"/>
  <c r="X559" i="2"/>
  <c r="X563" i="2"/>
  <c r="X567" i="2"/>
  <c r="X571" i="2"/>
  <c r="X575" i="2"/>
  <c r="X579" i="2"/>
  <c r="X583" i="2"/>
  <c r="X587" i="2"/>
  <c r="X591" i="2"/>
  <c r="X595" i="2"/>
  <c r="X599" i="2"/>
  <c r="X603" i="2"/>
  <c r="X607" i="2"/>
  <c r="X611" i="2"/>
  <c r="X615" i="2"/>
  <c r="X619" i="2"/>
  <c r="X623" i="2"/>
  <c r="X627" i="2"/>
  <c r="X631" i="2"/>
  <c r="X635" i="2"/>
  <c r="X639" i="2"/>
  <c r="X643" i="2"/>
  <c r="X647" i="2"/>
  <c r="X651" i="2"/>
  <c r="X605" i="2"/>
  <c r="X613" i="2"/>
  <c r="X621" i="2"/>
  <c r="X629" i="2"/>
  <c r="X637" i="2"/>
  <c r="X645" i="2"/>
  <c r="X652" i="2"/>
  <c r="X656" i="2"/>
  <c r="X660" i="2"/>
  <c r="X664" i="2"/>
  <c r="X668" i="2"/>
  <c r="X672" i="2"/>
  <c r="X676" i="2"/>
  <c r="X680" i="2"/>
  <c r="X684" i="2"/>
  <c r="X688" i="2"/>
  <c r="X692" i="2"/>
  <c r="X696" i="2"/>
  <c r="X700" i="2"/>
  <c r="X704" i="2"/>
  <c r="X708" i="2"/>
  <c r="X712" i="2"/>
  <c r="X716" i="2"/>
  <c r="X720" i="2"/>
  <c r="X724" i="2"/>
  <c r="X728" i="2"/>
  <c r="X732" i="2"/>
  <c r="X736" i="2"/>
  <c r="X740" i="2"/>
  <c r="X744" i="2"/>
  <c r="X748" i="2"/>
  <c r="X752" i="2"/>
  <c r="X756" i="2"/>
  <c r="X760" i="2"/>
  <c r="X764" i="2"/>
  <c r="X768" i="2"/>
  <c r="X772" i="2"/>
  <c r="X776" i="2"/>
  <c r="X780" i="2"/>
  <c r="X784" i="2"/>
  <c r="X788" i="2"/>
  <c r="X792" i="2"/>
  <c r="X796" i="2"/>
  <c r="X800" i="2"/>
  <c r="X804" i="2"/>
  <c r="X808" i="2"/>
  <c r="X812" i="2"/>
  <c r="X816" i="2"/>
  <c r="X820" i="2"/>
  <c r="X824" i="2"/>
  <c r="X2" i="2"/>
  <c r="X606" i="2"/>
  <c r="X614" i="2"/>
  <c r="X622" i="2"/>
  <c r="X630" i="2"/>
  <c r="X638" i="2"/>
  <c r="X646" i="2"/>
  <c r="X653" i="2"/>
  <c r="X657" i="2"/>
  <c r="X661" i="2"/>
  <c r="X665" i="2"/>
  <c r="X669" i="2"/>
  <c r="X673" i="2"/>
  <c r="X677" i="2"/>
  <c r="X681" i="2"/>
  <c r="X685" i="2"/>
  <c r="X689" i="2"/>
  <c r="X693" i="2"/>
  <c r="X697" i="2"/>
  <c r="X701" i="2"/>
  <c r="X705" i="2"/>
  <c r="X709" i="2"/>
  <c r="X713" i="2"/>
  <c r="X717" i="2"/>
  <c r="X721" i="2"/>
  <c r="X725" i="2"/>
  <c r="X729" i="2"/>
  <c r="X733" i="2"/>
  <c r="X737" i="2"/>
  <c r="X741" i="2"/>
  <c r="X745" i="2"/>
  <c r="X749" i="2"/>
  <c r="X753" i="2"/>
  <c r="X757" i="2"/>
  <c r="X761" i="2"/>
  <c r="X765" i="2"/>
  <c r="X769" i="2"/>
  <c r="X773" i="2"/>
  <c r="X777" i="2"/>
  <c r="X781" i="2"/>
  <c r="X785" i="2"/>
  <c r="X789" i="2"/>
  <c r="X793" i="2"/>
  <c r="X797" i="2"/>
  <c r="X801" i="2"/>
  <c r="X805" i="2"/>
  <c r="X809" i="2"/>
  <c r="X813" i="2"/>
  <c r="X817" i="2"/>
  <c r="X821" i="2"/>
  <c r="X825" i="2"/>
  <c r="X609" i="2"/>
  <c r="X617" i="2"/>
  <c r="X625" i="2"/>
  <c r="X633" i="2"/>
  <c r="X641" i="2"/>
  <c r="X649" i="2"/>
  <c r="X654" i="2"/>
  <c r="X658" i="2"/>
  <c r="X662" i="2"/>
  <c r="X666" i="2"/>
  <c r="X670" i="2"/>
  <c r="X674" i="2"/>
  <c r="X678" i="2"/>
  <c r="X682" i="2"/>
  <c r="X686" i="2"/>
  <c r="X690" i="2"/>
  <c r="X694" i="2"/>
  <c r="X698" i="2"/>
  <c r="X702" i="2"/>
  <c r="X706" i="2"/>
  <c r="X710" i="2"/>
  <c r="X714" i="2"/>
  <c r="X718" i="2"/>
  <c r="X722" i="2"/>
  <c r="X726" i="2"/>
  <c r="X730" i="2"/>
  <c r="X734" i="2"/>
  <c r="X738" i="2"/>
  <c r="X742" i="2"/>
  <c r="X746" i="2"/>
  <c r="X750" i="2"/>
  <c r="X754" i="2"/>
  <c r="X758" i="2"/>
  <c r="X762" i="2"/>
  <c r="X766" i="2"/>
  <c r="X770" i="2"/>
  <c r="X774" i="2"/>
  <c r="X778" i="2"/>
  <c r="X782" i="2"/>
  <c r="X786" i="2"/>
  <c r="X790" i="2"/>
  <c r="X794" i="2"/>
  <c r="X798" i="2"/>
  <c r="X802" i="2"/>
  <c r="X806" i="2"/>
  <c r="X810" i="2"/>
  <c r="X814" i="2"/>
  <c r="X818" i="2"/>
  <c r="X822" i="2"/>
  <c r="X826" i="2"/>
  <c r="X610" i="2"/>
  <c r="X618" i="2"/>
  <c r="X626" i="2"/>
  <c r="X634" i="2"/>
  <c r="X642" i="2"/>
  <c r="X650" i="2"/>
  <c r="X655" i="2"/>
  <c r="X659" i="2"/>
  <c r="X663" i="2"/>
  <c r="X667" i="2"/>
  <c r="X671" i="2"/>
  <c r="X675" i="2"/>
  <c r="X679" i="2"/>
  <c r="X683" i="2"/>
  <c r="X687" i="2"/>
  <c r="X691" i="2"/>
  <c r="X695" i="2"/>
  <c r="X699" i="2"/>
  <c r="X703" i="2"/>
  <c r="X707" i="2"/>
  <c r="X711" i="2"/>
  <c r="X715" i="2"/>
  <c r="X719" i="2"/>
  <c r="X723" i="2"/>
  <c r="X727" i="2"/>
  <c r="X731" i="2"/>
  <c r="X735" i="2"/>
  <c r="X739" i="2"/>
  <c r="X743" i="2"/>
  <c r="X747" i="2"/>
  <c r="X751" i="2"/>
  <c r="X755" i="2"/>
  <c r="X759" i="2"/>
  <c r="X763" i="2"/>
  <c r="X767" i="2"/>
  <c r="X771" i="2"/>
  <c r="X775" i="2"/>
  <c r="X779" i="2"/>
  <c r="X783" i="2"/>
  <c r="X787" i="2"/>
  <c r="X791" i="2"/>
  <c r="X795" i="2"/>
  <c r="X799" i="2"/>
  <c r="X803" i="2"/>
  <c r="X807" i="2"/>
  <c r="X811" i="2"/>
  <c r="X815" i="2"/>
  <c r="X819" i="2"/>
  <c r="X823" i="2"/>
  <c r="X827" i="2"/>
  <c r="W25" i="2"/>
  <c r="W41" i="2"/>
  <c r="W57" i="2"/>
  <c r="W73" i="2"/>
  <c r="W89" i="2"/>
  <c r="W105" i="2"/>
  <c r="W121" i="2"/>
  <c r="W137" i="2"/>
  <c r="W153" i="2"/>
  <c r="W169" i="2"/>
  <c r="W10" i="2"/>
  <c r="W26" i="2"/>
  <c r="W42" i="2"/>
  <c r="W58" i="2"/>
  <c r="W74" i="2"/>
  <c r="W90" i="2"/>
  <c r="W106" i="2"/>
  <c r="W122" i="2"/>
  <c r="W138" i="2"/>
  <c r="W154" i="2"/>
  <c r="W170" i="2"/>
  <c r="W2" i="2"/>
  <c r="V25" i="2"/>
  <c r="V41" i="2"/>
  <c r="V57" i="2"/>
  <c r="V73" i="2"/>
  <c r="V89" i="2"/>
  <c r="V105" i="2"/>
  <c r="V121" i="2"/>
  <c r="V137" i="2"/>
  <c r="V153" i="2"/>
  <c r="V169" i="2"/>
  <c r="V2" i="2"/>
  <c r="V10" i="2"/>
  <c r="V26" i="2"/>
  <c r="V42" i="2"/>
  <c r="V58" i="2"/>
  <c r="V74" i="2"/>
  <c r="V90" i="2"/>
  <c r="V106" i="2"/>
  <c r="V122" i="2"/>
  <c r="V138" i="2"/>
  <c r="V154" i="2"/>
  <c r="V170" i="2"/>
  <c r="W824" i="2"/>
  <c r="V824" i="2"/>
  <c r="W820" i="2"/>
  <c r="V820" i="2"/>
  <c r="W816" i="2"/>
  <c r="V816" i="2"/>
  <c r="W812" i="2"/>
  <c r="V812" i="2"/>
  <c r="W808" i="2"/>
  <c r="V808" i="2"/>
  <c r="W804" i="2"/>
  <c r="V804" i="2"/>
  <c r="W800" i="2"/>
  <c r="V800" i="2"/>
  <c r="W796" i="2"/>
  <c r="V796" i="2"/>
  <c r="W792" i="2"/>
  <c r="V792" i="2"/>
  <c r="W788" i="2"/>
  <c r="V788" i="2"/>
  <c r="W784" i="2"/>
  <c r="V784" i="2"/>
  <c r="W780" i="2"/>
  <c r="V780" i="2"/>
  <c r="W776" i="2"/>
  <c r="V776" i="2"/>
  <c r="W772" i="2"/>
  <c r="V772" i="2"/>
  <c r="W768" i="2"/>
  <c r="V768" i="2"/>
  <c r="W764" i="2"/>
  <c r="V764" i="2"/>
  <c r="W760" i="2"/>
  <c r="V760" i="2"/>
  <c r="W756" i="2"/>
  <c r="V756" i="2"/>
  <c r="W752" i="2"/>
  <c r="V752" i="2"/>
  <c r="W748" i="2"/>
  <c r="V748" i="2"/>
  <c r="W744" i="2"/>
  <c r="V744" i="2"/>
  <c r="W740" i="2"/>
  <c r="V740" i="2"/>
  <c r="W736" i="2"/>
  <c r="V736" i="2"/>
  <c r="W732" i="2"/>
  <c r="V732" i="2"/>
  <c r="W728" i="2"/>
  <c r="V728" i="2"/>
  <c r="W724" i="2"/>
  <c r="V724" i="2"/>
  <c r="W720" i="2"/>
  <c r="V720" i="2"/>
  <c r="W716" i="2"/>
  <c r="V716" i="2"/>
  <c r="W712" i="2"/>
  <c r="V712" i="2"/>
  <c r="W708" i="2"/>
  <c r="V708" i="2"/>
  <c r="W704" i="2"/>
  <c r="V704" i="2"/>
  <c r="W700" i="2"/>
  <c r="V700" i="2"/>
  <c r="W696" i="2"/>
  <c r="V696" i="2"/>
  <c r="W692" i="2"/>
  <c r="V692" i="2"/>
  <c r="W688" i="2"/>
  <c r="V688" i="2"/>
  <c r="W684" i="2"/>
  <c r="V684" i="2"/>
  <c r="W680" i="2"/>
  <c r="V680" i="2"/>
  <c r="W676" i="2"/>
  <c r="V676" i="2"/>
  <c r="W672" i="2"/>
  <c r="V672" i="2"/>
  <c r="W668" i="2"/>
  <c r="V668" i="2"/>
  <c r="W664" i="2"/>
  <c r="V664" i="2"/>
  <c r="W660" i="2"/>
  <c r="V660" i="2"/>
  <c r="W656" i="2"/>
  <c r="V656" i="2"/>
  <c r="W652" i="2"/>
  <c r="V652" i="2"/>
  <c r="W648" i="2"/>
  <c r="V648" i="2"/>
  <c r="W644" i="2"/>
  <c r="V644" i="2"/>
  <c r="W640" i="2"/>
  <c r="V640" i="2"/>
  <c r="W636" i="2"/>
  <c r="V636" i="2"/>
  <c r="W632" i="2"/>
  <c r="V632" i="2"/>
  <c r="W628" i="2"/>
  <c r="V628" i="2"/>
  <c r="W624" i="2"/>
  <c r="V624" i="2"/>
  <c r="W620" i="2"/>
  <c r="V620" i="2"/>
  <c r="W616" i="2"/>
  <c r="V616" i="2"/>
  <c r="W612" i="2"/>
  <c r="V612" i="2"/>
  <c r="W608" i="2"/>
  <c r="V608" i="2"/>
  <c r="W604" i="2"/>
  <c r="V604" i="2"/>
  <c r="W600" i="2"/>
  <c r="V600" i="2"/>
  <c r="W596" i="2"/>
  <c r="V596" i="2"/>
  <c r="W592" i="2"/>
  <c r="V592" i="2"/>
  <c r="W588" i="2"/>
  <c r="V588" i="2"/>
  <c r="W584" i="2"/>
  <c r="V584" i="2"/>
  <c r="W580" i="2"/>
  <c r="V580" i="2"/>
  <c r="W576" i="2"/>
  <c r="V576" i="2"/>
  <c r="W572" i="2"/>
  <c r="V572" i="2"/>
  <c r="W568" i="2"/>
  <c r="V568" i="2"/>
  <c r="W564" i="2"/>
  <c r="V564" i="2"/>
  <c r="W560" i="2"/>
  <c r="V560" i="2"/>
  <c r="W556" i="2"/>
  <c r="V556" i="2"/>
  <c r="W552" i="2"/>
  <c r="V552" i="2"/>
  <c r="W548" i="2"/>
  <c r="V548" i="2"/>
  <c r="W544" i="2"/>
  <c r="V544" i="2"/>
  <c r="W540" i="2"/>
  <c r="V540" i="2"/>
  <c r="W536" i="2"/>
  <c r="V536" i="2"/>
  <c r="W532" i="2"/>
  <c r="V532" i="2"/>
  <c r="W528" i="2"/>
  <c r="V528" i="2"/>
  <c r="W524" i="2"/>
  <c r="V524" i="2"/>
  <c r="W520" i="2"/>
  <c r="V520" i="2"/>
  <c r="W516" i="2"/>
  <c r="V516" i="2"/>
  <c r="W512" i="2"/>
  <c r="V512" i="2"/>
  <c r="W508" i="2"/>
  <c r="V508" i="2"/>
  <c r="W504" i="2"/>
  <c r="V504" i="2"/>
  <c r="W500" i="2"/>
  <c r="V500" i="2"/>
  <c r="W496" i="2"/>
  <c r="V496" i="2"/>
  <c r="W492" i="2"/>
  <c r="V492" i="2"/>
  <c r="W488" i="2"/>
  <c r="V488" i="2"/>
  <c r="W484" i="2"/>
  <c r="V484" i="2"/>
  <c r="W480" i="2"/>
  <c r="V480" i="2"/>
  <c r="W476" i="2"/>
  <c r="V476" i="2"/>
  <c r="W472" i="2"/>
  <c r="V472" i="2"/>
  <c r="W468" i="2"/>
  <c r="V468" i="2"/>
  <c r="W464" i="2"/>
  <c r="V464" i="2"/>
  <c r="W460" i="2"/>
  <c r="V460" i="2"/>
  <c r="W456" i="2"/>
  <c r="V456" i="2"/>
  <c r="W452" i="2"/>
  <c r="V452" i="2"/>
  <c r="W448" i="2"/>
  <c r="V448" i="2"/>
  <c r="W444" i="2"/>
  <c r="V444" i="2"/>
  <c r="W440" i="2"/>
  <c r="V440" i="2"/>
  <c r="W436" i="2"/>
  <c r="V436" i="2"/>
  <c r="W432" i="2"/>
  <c r="V432" i="2"/>
  <c r="W428" i="2"/>
  <c r="V428" i="2"/>
  <c r="W424" i="2"/>
  <c r="V424" i="2"/>
  <c r="W420" i="2"/>
  <c r="V420" i="2"/>
  <c r="W416" i="2"/>
  <c r="V416" i="2"/>
  <c r="W412" i="2"/>
  <c r="V412" i="2"/>
  <c r="W408" i="2"/>
  <c r="V408" i="2"/>
  <c r="W404" i="2"/>
  <c r="V404" i="2"/>
  <c r="W400" i="2"/>
  <c r="V400" i="2"/>
  <c r="W396" i="2"/>
  <c r="V396" i="2"/>
  <c r="W392" i="2"/>
  <c r="V392" i="2"/>
  <c r="W388" i="2"/>
  <c r="V388" i="2"/>
  <c r="W384" i="2"/>
  <c r="V384" i="2"/>
  <c r="W380" i="2"/>
  <c r="V380" i="2"/>
  <c r="W376" i="2"/>
  <c r="V376" i="2"/>
  <c r="W372" i="2"/>
  <c r="V372" i="2"/>
  <c r="W368" i="2"/>
  <c r="V368" i="2"/>
  <c r="W364" i="2"/>
  <c r="V364" i="2"/>
  <c r="W360" i="2"/>
  <c r="V360" i="2"/>
  <c r="W356" i="2"/>
  <c r="V356" i="2"/>
  <c r="W352" i="2"/>
  <c r="V352" i="2"/>
  <c r="W348" i="2"/>
  <c r="V348" i="2"/>
  <c r="W344" i="2"/>
  <c r="V344" i="2"/>
  <c r="W340" i="2"/>
  <c r="V340" i="2"/>
  <c r="W336" i="2"/>
  <c r="V336" i="2"/>
  <c r="W332" i="2"/>
  <c r="V332" i="2"/>
  <c r="W328" i="2"/>
  <c r="V328" i="2"/>
  <c r="W324" i="2"/>
  <c r="V324" i="2"/>
  <c r="W320" i="2"/>
  <c r="V320" i="2"/>
  <c r="W316" i="2"/>
  <c r="V316" i="2"/>
  <c r="W312" i="2"/>
  <c r="V312" i="2"/>
  <c r="W308" i="2"/>
  <c r="V308" i="2"/>
  <c r="W304" i="2"/>
  <c r="V304" i="2"/>
  <c r="W300" i="2"/>
  <c r="V300" i="2"/>
  <c r="W296" i="2"/>
  <c r="V296" i="2"/>
  <c r="W292" i="2"/>
  <c r="V292" i="2"/>
  <c r="W288" i="2"/>
  <c r="V288" i="2"/>
  <c r="W284" i="2"/>
  <c r="V284" i="2"/>
  <c r="W280" i="2"/>
  <c r="V280" i="2"/>
  <c r="W276" i="2"/>
  <c r="V276" i="2"/>
  <c r="W272" i="2"/>
  <c r="V272" i="2"/>
  <c r="W268" i="2"/>
  <c r="V268" i="2"/>
  <c r="W264" i="2"/>
  <c r="V264" i="2"/>
  <c r="W260" i="2"/>
  <c r="V260" i="2"/>
  <c r="W256" i="2"/>
  <c r="V256" i="2"/>
  <c r="W252" i="2"/>
  <c r="V252" i="2"/>
  <c r="W339" i="2"/>
  <c r="V339" i="2"/>
  <c r="W323" i="2"/>
  <c r="V323" i="2"/>
  <c r="W725" i="2"/>
  <c r="V725" i="2"/>
  <c r="W717" i="2"/>
  <c r="V717" i="2"/>
  <c r="W701" i="2"/>
  <c r="V701" i="2"/>
  <c r="W689" i="2"/>
  <c r="V689" i="2"/>
  <c r="W677" i="2"/>
  <c r="V677" i="2"/>
  <c r="W669" i="2"/>
  <c r="V669" i="2"/>
  <c r="W653" i="2"/>
  <c r="V653" i="2"/>
  <c r="W645" i="2"/>
  <c r="V645" i="2"/>
  <c r="W633" i="2"/>
  <c r="V633" i="2"/>
  <c r="W617" i="2"/>
  <c r="V617" i="2"/>
  <c r="W609" i="2"/>
  <c r="V609" i="2"/>
  <c r="W597" i="2"/>
  <c r="V597" i="2"/>
  <c r="W581" i="2"/>
  <c r="V581" i="2"/>
  <c r="W573" i="2"/>
  <c r="V573" i="2"/>
  <c r="W557" i="2"/>
  <c r="V557" i="2"/>
  <c r="W549" i="2"/>
  <c r="V549" i="2"/>
  <c r="W537" i="2"/>
  <c r="V537" i="2"/>
  <c r="W521" i="2"/>
  <c r="V521" i="2"/>
  <c r="W513" i="2"/>
  <c r="V513" i="2"/>
  <c r="W501" i="2"/>
  <c r="V501" i="2"/>
  <c r="W481" i="2"/>
  <c r="V481" i="2"/>
  <c r="W335" i="2"/>
  <c r="V335" i="2"/>
  <c r="W826" i="2"/>
  <c r="V826" i="2"/>
  <c r="W822" i="2"/>
  <c r="V822" i="2"/>
  <c r="W818" i="2"/>
  <c r="V818" i="2"/>
  <c r="W814" i="2"/>
  <c r="V814" i="2"/>
  <c r="W810" i="2"/>
  <c r="V810" i="2"/>
  <c r="W806" i="2"/>
  <c r="V806" i="2"/>
  <c r="W802" i="2"/>
  <c r="V802" i="2"/>
  <c r="W798" i="2"/>
  <c r="V798" i="2"/>
  <c r="W794" i="2"/>
  <c r="V794" i="2"/>
  <c r="W790" i="2"/>
  <c r="V790" i="2"/>
  <c r="W786" i="2"/>
  <c r="V786" i="2"/>
  <c r="W782" i="2"/>
  <c r="V782" i="2"/>
  <c r="W778" i="2"/>
  <c r="V778" i="2"/>
  <c r="W774" i="2"/>
  <c r="V774" i="2"/>
  <c r="W770" i="2"/>
  <c r="V770" i="2"/>
  <c r="W766" i="2"/>
  <c r="V766" i="2"/>
  <c r="W762" i="2"/>
  <c r="V762" i="2"/>
  <c r="W758" i="2"/>
  <c r="V758" i="2"/>
  <c r="W754" i="2"/>
  <c r="V754" i="2"/>
  <c r="W750" i="2"/>
  <c r="V750" i="2"/>
  <c r="W746" i="2"/>
  <c r="V746" i="2"/>
  <c r="W742" i="2"/>
  <c r="V742" i="2"/>
  <c r="W738" i="2"/>
  <c r="V738" i="2"/>
  <c r="W734" i="2"/>
  <c r="V734" i="2"/>
  <c r="W730" i="2"/>
  <c r="V730" i="2"/>
  <c r="W726" i="2"/>
  <c r="V726" i="2"/>
  <c r="W722" i="2"/>
  <c r="V722" i="2"/>
  <c r="W718" i="2"/>
  <c r="V718" i="2"/>
  <c r="W714" i="2"/>
  <c r="V714" i="2"/>
  <c r="W710" i="2"/>
  <c r="V710" i="2"/>
  <c r="W706" i="2"/>
  <c r="V706" i="2"/>
  <c r="W702" i="2"/>
  <c r="V702" i="2"/>
  <c r="W698" i="2"/>
  <c r="V698" i="2"/>
  <c r="W694" i="2"/>
  <c r="V694" i="2"/>
  <c r="W690" i="2"/>
  <c r="V690" i="2"/>
  <c r="W686" i="2"/>
  <c r="V686" i="2"/>
  <c r="W682" i="2"/>
  <c r="V682" i="2"/>
  <c r="W678" i="2"/>
  <c r="V678" i="2"/>
  <c r="W674" i="2"/>
  <c r="V674" i="2"/>
  <c r="W670" i="2"/>
  <c r="V670" i="2"/>
  <c r="W666" i="2"/>
  <c r="V666" i="2"/>
  <c r="W662" i="2"/>
  <c r="V662" i="2"/>
  <c r="W658" i="2"/>
  <c r="V658" i="2"/>
  <c r="W654" i="2"/>
  <c r="V654" i="2"/>
  <c r="W650" i="2"/>
  <c r="V650" i="2"/>
  <c r="W646" i="2"/>
  <c r="V646" i="2"/>
  <c r="W642" i="2"/>
  <c r="V642" i="2"/>
  <c r="W638" i="2"/>
  <c r="V638" i="2"/>
  <c r="W634" i="2"/>
  <c r="V634" i="2"/>
  <c r="W630" i="2"/>
  <c r="V630" i="2"/>
  <c r="W626" i="2"/>
  <c r="V626" i="2"/>
  <c r="W622" i="2"/>
  <c r="V622" i="2"/>
  <c r="W618" i="2"/>
  <c r="V618" i="2"/>
  <c r="W614" i="2"/>
  <c r="V614" i="2"/>
  <c r="W610" i="2"/>
  <c r="V610" i="2"/>
  <c r="W606" i="2"/>
  <c r="V606" i="2"/>
  <c r="W602" i="2"/>
  <c r="V602" i="2"/>
  <c r="W598" i="2"/>
  <c r="V598" i="2"/>
  <c r="W594" i="2"/>
  <c r="V594" i="2"/>
  <c r="W590" i="2"/>
  <c r="V590" i="2"/>
  <c r="W586" i="2"/>
  <c r="V586" i="2"/>
  <c r="W582" i="2"/>
  <c r="V582" i="2"/>
  <c r="W578" i="2"/>
  <c r="V578" i="2"/>
  <c r="W574" i="2"/>
  <c r="V574" i="2"/>
  <c r="W570" i="2"/>
  <c r="V570" i="2"/>
  <c r="W566" i="2"/>
  <c r="V566" i="2"/>
  <c r="W562" i="2"/>
  <c r="V562" i="2"/>
  <c r="W558" i="2"/>
  <c r="V558" i="2"/>
  <c r="W554" i="2"/>
  <c r="V554" i="2"/>
  <c r="W550" i="2"/>
  <c r="V550" i="2"/>
  <c r="W546" i="2"/>
  <c r="V546" i="2"/>
  <c r="W542" i="2"/>
  <c r="V542" i="2"/>
  <c r="W538" i="2"/>
  <c r="V538" i="2"/>
  <c r="W534" i="2"/>
  <c r="V534" i="2"/>
  <c r="W530" i="2"/>
  <c r="V530" i="2"/>
  <c r="W526" i="2"/>
  <c r="V526" i="2"/>
  <c r="W522" i="2"/>
  <c r="V522" i="2"/>
  <c r="W518" i="2"/>
  <c r="V518" i="2"/>
  <c r="W514" i="2"/>
  <c r="V514" i="2"/>
  <c r="W510" i="2"/>
  <c r="V510" i="2"/>
  <c r="W506" i="2"/>
  <c r="V506" i="2"/>
  <c r="W502" i="2"/>
  <c r="V502" i="2"/>
  <c r="W498" i="2"/>
  <c r="V498" i="2"/>
  <c r="W494" i="2"/>
  <c r="V494" i="2"/>
  <c r="W490" i="2"/>
  <c r="V490" i="2"/>
  <c r="W486" i="2"/>
  <c r="V486" i="2"/>
  <c r="W482" i="2"/>
  <c r="V482" i="2"/>
  <c r="W478" i="2"/>
  <c r="V478" i="2"/>
  <c r="W474" i="2"/>
  <c r="V474" i="2"/>
  <c r="W470" i="2"/>
  <c r="V470" i="2"/>
  <c r="W466" i="2"/>
  <c r="V466" i="2"/>
  <c r="W462" i="2"/>
  <c r="V462" i="2"/>
  <c r="W458" i="2"/>
  <c r="V458" i="2"/>
  <c r="W454" i="2"/>
  <c r="V454" i="2"/>
  <c r="W450" i="2"/>
  <c r="V450" i="2"/>
  <c r="W446" i="2"/>
  <c r="V446" i="2"/>
  <c r="W442" i="2"/>
  <c r="V442" i="2"/>
  <c r="W438" i="2"/>
  <c r="V438" i="2"/>
  <c r="W434" i="2"/>
  <c r="V434" i="2"/>
  <c r="W430" i="2"/>
  <c r="V430" i="2"/>
  <c r="W426" i="2"/>
  <c r="V426" i="2"/>
  <c r="W422" i="2"/>
  <c r="V422" i="2"/>
  <c r="W418" i="2"/>
  <c r="V418" i="2"/>
  <c r="W414" i="2"/>
  <c r="V414" i="2"/>
  <c r="W410" i="2"/>
  <c r="V410" i="2"/>
  <c r="W406" i="2"/>
  <c r="V406" i="2"/>
  <c r="W402" i="2"/>
  <c r="V402" i="2"/>
  <c r="W398" i="2"/>
  <c r="V398" i="2"/>
  <c r="W394" i="2"/>
  <c r="V394" i="2"/>
  <c r="W390" i="2"/>
  <c r="V390" i="2"/>
  <c r="W386" i="2"/>
  <c r="V386" i="2"/>
  <c r="W382" i="2"/>
  <c r="V382" i="2"/>
  <c r="W378" i="2"/>
  <c r="V378" i="2"/>
  <c r="W374" i="2"/>
  <c r="V374" i="2"/>
  <c r="W370" i="2"/>
  <c r="V370" i="2"/>
  <c r="W366" i="2"/>
  <c r="V366" i="2"/>
  <c r="W362" i="2"/>
  <c r="V362" i="2"/>
  <c r="W358" i="2"/>
  <c r="V358" i="2"/>
  <c r="W354" i="2"/>
  <c r="V354" i="2"/>
  <c r="W350" i="2"/>
  <c r="V350" i="2"/>
  <c r="W346" i="2"/>
  <c r="V346" i="2"/>
  <c r="W342" i="2"/>
  <c r="V342" i="2"/>
  <c r="W338" i="2"/>
  <c r="V338" i="2"/>
  <c r="W334" i="2"/>
  <c r="V334" i="2"/>
  <c r="W330" i="2"/>
  <c r="V330" i="2"/>
  <c r="W326" i="2"/>
  <c r="V326" i="2"/>
  <c r="W322" i="2"/>
  <c r="V322" i="2"/>
  <c r="W318" i="2"/>
  <c r="V318" i="2"/>
  <c r="W314" i="2"/>
  <c r="V314" i="2"/>
  <c r="W310" i="2"/>
  <c r="V310" i="2"/>
  <c r="W306" i="2"/>
  <c r="V306" i="2"/>
  <c r="W302" i="2"/>
  <c r="V302" i="2"/>
  <c r="W298" i="2"/>
  <c r="V298" i="2"/>
  <c r="W294" i="2"/>
  <c r="V294" i="2"/>
  <c r="W290" i="2"/>
  <c r="V290" i="2"/>
  <c r="W286" i="2"/>
  <c r="V286" i="2"/>
  <c r="W282" i="2"/>
  <c r="V282" i="2"/>
  <c r="W278" i="2"/>
  <c r="V278" i="2"/>
  <c r="W274" i="2"/>
  <c r="V274" i="2"/>
  <c r="W270" i="2"/>
  <c r="V270" i="2"/>
  <c r="W266" i="2"/>
  <c r="V266" i="2"/>
  <c r="W262" i="2"/>
  <c r="V262" i="2"/>
  <c r="W258" i="2"/>
  <c r="V258" i="2"/>
  <c r="W254" i="2"/>
  <c r="V254" i="2"/>
  <c r="W250" i="2"/>
  <c r="V250" i="2"/>
  <c r="W246" i="2"/>
  <c r="V246" i="2"/>
  <c r="W242" i="2"/>
  <c r="V242" i="2"/>
  <c r="W238" i="2"/>
  <c r="V238" i="2"/>
  <c r="W234" i="2"/>
  <c r="V234" i="2"/>
  <c r="W230" i="2"/>
  <c r="V230" i="2"/>
  <c r="W226" i="2"/>
  <c r="V226" i="2"/>
  <c r="W222" i="2"/>
  <c r="V222" i="2"/>
  <c r="W218" i="2"/>
  <c r="V218" i="2"/>
  <c r="W214" i="2"/>
  <c r="V214" i="2"/>
  <c r="W210" i="2"/>
  <c r="V210" i="2"/>
  <c r="W206" i="2"/>
  <c r="V206" i="2"/>
  <c r="W202" i="2"/>
  <c r="V202" i="2"/>
  <c r="W198" i="2"/>
  <c r="V198" i="2"/>
  <c r="W194" i="2"/>
  <c r="V194" i="2"/>
  <c r="W190" i="2"/>
  <c r="V190" i="2"/>
  <c r="W186" i="2"/>
  <c r="V186" i="2"/>
  <c r="W182" i="2"/>
  <c r="V182" i="2"/>
  <c r="W178" i="2"/>
  <c r="V178" i="2"/>
  <c r="W21" i="2"/>
  <c r="W37" i="2"/>
  <c r="W53" i="2"/>
  <c r="W69" i="2"/>
  <c r="W85" i="2"/>
  <c r="W101" i="2"/>
  <c r="W117" i="2"/>
  <c r="W133" i="2"/>
  <c r="W149" i="2"/>
  <c r="W165" i="2"/>
  <c r="W6" i="2"/>
  <c r="W14" i="2"/>
  <c r="W30" i="2"/>
  <c r="W46" i="2"/>
  <c r="W62" i="2"/>
  <c r="W78" i="2"/>
  <c r="W94" i="2"/>
  <c r="W110" i="2"/>
  <c r="W126" i="2"/>
  <c r="W142" i="2"/>
  <c r="W158" i="2"/>
  <c r="W174" i="2"/>
  <c r="V21" i="2"/>
  <c r="V37" i="2"/>
  <c r="V53" i="2"/>
  <c r="V69" i="2"/>
  <c r="V85" i="2"/>
  <c r="V101" i="2"/>
  <c r="V117" i="2"/>
  <c r="V133" i="2"/>
  <c r="V149" i="2"/>
  <c r="V165" i="2"/>
  <c r="V6" i="2"/>
  <c r="V14" i="2"/>
  <c r="V30" i="2"/>
  <c r="V46" i="2"/>
  <c r="V62" i="2"/>
  <c r="V78" i="2"/>
  <c r="V94" i="2"/>
  <c r="V110" i="2"/>
  <c r="V126" i="2"/>
  <c r="V142" i="2"/>
  <c r="V158" i="2"/>
  <c r="V174" i="2"/>
  <c r="W331" i="2"/>
  <c r="V331" i="2"/>
  <c r="W248" i="2"/>
  <c r="V248" i="2"/>
  <c r="W244" i="2"/>
  <c r="V244" i="2"/>
  <c r="W240" i="2"/>
  <c r="V240" i="2"/>
  <c r="W236" i="2"/>
  <c r="V236" i="2"/>
  <c r="W232" i="2"/>
  <c r="V232" i="2"/>
  <c r="W228" i="2"/>
  <c r="V228" i="2"/>
  <c r="W224" i="2"/>
  <c r="V224" i="2"/>
  <c r="W220" i="2"/>
  <c r="V220" i="2"/>
  <c r="W216" i="2"/>
  <c r="V216" i="2"/>
  <c r="W212" i="2"/>
  <c r="V212" i="2"/>
  <c r="W208" i="2"/>
  <c r="V208" i="2"/>
  <c r="W204" i="2"/>
  <c r="V204" i="2"/>
  <c r="W200" i="2"/>
  <c r="V200" i="2"/>
  <c r="W196" i="2"/>
  <c r="V196" i="2"/>
  <c r="W192" i="2"/>
  <c r="V192" i="2"/>
  <c r="W188" i="2"/>
  <c r="V188" i="2"/>
  <c r="W184" i="2"/>
  <c r="V184" i="2"/>
  <c r="W180" i="2"/>
  <c r="V180" i="2"/>
  <c r="W19" i="2"/>
  <c r="W35" i="2"/>
  <c r="W51" i="2"/>
  <c r="W67" i="2"/>
  <c r="W83" i="2"/>
  <c r="W99" i="2"/>
  <c r="W115" i="2"/>
  <c r="W131" i="2"/>
  <c r="W147" i="2"/>
  <c r="W163" i="2"/>
  <c r="W8" i="2"/>
  <c r="W16" i="2"/>
  <c r="W32" i="2"/>
  <c r="W48" i="2"/>
  <c r="W64" i="2"/>
  <c r="W80" i="2"/>
  <c r="W96" i="2"/>
  <c r="W112" i="2"/>
  <c r="W128" i="2"/>
  <c r="W144" i="2"/>
  <c r="W160" i="2"/>
  <c r="W176" i="2"/>
  <c r="V19" i="2"/>
  <c r="V35" i="2"/>
  <c r="V51" i="2"/>
  <c r="V67" i="2"/>
  <c r="V83" i="2"/>
  <c r="V99" i="2"/>
  <c r="V115" i="2"/>
  <c r="V131" i="2"/>
  <c r="V147" i="2"/>
  <c r="V163" i="2"/>
  <c r="V8" i="2"/>
  <c r="V16" i="2"/>
  <c r="V32" i="2"/>
  <c r="V48" i="2"/>
  <c r="V64" i="2"/>
  <c r="V80" i="2"/>
  <c r="V96" i="2"/>
  <c r="V112" i="2"/>
  <c r="V128" i="2"/>
  <c r="V144" i="2"/>
  <c r="V160" i="2"/>
  <c r="V176" i="2"/>
  <c r="W23" i="2"/>
  <c r="W39" i="2"/>
  <c r="W55" i="2"/>
  <c r="W71" i="2"/>
  <c r="W87" i="2"/>
  <c r="W103" i="2"/>
  <c r="W119" i="2"/>
  <c r="W135" i="2"/>
  <c r="W151" i="2"/>
  <c r="W167" i="2"/>
  <c r="W4" i="2"/>
  <c r="W12" i="2"/>
  <c r="W28" i="2"/>
  <c r="W44" i="2"/>
  <c r="W60" i="2"/>
  <c r="W76" i="2"/>
  <c r="W92" i="2"/>
  <c r="W108" i="2"/>
  <c r="W124" i="2"/>
  <c r="W140" i="2"/>
  <c r="W156" i="2"/>
  <c r="W172" i="2"/>
  <c r="V23" i="2"/>
  <c r="V39" i="2"/>
  <c r="V55" i="2"/>
  <c r="V71" i="2"/>
  <c r="V87" i="2"/>
  <c r="V103" i="2"/>
  <c r="V119" i="2"/>
  <c r="V135" i="2"/>
  <c r="V151" i="2"/>
  <c r="V167" i="2"/>
  <c r="V4" i="2"/>
  <c r="V12" i="2"/>
  <c r="V28" i="2"/>
  <c r="V44" i="2"/>
  <c r="V60" i="2"/>
  <c r="V76" i="2"/>
  <c r="V92" i="2"/>
  <c r="V108" i="2"/>
  <c r="V124" i="2"/>
  <c r="V140" i="2"/>
  <c r="V156" i="2"/>
  <c r="V172" i="2"/>
  <c r="W315" i="2"/>
  <c r="V315" i="2"/>
  <c r="W311" i="2"/>
  <c r="V311" i="2"/>
  <c r="W307" i="2"/>
  <c r="V307" i="2"/>
  <c r="W303" i="2"/>
  <c r="V303" i="2"/>
  <c r="W299" i="2"/>
  <c r="V299" i="2"/>
  <c r="W295" i="2"/>
  <c r="V295" i="2"/>
  <c r="W291" i="2"/>
  <c r="V291" i="2"/>
  <c r="W287" i="2"/>
  <c r="V287" i="2"/>
  <c r="W283" i="2"/>
  <c r="V283" i="2"/>
  <c r="W279" i="2"/>
  <c r="V279" i="2"/>
  <c r="W275" i="2"/>
  <c r="V275" i="2"/>
  <c r="W271" i="2"/>
  <c r="V271" i="2"/>
  <c r="W267" i="2"/>
  <c r="V267" i="2"/>
  <c r="W263" i="2"/>
  <c r="V263" i="2"/>
  <c r="W259" i="2"/>
  <c r="V259" i="2"/>
  <c r="W255" i="2"/>
  <c r="V255" i="2"/>
  <c r="W251" i="2"/>
  <c r="V251" i="2"/>
  <c r="W247" i="2"/>
  <c r="V247" i="2"/>
  <c r="W243" i="2"/>
  <c r="V243" i="2"/>
  <c r="W239" i="2"/>
  <c r="V239" i="2"/>
  <c r="W235" i="2"/>
  <c r="V235" i="2"/>
  <c r="W231" i="2"/>
  <c r="V231" i="2"/>
  <c r="W227" i="2"/>
  <c r="V227" i="2"/>
  <c r="W223" i="2"/>
  <c r="V223" i="2"/>
  <c r="W219" i="2"/>
  <c r="V219" i="2"/>
  <c r="W215" i="2"/>
  <c r="V215" i="2"/>
  <c r="W211" i="2"/>
  <c r="V211" i="2"/>
  <c r="W207" i="2"/>
  <c r="V207" i="2"/>
  <c r="W203" i="2"/>
  <c r="V203" i="2"/>
  <c r="W199" i="2"/>
  <c r="V199" i="2"/>
  <c r="W195" i="2"/>
  <c r="V195" i="2"/>
  <c r="W191" i="2"/>
  <c r="V191" i="2"/>
  <c r="W187" i="2"/>
  <c r="V187" i="2"/>
  <c r="W183" i="2"/>
  <c r="V183" i="2"/>
  <c r="W179" i="2"/>
  <c r="V179" i="2"/>
  <c r="W7" i="2"/>
  <c r="W15" i="2"/>
  <c r="W31" i="2"/>
  <c r="W47" i="2"/>
  <c r="W63" i="2"/>
  <c r="W79" i="2"/>
  <c r="W95" i="2"/>
  <c r="W111" i="2"/>
  <c r="W127" i="2"/>
  <c r="W143" i="2"/>
  <c r="W159" i="2"/>
  <c r="W175" i="2"/>
  <c r="W20" i="2"/>
  <c r="W36" i="2"/>
  <c r="W52" i="2"/>
  <c r="W68" i="2"/>
  <c r="W84" i="2"/>
  <c r="W100" i="2"/>
  <c r="W116" i="2"/>
  <c r="W132" i="2"/>
  <c r="W148" i="2"/>
  <c r="W164" i="2"/>
  <c r="V7" i="2"/>
  <c r="V15" i="2"/>
  <c r="V31" i="2"/>
  <c r="V47" i="2"/>
  <c r="V63" i="2"/>
  <c r="V79" i="2"/>
  <c r="V95" i="2"/>
  <c r="V111" i="2"/>
  <c r="V127" i="2"/>
  <c r="V143" i="2"/>
  <c r="V159" i="2"/>
  <c r="V175" i="2"/>
  <c r="V20" i="2"/>
  <c r="V36" i="2"/>
  <c r="V52" i="2"/>
  <c r="V68" i="2"/>
  <c r="V84" i="2"/>
  <c r="V100" i="2"/>
  <c r="V116" i="2"/>
  <c r="V132" i="2"/>
  <c r="V148" i="2"/>
  <c r="V164" i="2"/>
  <c r="W3" i="2"/>
  <c r="W11" i="2"/>
  <c r="W27" i="2"/>
  <c r="W43" i="2"/>
  <c r="W59" i="2"/>
  <c r="W75" i="2"/>
  <c r="W91" i="2"/>
  <c r="W107" i="2"/>
  <c r="W123" i="2"/>
  <c r="W139" i="2"/>
  <c r="W155" i="2"/>
  <c r="W171" i="2"/>
  <c r="W24" i="2"/>
  <c r="W40" i="2"/>
  <c r="W56" i="2"/>
  <c r="W72" i="2"/>
  <c r="W88" i="2"/>
  <c r="W104" i="2"/>
  <c r="W120" i="2"/>
  <c r="W136" i="2"/>
  <c r="W152" i="2"/>
  <c r="W168" i="2"/>
  <c r="V3" i="2"/>
  <c r="V11" i="2"/>
  <c r="V27" i="2"/>
  <c r="V43" i="2"/>
  <c r="V59" i="2"/>
  <c r="V75" i="2"/>
  <c r="V91" i="2"/>
  <c r="V107" i="2"/>
  <c r="V123" i="2"/>
  <c r="V139" i="2"/>
  <c r="V155" i="2"/>
  <c r="V171" i="2"/>
  <c r="V24" i="2"/>
  <c r="V40" i="2"/>
  <c r="V56" i="2"/>
  <c r="V72" i="2"/>
  <c r="V88" i="2"/>
  <c r="V104" i="2"/>
  <c r="V120" i="2"/>
  <c r="V136" i="2"/>
  <c r="V152" i="2"/>
  <c r="V168" i="2"/>
  <c r="V319" i="2"/>
  <c r="R319" i="2" s="1"/>
  <c r="I43" i="1"/>
  <c r="E43" i="1"/>
  <c r="J46" i="1"/>
  <c r="E46" i="1"/>
  <c r="I44" i="1"/>
  <c r="H43" i="1"/>
  <c r="D43" i="1"/>
  <c r="G43" i="1"/>
  <c r="C43" i="1"/>
  <c r="G44" i="1"/>
  <c r="R168" i="2" l="1"/>
  <c r="R104" i="2"/>
  <c r="R40" i="2"/>
  <c r="R139" i="2"/>
  <c r="R75" i="2"/>
  <c r="R11" i="2"/>
  <c r="R164" i="2"/>
  <c r="R100" i="2"/>
  <c r="R36" i="2"/>
  <c r="R143" i="2"/>
  <c r="R79" i="2"/>
  <c r="R15" i="2"/>
  <c r="R179" i="2"/>
  <c r="R187" i="2"/>
  <c r="R195" i="2"/>
  <c r="R203" i="2"/>
  <c r="R211" i="2"/>
  <c r="R219" i="2"/>
  <c r="R227" i="2"/>
  <c r="R235" i="2"/>
  <c r="R140" i="2"/>
  <c r="R76" i="2"/>
  <c r="R12" i="2"/>
  <c r="R135" i="2"/>
  <c r="R71" i="2"/>
  <c r="R144" i="2"/>
  <c r="R80" i="2"/>
  <c r="R16" i="2"/>
  <c r="R131" i="2"/>
  <c r="R67" i="2"/>
  <c r="R174" i="2"/>
  <c r="R110" i="2"/>
  <c r="R46" i="2"/>
  <c r="R165" i="2"/>
  <c r="R101" i="2"/>
  <c r="R37" i="2"/>
  <c r="R2" i="2"/>
  <c r="G66" i="1"/>
  <c r="G89" i="1"/>
  <c r="E69" i="1"/>
  <c r="E92" i="1"/>
  <c r="I66" i="1"/>
  <c r="I89" i="1"/>
  <c r="D66" i="1"/>
  <c r="D89" i="1"/>
  <c r="J69" i="1"/>
  <c r="J92" i="1"/>
  <c r="F66" i="1"/>
  <c r="F89" i="1"/>
  <c r="G67" i="1"/>
  <c r="G90" i="1"/>
  <c r="H66" i="1"/>
  <c r="H89" i="1"/>
  <c r="F68" i="1"/>
  <c r="F91" i="1"/>
  <c r="C66" i="1"/>
  <c r="C89" i="1"/>
  <c r="I67" i="1"/>
  <c r="I90" i="1"/>
  <c r="E66" i="1"/>
  <c r="E89" i="1"/>
  <c r="J67" i="1"/>
  <c r="J90" i="1"/>
  <c r="J66" i="1"/>
  <c r="J89" i="1"/>
  <c r="F46" i="1"/>
  <c r="F92" i="1" s="1"/>
  <c r="F67" i="1"/>
  <c r="J45" i="1"/>
  <c r="H46" i="1"/>
  <c r="H92" i="1" s="1"/>
  <c r="H67" i="1"/>
  <c r="C48" i="1"/>
  <c r="C94" i="1" s="1"/>
  <c r="C69" i="1"/>
  <c r="D48" i="1"/>
  <c r="D94" i="1" s="1"/>
  <c r="D69" i="1"/>
  <c r="R551" i="2"/>
  <c r="R571" i="2"/>
  <c r="R243" i="2"/>
  <c r="R251" i="2"/>
  <c r="R259" i="2"/>
  <c r="R267" i="2"/>
  <c r="R275" i="2"/>
  <c r="R283" i="2"/>
  <c r="R291" i="2"/>
  <c r="R299" i="2"/>
  <c r="R307" i="2"/>
  <c r="R315" i="2"/>
  <c r="R184" i="2"/>
  <c r="R192" i="2"/>
  <c r="R200" i="2"/>
  <c r="R208" i="2"/>
  <c r="R216" i="2"/>
  <c r="R224" i="2"/>
  <c r="R232" i="2"/>
  <c r="R240" i="2"/>
  <c r="R248" i="2"/>
  <c r="R178" i="2"/>
  <c r="R186" i="2"/>
  <c r="R194" i="2"/>
  <c r="R202" i="2"/>
  <c r="R210" i="2"/>
  <c r="R218" i="2"/>
  <c r="R226" i="2"/>
  <c r="R234" i="2"/>
  <c r="R242" i="2"/>
  <c r="R250" i="2"/>
  <c r="R258" i="2"/>
  <c r="R266" i="2"/>
  <c r="R274" i="2"/>
  <c r="R282" i="2"/>
  <c r="R290" i="2"/>
  <c r="R298" i="2"/>
  <c r="R306" i="2"/>
  <c r="R314" i="2"/>
  <c r="R322" i="2"/>
  <c r="R330" i="2"/>
  <c r="R338" i="2"/>
  <c r="R346" i="2"/>
  <c r="R354" i="2"/>
  <c r="R362" i="2"/>
  <c r="R370" i="2"/>
  <c r="R378" i="2"/>
  <c r="R386" i="2"/>
  <c r="R394" i="2"/>
  <c r="R402" i="2"/>
  <c r="R410" i="2"/>
  <c r="R418" i="2"/>
  <c r="R426" i="2"/>
  <c r="R434" i="2"/>
  <c r="R442" i="2"/>
  <c r="R450" i="2"/>
  <c r="R458" i="2"/>
  <c r="R466" i="2"/>
  <c r="R474" i="2"/>
  <c r="R482" i="2"/>
  <c r="R490" i="2"/>
  <c r="R498" i="2"/>
  <c r="R506" i="2"/>
  <c r="R514" i="2"/>
  <c r="R522" i="2"/>
  <c r="R530" i="2"/>
  <c r="R538" i="2"/>
  <c r="R546" i="2"/>
  <c r="R554" i="2"/>
  <c r="R562" i="2"/>
  <c r="R570" i="2"/>
  <c r="R578" i="2"/>
  <c r="R586" i="2"/>
  <c r="R594" i="2"/>
  <c r="R602" i="2"/>
  <c r="R610" i="2"/>
  <c r="R618" i="2"/>
  <c r="R626" i="2"/>
  <c r="R634" i="2"/>
  <c r="R642" i="2"/>
  <c r="R650" i="2"/>
  <c r="R658" i="2"/>
  <c r="R666" i="2"/>
  <c r="R674" i="2"/>
  <c r="R682" i="2"/>
  <c r="R690" i="2"/>
  <c r="R698" i="2"/>
  <c r="R706" i="2"/>
  <c r="R714" i="2"/>
  <c r="R722" i="2"/>
  <c r="R730" i="2"/>
  <c r="R738" i="2"/>
  <c r="R746" i="2"/>
  <c r="R754" i="2"/>
  <c r="R762" i="2"/>
  <c r="R770" i="2"/>
  <c r="R778" i="2"/>
  <c r="R786" i="2"/>
  <c r="R794" i="2"/>
  <c r="R802" i="2"/>
  <c r="R810" i="2"/>
  <c r="R818" i="2"/>
  <c r="R826" i="2"/>
  <c r="R765" i="2"/>
  <c r="R781" i="2"/>
  <c r="R797" i="2"/>
  <c r="R813" i="2"/>
  <c r="R134" i="2"/>
  <c r="R70" i="2"/>
  <c r="R173" i="2"/>
  <c r="R109" i="2"/>
  <c r="R45" i="2"/>
  <c r="R130" i="2"/>
  <c r="R66" i="2"/>
  <c r="R177" i="2"/>
  <c r="R113" i="2"/>
  <c r="R49" i="2"/>
  <c r="R459" i="2"/>
  <c r="R667" i="2"/>
  <c r="R695" i="2"/>
  <c r="R731" i="2"/>
  <c r="R759" i="2"/>
  <c r="R791" i="2"/>
  <c r="R819" i="2"/>
  <c r="R467" i="2"/>
  <c r="R499" i="2"/>
  <c r="R515" i="2"/>
  <c r="R539" i="2"/>
  <c r="R567" i="2"/>
  <c r="R587" i="2"/>
  <c r="R611" i="2"/>
  <c r="R627" i="2"/>
  <c r="R655" i="2"/>
  <c r="R687" i="2"/>
  <c r="R719" i="2"/>
  <c r="R755" i="2"/>
  <c r="R783" i="2"/>
  <c r="R815" i="2"/>
  <c r="R471" i="2"/>
  <c r="R495" i="2"/>
  <c r="R523" i="2"/>
  <c r="R543" i="2"/>
  <c r="R559" i="2"/>
  <c r="R583" i="2"/>
  <c r="R607" i="2"/>
  <c r="R635" i="2"/>
  <c r="R659" i="2"/>
  <c r="R691" i="2"/>
  <c r="R723" i="2"/>
  <c r="R751" i="2"/>
  <c r="R779" i="2"/>
  <c r="R811" i="2"/>
  <c r="R343" i="2"/>
  <c r="R351" i="2"/>
  <c r="R359" i="2"/>
  <c r="R367" i="2"/>
  <c r="R375" i="2"/>
  <c r="R391" i="2"/>
  <c r="R399" i="2"/>
  <c r="R407" i="2"/>
  <c r="R415" i="2"/>
  <c r="R423" i="2"/>
  <c r="R431" i="2"/>
  <c r="R439" i="2"/>
  <c r="R447" i="2"/>
  <c r="R455" i="2"/>
  <c r="R475" i="2"/>
  <c r="R491" i="2"/>
  <c r="R519" i="2"/>
  <c r="R547" i="2"/>
  <c r="R579" i="2"/>
  <c r="R603" i="2"/>
  <c r="R631" i="2"/>
  <c r="R663" i="2"/>
  <c r="R699" i="2"/>
  <c r="R727" i="2"/>
  <c r="R771" i="2"/>
  <c r="R807" i="2"/>
  <c r="R639" i="2"/>
  <c r="R683" i="2"/>
  <c r="R711" i="2"/>
  <c r="R747" i="2"/>
  <c r="R775" i="2"/>
  <c r="R803" i="2"/>
  <c r="R387" i="2"/>
  <c r="R703" i="2"/>
  <c r="R739" i="2"/>
  <c r="R767" i="2"/>
  <c r="R795" i="2"/>
  <c r="R383" i="2"/>
  <c r="R487" i="2"/>
  <c r="R511" i="2"/>
  <c r="R531" i="2"/>
  <c r="R595" i="2"/>
  <c r="R619" i="2"/>
  <c r="R647" i="2"/>
  <c r="R675" i="2"/>
  <c r="R707" i="2"/>
  <c r="R735" i="2"/>
  <c r="R763" i="2"/>
  <c r="R799" i="2"/>
  <c r="R827" i="2"/>
  <c r="R347" i="2"/>
  <c r="R355" i="2"/>
  <c r="R363" i="2"/>
  <c r="R371" i="2"/>
  <c r="R379" i="2"/>
  <c r="R395" i="2"/>
  <c r="R403" i="2"/>
  <c r="R411" i="2"/>
  <c r="R419" i="2"/>
  <c r="R427" i="2"/>
  <c r="R435" i="2"/>
  <c r="R443" i="2"/>
  <c r="R451" i="2"/>
  <c r="R463" i="2"/>
  <c r="R479" i="2"/>
  <c r="R503" i="2"/>
  <c r="R535" i="2"/>
  <c r="R209" i="2"/>
  <c r="R229" i="2"/>
  <c r="R241" i="2"/>
  <c r="R257" i="2"/>
  <c r="R273" i="2"/>
  <c r="R293" i="2"/>
  <c r="R305" i="2"/>
  <c r="R325" i="2"/>
  <c r="R341" i="2"/>
  <c r="R353" i="2"/>
  <c r="R373" i="2"/>
  <c r="R389" i="2"/>
  <c r="R405" i="2"/>
  <c r="R421" i="2"/>
  <c r="R437" i="2"/>
  <c r="R449" i="2"/>
  <c r="R469" i="2"/>
  <c r="R489" i="2"/>
  <c r="R509" i="2"/>
  <c r="R533" i="2"/>
  <c r="R561" i="2"/>
  <c r="R585" i="2"/>
  <c r="R605" i="2"/>
  <c r="R629" i="2"/>
  <c r="R657" i="2"/>
  <c r="R681" i="2"/>
  <c r="R705" i="2"/>
  <c r="R729" i="2"/>
  <c r="R749" i="2"/>
  <c r="R483" i="2"/>
  <c r="R507" i="2"/>
  <c r="R527" i="2"/>
  <c r="R555" i="2"/>
  <c r="R575" i="2"/>
  <c r="R599" i="2"/>
  <c r="R623" i="2"/>
  <c r="R643" i="2"/>
  <c r="R671" i="2"/>
  <c r="R154" i="2"/>
  <c r="R90" i="2"/>
  <c r="R26" i="2"/>
  <c r="R150" i="2"/>
  <c r="R86" i="2"/>
  <c r="R22" i="2"/>
  <c r="R125" i="2"/>
  <c r="R61" i="2"/>
  <c r="R5" i="2"/>
  <c r="R146" i="2"/>
  <c r="R82" i="2"/>
  <c r="R18" i="2"/>
  <c r="R129" i="2"/>
  <c r="R65" i="2"/>
  <c r="R9" i="2"/>
  <c r="R148" i="2"/>
  <c r="R84" i="2"/>
  <c r="R20" i="2"/>
  <c r="R127" i="2"/>
  <c r="R63" i="2"/>
  <c r="R7" i="2"/>
  <c r="R124" i="2"/>
  <c r="R60" i="2"/>
  <c r="R4" i="2"/>
  <c r="R119" i="2"/>
  <c r="R55" i="2"/>
  <c r="R128" i="2"/>
  <c r="R64" i="2"/>
  <c r="R8" i="2"/>
  <c r="R115" i="2"/>
  <c r="R51" i="2"/>
  <c r="R158" i="2"/>
  <c r="R94" i="2"/>
  <c r="R30" i="2"/>
  <c r="R149" i="2"/>
  <c r="R85" i="2"/>
  <c r="R21" i="2"/>
  <c r="R88" i="2"/>
  <c r="R123" i="2"/>
  <c r="R3" i="2"/>
  <c r="R152" i="2"/>
  <c r="R24" i="2"/>
  <c r="R59" i="2"/>
  <c r="R137" i="2"/>
  <c r="R73" i="2"/>
  <c r="R74" i="2"/>
  <c r="R138" i="2"/>
  <c r="R10" i="2"/>
  <c r="R183" i="2"/>
  <c r="R191" i="2"/>
  <c r="R199" i="2"/>
  <c r="R207" i="2"/>
  <c r="R215" i="2"/>
  <c r="R223" i="2"/>
  <c r="R231" i="2"/>
  <c r="R239" i="2"/>
  <c r="R247" i="2"/>
  <c r="R255" i="2"/>
  <c r="R263" i="2"/>
  <c r="R271" i="2"/>
  <c r="R279" i="2"/>
  <c r="R287" i="2"/>
  <c r="R295" i="2"/>
  <c r="R303" i="2"/>
  <c r="R311" i="2"/>
  <c r="R180" i="2"/>
  <c r="R188" i="2"/>
  <c r="R196" i="2"/>
  <c r="R204" i="2"/>
  <c r="R212" i="2"/>
  <c r="R220" i="2"/>
  <c r="R228" i="2"/>
  <c r="R236" i="2"/>
  <c r="R244" i="2"/>
  <c r="R331" i="2"/>
  <c r="R182" i="2"/>
  <c r="R190" i="2"/>
  <c r="R198" i="2"/>
  <c r="R206" i="2"/>
  <c r="R214" i="2"/>
  <c r="R222" i="2"/>
  <c r="R230" i="2"/>
  <c r="R238" i="2"/>
  <c r="R246" i="2"/>
  <c r="R254" i="2"/>
  <c r="R262" i="2"/>
  <c r="R270" i="2"/>
  <c r="R278" i="2"/>
  <c r="R286" i="2"/>
  <c r="R294" i="2"/>
  <c r="R302" i="2"/>
  <c r="R310" i="2"/>
  <c r="R318" i="2"/>
  <c r="R326" i="2"/>
  <c r="R334" i="2"/>
  <c r="R342" i="2"/>
  <c r="R350" i="2"/>
  <c r="R358" i="2"/>
  <c r="R366" i="2"/>
  <c r="R374" i="2"/>
  <c r="R382" i="2"/>
  <c r="R390" i="2"/>
  <c r="R398" i="2"/>
  <c r="R406" i="2"/>
  <c r="R414" i="2"/>
  <c r="R422" i="2"/>
  <c r="R430" i="2"/>
  <c r="R438" i="2"/>
  <c r="R446" i="2"/>
  <c r="R454" i="2"/>
  <c r="R462" i="2"/>
  <c r="R470" i="2"/>
  <c r="R478" i="2"/>
  <c r="R486" i="2"/>
  <c r="R494" i="2"/>
  <c r="R502" i="2"/>
  <c r="R510" i="2"/>
  <c r="R518" i="2"/>
  <c r="R526" i="2"/>
  <c r="R534" i="2"/>
  <c r="R542" i="2"/>
  <c r="R550" i="2"/>
  <c r="R558" i="2"/>
  <c r="R566" i="2"/>
  <c r="R574" i="2"/>
  <c r="R582" i="2"/>
  <c r="R590" i="2"/>
  <c r="R598" i="2"/>
  <c r="R606" i="2"/>
  <c r="R614" i="2"/>
  <c r="R622" i="2"/>
  <c r="R630" i="2"/>
  <c r="R638" i="2"/>
  <c r="R646" i="2"/>
  <c r="R654" i="2"/>
  <c r="R662" i="2"/>
  <c r="R670" i="2"/>
  <c r="R678" i="2"/>
  <c r="R686" i="2"/>
  <c r="R694" i="2"/>
  <c r="R702" i="2"/>
  <c r="R710" i="2"/>
  <c r="R718" i="2"/>
  <c r="R726" i="2"/>
  <c r="R734" i="2"/>
  <c r="R742" i="2"/>
  <c r="R750" i="2"/>
  <c r="R758" i="2"/>
  <c r="R766" i="2"/>
  <c r="R774" i="2"/>
  <c r="R782" i="2"/>
  <c r="R790" i="2"/>
  <c r="R798" i="2"/>
  <c r="R806" i="2"/>
  <c r="R814" i="2"/>
  <c r="R822" i="2"/>
  <c r="R335" i="2"/>
  <c r="R122" i="2"/>
  <c r="R58" i="2"/>
  <c r="R121" i="2"/>
  <c r="R57" i="2"/>
  <c r="R118" i="2"/>
  <c r="R54" i="2"/>
  <c r="R157" i="2"/>
  <c r="R93" i="2"/>
  <c r="R29" i="2"/>
  <c r="R114" i="2"/>
  <c r="R50" i="2"/>
  <c r="R161" i="2"/>
  <c r="R97" i="2"/>
  <c r="R33" i="2"/>
  <c r="R189" i="2"/>
  <c r="R201" i="2"/>
  <c r="R217" i="2"/>
  <c r="R233" i="2"/>
  <c r="R249" i="2"/>
  <c r="R269" i="2"/>
  <c r="R281" i="2"/>
  <c r="R297" i="2"/>
  <c r="R313" i="2"/>
  <c r="R333" i="2"/>
  <c r="R345" i="2"/>
  <c r="R365" i="2"/>
  <c r="R381" i="2"/>
  <c r="R397" i="2"/>
  <c r="R413" i="2"/>
  <c r="R425" i="2"/>
  <c r="R445" i="2"/>
  <c r="R461" i="2"/>
  <c r="R477" i="2"/>
  <c r="R497" i="2"/>
  <c r="R525" i="2"/>
  <c r="R545" i="2"/>
  <c r="R569" i="2"/>
  <c r="R593" i="2"/>
  <c r="R621" i="2"/>
  <c r="R641" i="2"/>
  <c r="R665" i="2"/>
  <c r="R693" i="2"/>
  <c r="R713" i="2"/>
  <c r="R741" i="2"/>
  <c r="R757" i="2"/>
  <c r="R773" i="2"/>
  <c r="R789" i="2"/>
  <c r="R805" i="2"/>
  <c r="R821" i="2"/>
  <c r="R166" i="2"/>
  <c r="R102" i="2"/>
  <c r="R38" i="2"/>
  <c r="R141" i="2"/>
  <c r="R77" i="2"/>
  <c r="R13" i="2"/>
  <c r="R162" i="2"/>
  <c r="R98" i="2"/>
  <c r="R34" i="2"/>
  <c r="R145" i="2"/>
  <c r="R81" i="2"/>
  <c r="R17" i="2"/>
  <c r="R72" i="2"/>
  <c r="R107" i="2"/>
  <c r="R68" i="2"/>
  <c r="H11" i="1" s="1"/>
  <c r="R111" i="2"/>
  <c r="R172" i="2"/>
  <c r="R44" i="2"/>
  <c r="E8" i="1" s="1"/>
  <c r="R103" i="2"/>
  <c r="R112" i="2"/>
  <c r="R163" i="2"/>
  <c r="R35" i="2"/>
  <c r="R78" i="2"/>
  <c r="R133" i="2"/>
  <c r="R120" i="2"/>
  <c r="R56" i="2"/>
  <c r="R155" i="2"/>
  <c r="R91" i="2"/>
  <c r="R27" i="2"/>
  <c r="R116" i="2"/>
  <c r="R52" i="2"/>
  <c r="H9" i="1" s="1"/>
  <c r="R159" i="2"/>
  <c r="R95" i="2"/>
  <c r="R31" i="2"/>
  <c r="R156" i="2"/>
  <c r="R92" i="2"/>
  <c r="R28" i="2"/>
  <c r="R151" i="2"/>
  <c r="R87" i="2"/>
  <c r="R23" i="2"/>
  <c r="R160" i="2"/>
  <c r="R96" i="2"/>
  <c r="R32" i="2"/>
  <c r="R147" i="2"/>
  <c r="R83" i="2"/>
  <c r="R19" i="2"/>
  <c r="R126" i="2"/>
  <c r="R62" i="2"/>
  <c r="R6" i="2"/>
  <c r="R117" i="2"/>
  <c r="R53" i="2"/>
  <c r="G9" i="1" s="1"/>
  <c r="R501" i="2"/>
  <c r="R521" i="2"/>
  <c r="R549" i="2"/>
  <c r="R573" i="2"/>
  <c r="R597" i="2"/>
  <c r="R617" i="2"/>
  <c r="R645" i="2"/>
  <c r="R669" i="2"/>
  <c r="R689" i="2"/>
  <c r="R717" i="2"/>
  <c r="R323" i="2"/>
  <c r="R252" i="2"/>
  <c r="R260" i="2"/>
  <c r="R268" i="2"/>
  <c r="R276" i="2"/>
  <c r="R284" i="2"/>
  <c r="R292" i="2"/>
  <c r="R300" i="2"/>
  <c r="R308" i="2"/>
  <c r="R316" i="2"/>
  <c r="R324" i="2"/>
  <c r="R332" i="2"/>
  <c r="R340" i="2"/>
  <c r="R348" i="2"/>
  <c r="R356" i="2"/>
  <c r="R364" i="2"/>
  <c r="R372" i="2"/>
  <c r="R380" i="2"/>
  <c r="R388" i="2"/>
  <c r="R396" i="2"/>
  <c r="R404" i="2"/>
  <c r="R412" i="2"/>
  <c r="R420" i="2"/>
  <c r="R428" i="2"/>
  <c r="R436" i="2"/>
  <c r="R444" i="2"/>
  <c r="R452" i="2"/>
  <c r="R460" i="2"/>
  <c r="R468" i="2"/>
  <c r="R476" i="2"/>
  <c r="R484" i="2"/>
  <c r="R492" i="2"/>
  <c r="R500" i="2"/>
  <c r="R508" i="2"/>
  <c r="R516" i="2"/>
  <c r="R524" i="2"/>
  <c r="R532" i="2"/>
  <c r="R540" i="2"/>
  <c r="R548" i="2"/>
  <c r="R556" i="2"/>
  <c r="R564" i="2"/>
  <c r="R572" i="2"/>
  <c r="R580" i="2"/>
  <c r="R588" i="2"/>
  <c r="R596" i="2"/>
  <c r="R604" i="2"/>
  <c r="R612" i="2"/>
  <c r="R620" i="2"/>
  <c r="R628" i="2"/>
  <c r="R636" i="2"/>
  <c r="R644" i="2"/>
  <c r="R652" i="2"/>
  <c r="R660" i="2"/>
  <c r="R668" i="2"/>
  <c r="R676" i="2"/>
  <c r="R684" i="2"/>
  <c r="R692" i="2"/>
  <c r="R700" i="2"/>
  <c r="R708" i="2"/>
  <c r="R716" i="2"/>
  <c r="R724" i="2"/>
  <c r="R732" i="2"/>
  <c r="R740" i="2"/>
  <c r="R748" i="2"/>
  <c r="R756" i="2"/>
  <c r="R764" i="2"/>
  <c r="R772" i="2"/>
  <c r="R780" i="2"/>
  <c r="R788" i="2"/>
  <c r="R796" i="2"/>
  <c r="R804" i="2"/>
  <c r="R812" i="2"/>
  <c r="R820" i="2"/>
  <c r="R170" i="2"/>
  <c r="R106" i="2"/>
  <c r="R42" i="2"/>
  <c r="R169" i="2"/>
  <c r="R105" i="2"/>
  <c r="R41" i="2"/>
  <c r="R181" i="2"/>
  <c r="R193" i="2"/>
  <c r="R153" i="2"/>
  <c r="R89" i="2"/>
  <c r="R25" i="2"/>
  <c r="R327" i="2"/>
  <c r="R197" i="2"/>
  <c r="R213" i="2"/>
  <c r="R225" i="2"/>
  <c r="R245" i="2"/>
  <c r="R261" i="2"/>
  <c r="R277" i="2"/>
  <c r="R289" i="2"/>
  <c r="R309" i="2"/>
  <c r="R321" i="2"/>
  <c r="R337" i="2"/>
  <c r="R357" i="2"/>
  <c r="R369" i="2"/>
  <c r="R385" i="2"/>
  <c r="R401" i="2"/>
  <c r="R417" i="2"/>
  <c r="R433" i="2"/>
  <c r="R453" i="2"/>
  <c r="R465" i="2"/>
  <c r="R485" i="2"/>
  <c r="R505" i="2"/>
  <c r="R529" i="2"/>
  <c r="R553" i="2"/>
  <c r="R577" i="2"/>
  <c r="R601" i="2"/>
  <c r="R625" i="2"/>
  <c r="R649" i="2"/>
  <c r="R673" i="2"/>
  <c r="R697" i="2"/>
  <c r="R721" i="2"/>
  <c r="R737" i="2"/>
  <c r="R753" i="2"/>
  <c r="R769" i="2"/>
  <c r="R785" i="2"/>
  <c r="D4" i="1" s="1"/>
  <c r="R801" i="2"/>
  <c r="R817" i="2"/>
  <c r="R481" i="2"/>
  <c r="R513" i="2"/>
  <c r="R537" i="2"/>
  <c r="R557" i="2"/>
  <c r="R581" i="2"/>
  <c r="R609" i="2"/>
  <c r="R633" i="2"/>
  <c r="R653" i="2"/>
  <c r="R677" i="2"/>
  <c r="R701" i="2"/>
  <c r="R725" i="2"/>
  <c r="R339" i="2"/>
  <c r="R256" i="2"/>
  <c r="R264" i="2"/>
  <c r="R272" i="2"/>
  <c r="R280" i="2"/>
  <c r="R288" i="2"/>
  <c r="R296" i="2"/>
  <c r="R304" i="2"/>
  <c r="R312" i="2"/>
  <c r="R320" i="2"/>
  <c r="R328" i="2"/>
  <c r="R336" i="2"/>
  <c r="R344" i="2"/>
  <c r="R352" i="2"/>
  <c r="R360" i="2"/>
  <c r="R368" i="2"/>
  <c r="R376" i="2"/>
  <c r="R384" i="2"/>
  <c r="R392" i="2"/>
  <c r="R400" i="2"/>
  <c r="R408" i="2"/>
  <c r="R416" i="2"/>
  <c r="R424" i="2"/>
  <c r="R432" i="2"/>
  <c r="R440" i="2"/>
  <c r="R448" i="2"/>
  <c r="R456" i="2"/>
  <c r="R464" i="2"/>
  <c r="R472" i="2"/>
  <c r="R480" i="2"/>
  <c r="R488" i="2"/>
  <c r="R496" i="2"/>
  <c r="R504" i="2"/>
  <c r="R512" i="2"/>
  <c r="R520" i="2"/>
  <c r="R528" i="2"/>
  <c r="R536" i="2"/>
  <c r="R544" i="2"/>
  <c r="R552" i="2"/>
  <c r="R560" i="2"/>
  <c r="R568" i="2"/>
  <c r="R576" i="2"/>
  <c r="R584" i="2"/>
  <c r="R592" i="2"/>
  <c r="R600" i="2"/>
  <c r="R608" i="2"/>
  <c r="R616" i="2"/>
  <c r="R624" i="2"/>
  <c r="R632" i="2"/>
  <c r="R640" i="2"/>
  <c r="R648" i="2"/>
  <c r="R656" i="2"/>
  <c r="R664" i="2"/>
  <c r="R672" i="2"/>
  <c r="R680" i="2"/>
  <c r="R688" i="2"/>
  <c r="R696" i="2"/>
  <c r="R704" i="2"/>
  <c r="R712" i="2"/>
  <c r="R720" i="2"/>
  <c r="R728" i="2"/>
  <c r="R736" i="2"/>
  <c r="R744" i="2"/>
  <c r="R752" i="2"/>
  <c r="R760" i="2"/>
  <c r="R768" i="2"/>
  <c r="R776" i="2"/>
  <c r="R784" i="2"/>
  <c r="R792" i="2"/>
  <c r="R800" i="2"/>
  <c r="R808" i="2"/>
  <c r="R816" i="2"/>
  <c r="R824" i="2"/>
  <c r="R563" i="2"/>
  <c r="R591" i="2"/>
  <c r="R615" i="2"/>
  <c r="R651" i="2"/>
  <c r="R679" i="2"/>
  <c r="R715" i="2"/>
  <c r="R743" i="2"/>
  <c r="R787" i="2"/>
  <c r="R823" i="2"/>
  <c r="R136" i="2"/>
  <c r="R171" i="2"/>
  <c r="R43" i="2"/>
  <c r="D8" i="1" s="1"/>
  <c r="R132" i="2"/>
  <c r="R175" i="2"/>
  <c r="R47" i="2"/>
  <c r="R108" i="2"/>
  <c r="R167" i="2"/>
  <c r="R39" i="2"/>
  <c r="E7" i="1" s="1"/>
  <c r="R176" i="2"/>
  <c r="R48" i="2"/>
  <c r="I8" i="1" s="1"/>
  <c r="R99" i="2"/>
  <c r="R142" i="2"/>
  <c r="R14" i="2"/>
  <c r="R69" i="2"/>
  <c r="R185" i="2"/>
  <c r="R205" i="2"/>
  <c r="R221" i="2"/>
  <c r="R237" i="2"/>
  <c r="R253" i="2"/>
  <c r="R265" i="2"/>
  <c r="R285" i="2"/>
  <c r="R301" i="2"/>
  <c r="R317" i="2"/>
  <c r="R329" i="2"/>
  <c r="R349" i="2"/>
  <c r="R361" i="2"/>
  <c r="R377" i="2"/>
  <c r="R393" i="2"/>
  <c r="R409" i="2"/>
  <c r="R429" i="2"/>
  <c r="R441" i="2"/>
  <c r="R457" i="2"/>
  <c r="R473" i="2"/>
  <c r="R493" i="2"/>
  <c r="R517" i="2"/>
  <c r="R541" i="2"/>
  <c r="R565" i="2"/>
  <c r="R589" i="2"/>
  <c r="R613" i="2"/>
  <c r="R637" i="2"/>
  <c r="R661" i="2"/>
  <c r="R685" i="2"/>
  <c r="R709" i="2"/>
  <c r="R733" i="2"/>
  <c r="R745" i="2"/>
  <c r="R761" i="2"/>
  <c r="R777" i="2"/>
  <c r="R793" i="2"/>
  <c r="R809" i="2"/>
  <c r="R825" i="2"/>
  <c r="G8" i="1"/>
  <c r="G45" i="1"/>
  <c r="G46" i="1"/>
  <c r="D45" i="1"/>
  <c r="J48" i="1"/>
  <c r="J47" i="1"/>
  <c r="E45" i="1"/>
  <c r="E48" i="1"/>
  <c r="C45" i="1"/>
  <c r="H45" i="1"/>
  <c r="F47" i="1"/>
  <c r="I46" i="1"/>
  <c r="I45" i="1"/>
  <c r="G5" i="1" l="1"/>
  <c r="I3" i="1"/>
  <c r="E11" i="1"/>
  <c r="I4" i="1"/>
  <c r="H4" i="1"/>
  <c r="J9" i="1"/>
  <c r="C5" i="1"/>
  <c r="E6" i="1"/>
  <c r="D11" i="1"/>
  <c r="G7" i="1"/>
  <c r="C9" i="1"/>
  <c r="C68" i="1"/>
  <c r="C91" i="1"/>
  <c r="J70" i="1"/>
  <c r="J93" i="1"/>
  <c r="G68" i="1"/>
  <c r="G91" i="1"/>
  <c r="I68" i="1"/>
  <c r="I91" i="1"/>
  <c r="J71" i="1"/>
  <c r="J94" i="1"/>
  <c r="E71" i="1"/>
  <c r="E94" i="1"/>
  <c r="J68" i="1"/>
  <c r="J91" i="1"/>
  <c r="H68" i="1"/>
  <c r="H91" i="1"/>
  <c r="I69" i="1"/>
  <c r="I92" i="1"/>
  <c r="D68" i="1"/>
  <c r="D91" i="1"/>
  <c r="F70" i="1"/>
  <c r="F93" i="1"/>
  <c r="E68" i="1"/>
  <c r="E91" i="1"/>
  <c r="G69" i="1"/>
  <c r="G92" i="1"/>
  <c r="F48" i="1"/>
  <c r="F94" i="1" s="1"/>
  <c r="F69" i="1"/>
  <c r="C71" i="1"/>
  <c r="C50" i="1"/>
  <c r="C96" i="1" s="1"/>
  <c r="D71" i="1"/>
  <c r="D50" i="1"/>
  <c r="D96" i="1" s="1"/>
  <c r="H48" i="1"/>
  <c r="H94" i="1" s="1"/>
  <c r="H69" i="1"/>
  <c r="C11" i="1"/>
  <c r="D7" i="1"/>
  <c r="H8" i="1"/>
  <c r="I6" i="1"/>
  <c r="F7" i="1"/>
  <c r="D5" i="1"/>
  <c r="E9" i="1"/>
  <c r="H5" i="1"/>
  <c r="C13" i="1"/>
  <c r="F6" i="1"/>
  <c r="C15" i="1"/>
  <c r="D13" i="1"/>
  <c r="G6" i="1"/>
  <c r="J10" i="1"/>
  <c r="D9" i="1"/>
  <c r="I7" i="1"/>
  <c r="F4" i="1"/>
  <c r="H3" i="1"/>
  <c r="F13" i="1"/>
  <c r="E4" i="1"/>
  <c r="E3" i="1"/>
  <c r="F10" i="1"/>
  <c r="H7" i="1"/>
  <c r="F5" i="1"/>
  <c r="I5" i="1"/>
  <c r="H6" i="1"/>
  <c r="F3" i="1"/>
  <c r="J11" i="1"/>
  <c r="C8" i="1"/>
  <c r="G3" i="1"/>
  <c r="D6" i="1"/>
  <c r="J7" i="1"/>
  <c r="J6" i="1"/>
  <c r="F9" i="1"/>
  <c r="C3" i="1"/>
  <c r="C4" i="1"/>
  <c r="D3" i="1"/>
  <c r="J5" i="1"/>
  <c r="J8" i="1"/>
  <c r="F11" i="1"/>
  <c r="G4" i="1"/>
  <c r="C7" i="1"/>
  <c r="E5" i="1"/>
  <c r="J4" i="1"/>
  <c r="I9" i="1"/>
  <c r="J3" i="1"/>
  <c r="C6" i="1"/>
  <c r="F8" i="1"/>
  <c r="I48" i="1"/>
  <c r="I11" i="1"/>
  <c r="I47" i="1"/>
  <c r="I10" i="1"/>
  <c r="F12" i="1"/>
  <c r="F49" i="1"/>
  <c r="C10" i="1"/>
  <c r="C47" i="1"/>
  <c r="G11" i="1"/>
  <c r="G48" i="1"/>
  <c r="J50" i="1"/>
  <c r="J13" i="1"/>
  <c r="H47" i="1"/>
  <c r="H10" i="1"/>
  <c r="E47" i="1"/>
  <c r="E10" i="1"/>
  <c r="J49" i="1"/>
  <c r="J12" i="1"/>
  <c r="D47" i="1"/>
  <c r="D10" i="1"/>
  <c r="G10" i="1"/>
  <c r="G47" i="1"/>
  <c r="E13" i="1"/>
  <c r="E50" i="1"/>
  <c r="G71" i="1" l="1"/>
  <c r="G94" i="1"/>
  <c r="F72" i="1"/>
  <c r="F95" i="1"/>
  <c r="G70" i="1"/>
  <c r="G93" i="1"/>
  <c r="J72" i="1"/>
  <c r="J95" i="1"/>
  <c r="H70" i="1"/>
  <c r="H93" i="1"/>
  <c r="I71" i="1"/>
  <c r="I94" i="1"/>
  <c r="E73" i="1"/>
  <c r="E96" i="1"/>
  <c r="C70" i="1"/>
  <c r="C93" i="1"/>
  <c r="D70" i="1"/>
  <c r="D93" i="1"/>
  <c r="E70" i="1"/>
  <c r="E93" i="1"/>
  <c r="J73" i="1"/>
  <c r="J96" i="1"/>
  <c r="I70" i="1"/>
  <c r="I93" i="1"/>
  <c r="H71" i="1"/>
  <c r="H50" i="1"/>
  <c r="H96" i="1" s="1"/>
  <c r="F50" i="1"/>
  <c r="F96" i="1" s="1"/>
  <c r="F71" i="1"/>
  <c r="H13" i="1"/>
  <c r="D73" i="1"/>
  <c r="D52" i="1"/>
  <c r="D98" i="1" s="1"/>
  <c r="D15" i="1"/>
  <c r="C73" i="1"/>
  <c r="C52" i="1"/>
  <c r="C98" i="1" s="1"/>
  <c r="G12" i="1"/>
  <c r="G49" i="1"/>
  <c r="E15" i="1"/>
  <c r="E52" i="1"/>
  <c r="F51" i="1"/>
  <c r="F14" i="1"/>
  <c r="D12" i="1"/>
  <c r="D49" i="1"/>
  <c r="E49" i="1"/>
  <c r="E12" i="1"/>
  <c r="I49" i="1"/>
  <c r="I12" i="1"/>
  <c r="G13" i="1"/>
  <c r="G50" i="1"/>
  <c r="C12" i="1"/>
  <c r="C49" i="1"/>
  <c r="J51" i="1"/>
  <c r="J14" i="1"/>
  <c r="H12" i="1"/>
  <c r="H49" i="1"/>
  <c r="J52" i="1"/>
  <c r="J15" i="1"/>
  <c r="I13" i="1"/>
  <c r="I50" i="1"/>
  <c r="G73" i="1" l="1"/>
  <c r="G96" i="1"/>
  <c r="G72" i="1"/>
  <c r="G95" i="1"/>
  <c r="J75" i="1"/>
  <c r="J98" i="1"/>
  <c r="J74" i="1"/>
  <c r="J97" i="1"/>
  <c r="E72" i="1"/>
  <c r="E95" i="1"/>
  <c r="F74" i="1"/>
  <c r="F97" i="1"/>
  <c r="I73" i="1"/>
  <c r="I96" i="1"/>
  <c r="H72" i="1"/>
  <c r="H95" i="1"/>
  <c r="C72" i="1"/>
  <c r="C95" i="1"/>
  <c r="D72" i="1"/>
  <c r="D95" i="1"/>
  <c r="E75" i="1"/>
  <c r="E98" i="1"/>
  <c r="I72" i="1"/>
  <c r="I95" i="1"/>
  <c r="C75" i="1"/>
  <c r="C54" i="1"/>
  <c r="C100" i="1" s="1"/>
  <c r="C17" i="1"/>
  <c r="D75" i="1"/>
  <c r="D54" i="1"/>
  <c r="D100" i="1" s="1"/>
  <c r="D17" i="1"/>
  <c r="H73" i="1"/>
  <c r="H15" i="1"/>
  <c r="H52" i="1"/>
  <c r="H98" i="1" s="1"/>
  <c r="F73" i="1"/>
  <c r="F52" i="1"/>
  <c r="F98" i="1" s="1"/>
  <c r="F15" i="1"/>
  <c r="I51" i="1"/>
  <c r="I14" i="1"/>
  <c r="E51" i="1"/>
  <c r="E14" i="1"/>
  <c r="F53" i="1"/>
  <c r="F16" i="1"/>
  <c r="I15" i="1"/>
  <c r="I52" i="1"/>
  <c r="H14" i="1"/>
  <c r="H51" i="1"/>
  <c r="G15" i="1"/>
  <c r="G52" i="1"/>
  <c r="D14" i="1"/>
  <c r="D51" i="1"/>
  <c r="E54" i="1"/>
  <c r="E17" i="1"/>
  <c r="C14" i="1"/>
  <c r="C51" i="1"/>
  <c r="G14" i="1"/>
  <c r="G51" i="1"/>
  <c r="J54" i="1"/>
  <c r="J17" i="1"/>
  <c r="J53" i="1"/>
  <c r="J16" i="1"/>
  <c r="G74" i="1" l="1"/>
  <c r="G97" i="1"/>
  <c r="G75" i="1"/>
  <c r="G98" i="1"/>
  <c r="I75" i="1"/>
  <c r="I98" i="1"/>
  <c r="E77" i="1"/>
  <c r="E100" i="1"/>
  <c r="E74" i="1"/>
  <c r="E97" i="1"/>
  <c r="J76" i="1"/>
  <c r="J99" i="1"/>
  <c r="C74" i="1"/>
  <c r="C97" i="1"/>
  <c r="D74" i="1"/>
  <c r="D97" i="1"/>
  <c r="H74" i="1"/>
  <c r="H97" i="1"/>
  <c r="J77" i="1"/>
  <c r="J100" i="1"/>
  <c r="F76" i="1"/>
  <c r="F99" i="1"/>
  <c r="I74" i="1"/>
  <c r="I97" i="1"/>
  <c r="H75" i="1"/>
  <c r="H17" i="1"/>
  <c r="H54" i="1"/>
  <c r="H100" i="1" s="1"/>
  <c r="C77" i="1"/>
  <c r="C56" i="1"/>
  <c r="C102" i="1" s="1"/>
  <c r="C19" i="1"/>
  <c r="F75" i="1"/>
  <c r="F54" i="1"/>
  <c r="F100" i="1" s="1"/>
  <c r="F17" i="1"/>
  <c r="D77" i="1"/>
  <c r="D19" i="1"/>
  <c r="D56" i="1"/>
  <c r="D102" i="1" s="1"/>
  <c r="J18" i="1"/>
  <c r="J55" i="1"/>
  <c r="D16" i="1"/>
  <c r="D53" i="1"/>
  <c r="J19" i="1"/>
  <c r="J56" i="1"/>
  <c r="E19" i="1"/>
  <c r="E56" i="1"/>
  <c r="E53" i="1"/>
  <c r="E16" i="1"/>
  <c r="I54" i="1"/>
  <c r="I17" i="1"/>
  <c r="G16" i="1"/>
  <c r="G53" i="1"/>
  <c r="C16" i="1"/>
  <c r="C53" i="1"/>
  <c r="G17" i="1"/>
  <c r="G54" i="1"/>
  <c r="H16" i="1"/>
  <c r="H53" i="1"/>
  <c r="F18" i="1"/>
  <c r="F55" i="1"/>
  <c r="I16" i="1"/>
  <c r="I53" i="1"/>
  <c r="I76" i="1" l="1"/>
  <c r="I99" i="1"/>
  <c r="C76" i="1"/>
  <c r="C99" i="1"/>
  <c r="D76" i="1"/>
  <c r="D99" i="1"/>
  <c r="F78" i="1"/>
  <c r="F101" i="1"/>
  <c r="G77" i="1"/>
  <c r="G100" i="1"/>
  <c r="G76" i="1"/>
  <c r="G99" i="1"/>
  <c r="J79" i="1"/>
  <c r="J102" i="1"/>
  <c r="J78" i="1"/>
  <c r="J101" i="1"/>
  <c r="H76" i="1"/>
  <c r="H99" i="1"/>
  <c r="E79" i="1"/>
  <c r="E102" i="1"/>
  <c r="I77" i="1"/>
  <c r="I100" i="1"/>
  <c r="E76" i="1"/>
  <c r="E99" i="1"/>
  <c r="D79" i="1"/>
  <c r="D58" i="1"/>
  <c r="D104" i="1" s="1"/>
  <c r="D21" i="1"/>
  <c r="C79" i="1"/>
  <c r="C21" i="1"/>
  <c r="C58" i="1"/>
  <c r="C104" i="1" s="1"/>
  <c r="H77" i="1"/>
  <c r="H19" i="1"/>
  <c r="H56" i="1"/>
  <c r="H102" i="1" s="1"/>
  <c r="F77" i="1"/>
  <c r="F19" i="1"/>
  <c r="F56" i="1"/>
  <c r="F102" i="1" s="1"/>
  <c r="I18" i="1"/>
  <c r="I55" i="1"/>
  <c r="H18" i="1"/>
  <c r="H55" i="1"/>
  <c r="C18" i="1"/>
  <c r="C55" i="1"/>
  <c r="E58" i="1"/>
  <c r="E104" i="1" s="1"/>
  <c r="E21" i="1"/>
  <c r="D18" i="1"/>
  <c r="D55" i="1"/>
  <c r="I19" i="1"/>
  <c r="I56" i="1"/>
  <c r="F20" i="1"/>
  <c r="F57" i="1"/>
  <c r="G19" i="1"/>
  <c r="G56" i="1"/>
  <c r="G18" i="1"/>
  <c r="G55" i="1"/>
  <c r="J58" i="1"/>
  <c r="J104" i="1" s="1"/>
  <c r="J21" i="1"/>
  <c r="J20" i="1"/>
  <c r="J57" i="1"/>
  <c r="E18" i="1"/>
  <c r="E55" i="1"/>
  <c r="E78" i="1" l="1"/>
  <c r="E101" i="1"/>
  <c r="G79" i="1"/>
  <c r="G102" i="1"/>
  <c r="I79" i="1"/>
  <c r="I102" i="1"/>
  <c r="H78" i="1"/>
  <c r="H101" i="1"/>
  <c r="J80" i="1"/>
  <c r="J103" i="1"/>
  <c r="G78" i="1"/>
  <c r="G101" i="1"/>
  <c r="F80" i="1"/>
  <c r="F103" i="1"/>
  <c r="D78" i="1"/>
  <c r="D101" i="1"/>
  <c r="C78" i="1"/>
  <c r="C101" i="1"/>
  <c r="I78" i="1"/>
  <c r="I101" i="1"/>
  <c r="C23" i="1"/>
  <c r="C81" i="1"/>
  <c r="D23" i="1"/>
  <c r="D81" i="1"/>
  <c r="J23" i="1"/>
  <c r="J81" i="1"/>
  <c r="E23" i="1"/>
  <c r="E81" i="1"/>
  <c r="H79" i="1"/>
  <c r="H58" i="1"/>
  <c r="H104" i="1" s="1"/>
  <c r="H21" i="1"/>
  <c r="F79" i="1"/>
  <c r="F58" i="1"/>
  <c r="F104" i="1" s="1"/>
  <c r="F21" i="1"/>
  <c r="F59" i="1"/>
  <c r="F22" i="1"/>
  <c r="C20" i="1"/>
  <c r="C57" i="1"/>
  <c r="E57" i="1"/>
  <c r="E20" i="1"/>
  <c r="G21" i="1"/>
  <c r="G58" i="1"/>
  <c r="G104" i="1" s="1"/>
  <c r="I58" i="1"/>
  <c r="I104" i="1" s="1"/>
  <c r="I21" i="1"/>
  <c r="H57" i="1"/>
  <c r="H20" i="1"/>
  <c r="J59" i="1"/>
  <c r="J22" i="1"/>
  <c r="G20" i="1"/>
  <c r="G57" i="1"/>
  <c r="D20" i="1"/>
  <c r="D57" i="1"/>
  <c r="I57" i="1"/>
  <c r="I20" i="1"/>
  <c r="E80" i="1" l="1"/>
  <c r="E103" i="1"/>
  <c r="I80" i="1"/>
  <c r="I103" i="1"/>
  <c r="D80" i="1"/>
  <c r="D103" i="1"/>
  <c r="G80" i="1"/>
  <c r="G103" i="1"/>
  <c r="C80" i="1"/>
  <c r="C103" i="1"/>
  <c r="H80" i="1"/>
  <c r="H103" i="1"/>
  <c r="J24" i="1"/>
  <c r="J82" i="1"/>
  <c r="J32" i="1" s="1"/>
  <c r="I23" i="1"/>
  <c r="I81" i="1"/>
  <c r="F24" i="1"/>
  <c r="F82" i="1"/>
  <c r="G23" i="1"/>
  <c r="G81" i="1"/>
  <c r="H23" i="1"/>
  <c r="H81" i="1"/>
  <c r="F23" i="1"/>
  <c r="F81" i="1"/>
  <c r="C22" i="1"/>
  <c r="C59" i="1"/>
  <c r="I59" i="1"/>
  <c r="I22" i="1"/>
  <c r="H22" i="1"/>
  <c r="H59" i="1"/>
  <c r="G22" i="1"/>
  <c r="G59" i="1"/>
  <c r="D22" i="1"/>
  <c r="D59" i="1"/>
  <c r="E59" i="1"/>
  <c r="E22" i="1"/>
  <c r="F32" i="1" l="1"/>
  <c r="G24" i="1"/>
  <c r="G82" i="1"/>
  <c r="G32" i="1" s="1"/>
  <c r="E24" i="1"/>
  <c r="E82" i="1"/>
  <c r="E32" i="1" s="1"/>
  <c r="I24" i="1"/>
  <c r="I82" i="1"/>
  <c r="I32" i="1" s="1"/>
  <c r="D24" i="1"/>
  <c r="D82" i="1"/>
  <c r="D32" i="1" s="1"/>
  <c r="H24" i="1"/>
  <c r="H82" i="1"/>
  <c r="H32" i="1" s="1"/>
  <c r="C24" i="1"/>
  <c r="C82" i="1"/>
  <c r="C32" i="1" s="1"/>
  <c r="F27" i="1"/>
  <c r="F31" i="1"/>
  <c r="F30" i="1"/>
  <c r="F28" i="1"/>
  <c r="F29" i="1"/>
  <c r="J29" i="1"/>
  <c r="J31" i="1"/>
  <c r="J27" i="1"/>
  <c r="J28" i="1"/>
  <c r="J30" i="1"/>
  <c r="E29" i="1" l="1"/>
  <c r="E28" i="1"/>
  <c r="E31" i="1"/>
  <c r="E30" i="1"/>
  <c r="E27" i="1"/>
  <c r="J33" i="1"/>
  <c r="C29" i="1"/>
  <c r="C30" i="1"/>
  <c r="C28" i="1"/>
  <c r="C27" i="1"/>
  <c r="C31" i="1"/>
  <c r="D27" i="1"/>
  <c r="D31" i="1"/>
  <c r="D30" i="1"/>
  <c r="D28" i="1"/>
  <c r="D29" i="1"/>
  <c r="H28" i="1"/>
  <c r="H27" i="1"/>
  <c r="H30" i="1"/>
  <c r="H31" i="1"/>
  <c r="H29" i="1"/>
  <c r="I29" i="1"/>
  <c r="I28" i="1"/>
  <c r="I27" i="1"/>
  <c r="I30" i="1"/>
  <c r="I31" i="1"/>
  <c r="G31" i="1"/>
  <c r="G28" i="1"/>
  <c r="G27" i="1"/>
  <c r="G30" i="1"/>
  <c r="G29" i="1"/>
  <c r="F33" i="1"/>
  <c r="G33" i="1" l="1"/>
  <c r="I33" i="1"/>
  <c r="D33" i="1"/>
  <c r="H33" i="1"/>
  <c r="C33" i="1"/>
  <c r="E33" i="1"/>
  <c r="H34" i="1" l="1"/>
  <c r="F34" i="1"/>
  <c r="E34" i="1"/>
  <c r="I34" i="1"/>
  <c r="C34" i="1"/>
  <c r="G34" i="1"/>
  <c r="D34" i="1"/>
  <c r="J34" i="1"/>
  <c r="C111" i="1" l="1"/>
  <c r="D111" i="1" s="1"/>
  <c r="C109" i="1"/>
  <c r="D109" i="1" s="1"/>
  <c r="C112" i="1"/>
  <c r="D112" i="1" s="1"/>
  <c r="C110" i="1"/>
  <c r="D110" i="1" s="1"/>
  <c r="C108" i="1"/>
  <c r="D108" i="1" s="1"/>
  <c r="C114" i="1"/>
  <c r="D114" i="1" s="1"/>
  <c r="C107" i="1"/>
  <c r="D107" i="1" s="1"/>
  <c r="C113" i="1"/>
  <c r="D11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0C37AA-8826-6F46-9998-E82ABEDB7644}" name="draft_heat_map" type="6" refreshedVersion="6" background="1" refreshOnLoad="1" saveData="1">
    <textPr prompt="0" sourceFile="/Users/paulmcgrath/Github/fantasy-banter/references/data/clean/draft_heat_map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<sst xmlns="http://schemas.openxmlformats.org/spreadsheetml/2006/main" count="3490" uniqueCount="1009">
  <si>
    <t>id</t>
  </si>
  <si>
    <t>first_name</t>
  </si>
  <si>
    <t>last_name</t>
  </si>
  <si>
    <t>team.abbrev</t>
  </si>
  <si>
    <t>player_stats.avg</t>
  </si>
  <si>
    <t>positions.position</t>
  </si>
  <si>
    <t>positions.position.1</t>
  </si>
  <si>
    <t>user_team_id</t>
  </si>
  <si>
    <t>round</t>
  </si>
  <si>
    <t>pick</t>
  </si>
  <si>
    <t>current_team_id</t>
  </si>
  <si>
    <t>DEF</t>
  </si>
  <si>
    <t>MID</t>
  </si>
  <si>
    <t>RUC</t>
  </si>
  <si>
    <t>FWD</t>
  </si>
  <si>
    <t>score</t>
  </si>
  <si>
    <t>Brodie</t>
  </si>
  <si>
    <t>Grundy</t>
  </si>
  <si>
    <t>COL</t>
  </si>
  <si>
    <t>Max</t>
  </si>
  <si>
    <t>Gawn</t>
  </si>
  <si>
    <t>MEL</t>
  </si>
  <si>
    <t>Jack</t>
  </si>
  <si>
    <t>Macrae</t>
  </si>
  <si>
    <t>WBD</t>
  </si>
  <si>
    <t>Lachie</t>
  </si>
  <si>
    <t>Whitfield</t>
  </si>
  <si>
    <t>GWS</t>
  </si>
  <si>
    <t>Marcus</t>
  </si>
  <si>
    <t>Bontempelli</t>
  </si>
  <si>
    <t>Neale</t>
  </si>
  <si>
    <t>BRL</t>
  </si>
  <si>
    <t>Patrick</t>
  </si>
  <si>
    <t>Cripps</t>
  </si>
  <si>
    <t>CAR</t>
  </si>
  <si>
    <t>Nat</t>
  </si>
  <si>
    <t>Fyfe</t>
  </si>
  <si>
    <t>FRE</t>
  </si>
  <si>
    <t>Josh</t>
  </si>
  <si>
    <t>Kelly</t>
  </si>
  <si>
    <t>Tom</t>
  </si>
  <si>
    <t>Mitchell</t>
  </si>
  <si>
    <t>HAW</t>
  </si>
  <si>
    <t>Dangerfield</t>
  </si>
  <si>
    <t>GEE</t>
  </si>
  <si>
    <t>Dunkley</t>
  </si>
  <si>
    <t>Clayton</t>
  </si>
  <si>
    <t>Oliver</t>
  </si>
  <si>
    <t>Jake</t>
  </si>
  <si>
    <t>Lloyd</t>
  </si>
  <si>
    <t>SYD</t>
  </si>
  <si>
    <t>Dustin</t>
  </si>
  <si>
    <t>Martin</t>
  </si>
  <si>
    <t>RIC</t>
  </si>
  <si>
    <t>Stephen</t>
  </si>
  <si>
    <t>Coniglio</t>
  </si>
  <si>
    <t>Elliot</t>
  </si>
  <si>
    <t>Yeo</t>
  </si>
  <si>
    <t>WCE</t>
  </si>
  <si>
    <t>Adam</t>
  </si>
  <si>
    <t>Treloar</t>
  </si>
  <si>
    <t>Rory</t>
  </si>
  <si>
    <t>Laird</t>
  </si>
  <si>
    <t>ADE</t>
  </si>
  <si>
    <t>Zac</t>
  </si>
  <si>
    <t>Williams</t>
  </si>
  <si>
    <t>Isaac</t>
  </si>
  <si>
    <t>Heeney</t>
  </si>
  <si>
    <t>James</t>
  </si>
  <si>
    <t>Sicily</t>
  </si>
  <si>
    <t>Sam</t>
  </si>
  <si>
    <t>Docherty</t>
  </si>
  <si>
    <t>Matt</t>
  </si>
  <si>
    <t>Crouch</t>
  </si>
  <si>
    <t>Luke</t>
  </si>
  <si>
    <t>Ryan</t>
  </si>
  <si>
    <t>Toby</t>
  </si>
  <si>
    <t>Greene</t>
  </si>
  <si>
    <t>Michael</t>
  </si>
  <si>
    <t>Walters</t>
  </si>
  <si>
    <t>Zach</t>
  </si>
  <si>
    <t>Merrett</t>
  </si>
  <si>
    <t>ESS</t>
  </si>
  <si>
    <t>Tim</t>
  </si>
  <si>
    <t>Sloane</t>
  </si>
  <si>
    <t>Shannon</t>
  </si>
  <si>
    <t>Hurn</t>
  </si>
  <si>
    <t>Parker</t>
  </si>
  <si>
    <t>Caleb</t>
  </si>
  <si>
    <t>Daniel</t>
  </si>
  <si>
    <t>Stewart</t>
  </si>
  <si>
    <t>Crisp</t>
  </si>
  <si>
    <t>Todd</t>
  </si>
  <si>
    <t>Goldstein</t>
  </si>
  <si>
    <t>NTH</t>
  </si>
  <si>
    <t>Andrew</t>
  </si>
  <si>
    <t>Gaff</t>
  </si>
  <si>
    <t>Dan</t>
  </si>
  <si>
    <t>Houston</t>
  </si>
  <si>
    <t>PTA</t>
  </si>
  <si>
    <t>Christian</t>
  </si>
  <si>
    <t>Petracca</t>
  </si>
  <si>
    <t>Worpel</t>
  </si>
  <si>
    <t>Scott</t>
  </si>
  <si>
    <t>Pendlebury</t>
  </si>
  <si>
    <t>Dayne</t>
  </si>
  <si>
    <t>Zorko</t>
  </si>
  <si>
    <t>Dane</t>
  </si>
  <si>
    <t>Rampe</t>
  </si>
  <si>
    <t>Bachar</t>
  </si>
  <si>
    <t>Houli</t>
  </si>
  <si>
    <t>Darcy</t>
  </si>
  <si>
    <t>MacPherson</t>
  </si>
  <si>
    <t>GCS</t>
  </si>
  <si>
    <t>Sebastian</t>
  </si>
  <si>
    <t>Ross</t>
  </si>
  <si>
    <t>STK</t>
  </si>
  <si>
    <t>Josh P.</t>
  </si>
  <si>
    <t>Kennedy</t>
  </si>
  <si>
    <t>Devon</t>
  </si>
  <si>
    <t>Smith</t>
  </si>
  <si>
    <t>Hugh</t>
  </si>
  <si>
    <t>McCluggage</t>
  </si>
  <si>
    <t>Travis</t>
  </si>
  <si>
    <t>Boak</t>
  </si>
  <si>
    <t>Weller</t>
  </si>
  <si>
    <t>Parish</t>
  </si>
  <si>
    <t>Nic</t>
  </si>
  <si>
    <t>Newman</t>
  </si>
  <si>
    <t>Jacob</t>
  </si>
  <si>
    <t>Hopper</t>
  </si>
  <si>
    <t>Rich</t>
  </si>
  <si>
    <t>Kane</t>
  </si>
  <si>
    <t>Lambert</t>
  </si>
  <si>
    <t>Dyson</t>
  </si>
  <si>
    <t>Heppell</t>
  </si>
  <si>
    <t>Rowan</t>
  </si>
  <si>
    <t>Marshall</t>
  </si>
  <si>
    <t>Jordan</t>
  </si>
  <si>
    <t>Dawson</t>
  </si>
  <si>
    <t>Mitch</t>
  </si>
  <si>
    <t>Duncan</t>
  </si>
  <si>
    <t>Reilly</t>
  </si>
  <si>
    <t>O'Brien</t>
  </si>
  <si>
    <t>Lycett</t>
  </si>
  <si>
    <t>Stefan</t>
  </si>
  <si>
    <t>Greenwood</t>
  </si>
  <si>
    <t>Jeremy</t>
  </si>
  <si>
    <t>Cameron</t>
  </si>
  <si>
    <t>Dion</t>
  </si>
  <si>
    <t>Prestia</t>
  </si>
  <si>
    <t>Steven</t>
  </si>
  <si>
    <t>Ben</t>
  </si>
  <si>
    <t>Cunnington</t>
  </si>
  <si>
    <t>Ziebell</t>
  </si>
  <si>
    <t>Nick</t>
  </si>
  <si>
    <t>Haynes</t>
  </si>
  <si>
    <t>Shuey</t>
  </si>
  <si>
    <t>Steele</t>
  </si>
  <si>
    <t>Vlastuin</t>
  </si>
  <si>
    <t>Gary</t>
  </si>
  <si>
    <t>Ablett</t>
  </si>
  <si>
    <t>Jade</t>
  </si>
  <si>
    <t>Gresham</t>
  </si>
  <si>
    <t>Brad</t>
  </si>
  <si>
    <t>Hunter</t>
  </si>
  <si>
    <t>Callum</t>
  </si>
  <si>
    <t>Mills</t>
  </si>
  <si>
    <t>Lipinski</t>
  </si>
  <si>
    <t>Dylan</t>
  </si>
  <si>
    <t>Shiel</t>
  </si>
  <si>
    <t>Jarryd</t>
  </si>
  <si>
    <t>Lyons</t>
  </si>
  <si>
    <t>Chad</t>
  </si>
  <si>
    <t>Wingard</t>
  </si>
  <si>
    <t>Byrne-Jones</t>
  </si>
  <si>
    <t>Jonathon</t>
  </si>
  <si>
    <t>Ceglar</t>
  </si>
  <si>
    <t>Taylor</t>
  </si>
  <si>
    <t>Adams</t>
  </si>
  <si>
    <t>Robbie</t>
  </si>
  <si>
    <t>Gray</t>
  </si>
  <si>
    <t>Tom J.</t>
  </si>
  <si>
    <t>Lynch</t>
  </si>
  <si>
    <t>De Goey</t>
  </si>
  <si>
    <t>Billings</t>
  </si>
  <si>
    <t>Salem</t>
  </si>
  <si>
    <t>Harris</t>
  </si>
  <si>
    <t>Andrews</t>
  </si>
  <si>
    <t>Walsh</t>
  </si>
  <si>
    <t>Jaeger</t>
  </si>
  <si>
    <t>O'Meara</t>
  </si>
  <si>
    <t>Howe</t>
  </si>
  <si>
    <t>Petrevski-Seton</t>
  </si>
  <si>
    <t>McGovern</t>
  </si>
  <si>
    <t>Angus</t>
  </si>
  <si>
    <t>Brayshaw</t>
  </si>
  <si>
    <t>Hurley</t>
  </si>
  <si>
    <t>Sidebottom</t>
  </si>
  <si>
    <t>Viney</t>
  </si>
  <si>
    <t>Harmes</t>
  </si>
  <si>
    <t>Shaun</t>
  </si>
  <si>
    <t>Higgins</t>
  </si>
  <si>
    <t>Clark</t>
  </si>
  <si>
    <t>Shane</t>
  </si>
  <si>
    <t>Edwards</t>
  </si>
  <si>
    <t>Dunstan</t>
  </si>
  <si>
    <t>Wayne</t>
  </si>
  <si>
    <t>Milera</t>
  </si>
  <si>
    <t>Jayden</t>
  </si>
  <si>
    <t>Short</t>
  </si>
  <si>
    <t>Connor</t>
  </si>
  <si>
    <t>Rozee</t>
  </si>
  <si>
    <t>David</t>
  </si>
  <si>
    <t>Swallow</t>
  </si>
  <si>
    <t>Tuohy</t>
  </si>
  <si>
    <t>Dom</t>
  </si>
  <si>
    <t>Sheed</t>
  </si>
  <si>
    <t>Bailey</t>
  </si>
  <si>
    <t>Dahlhaus</t>
  </si>
  <si>
    <t>Will</t>
  </si>
  <si>
    <t>Rockliff</t>
  </si>
  <si>
    <t>Wallis</t>
  </si>
  <si>
    <t>Joel</t>
  </si>
  <si>
    <t>Selwood</t>
  </si>
  <si>
    <t>Darling</t>
  </si>
  <si>
    <t>Matthew</t>
  </si>
  <si>
    <t>Suckling</t>
  </si>
  <si>
    <t>Brandan</t>
  </si>
  <si>
    <t>Parfitt</t>
  </si>
  <si>
    <t>Jason</t>
  </si>
  <si>
    <t>Johannisen</t>
  </si>
  <si>
    <t>McGrath</t>
  </si>
  <si>
    <t>Bradley</t>
  </si>
  <si>
    <t>Hill</t>
  </si>
  <si>
    <t>Justin</t>
  </si>
  <si>
    <t>Westhoff</t>
  </si>
  <si>
    <t>Membrey</t>
  </si>
  <si>
    <t>Heath</t>
  </si>
  <si>
    <t>Shaw</t>
  </si>
  <si>
    <t>George</t>
  </si>
  <si>
    <t>Hewett</t>
  </si>
  <si>
    <t>Papley</t>
  </si>
  <si>
    <t>Burton</t>
  </si>
  <si>
    <t>McDonald</t>
  </si>
  <si>
    <t>Jarrod</t>
  </si>
  <si>
    <t>Berry</t>
  </si>
  <si>
    <t>Robinson</t>
  </si>
  <si>
    <t>Sheppard</t>
  </si>
  <si>
    <t>Hawkins</t>
  </si>
  <si>
    <t>Ellis-Yolmen</t>
  </si>
  <si>
    <t>Roberton</t>
  </si>
  <si>
    <t>Paddy</t>
  </si>
  <si>
    <t>Ryder</t>
  </si>
  <si>
    <t>Ed</t>
  </si>
  <si>
    <t>Curnow</t>
  </si>
  <si>
    <t>Jy</t>
  </si>
  <si>
    <t>Simpkin</t>
  </si>
  <si>
    <t>Bayley</t>
  </si>
  <si>
    <t>Fritsch</t>
  </si>
  <si>
    <t>Saad</t>
  </si>
  <si>
    <t>Hannebery</t>
  </si>
  <si>
    <t>May</t>
  </si>
  <si>
    <t>Quinton</t>
  </si>
  <si>
    <t>Narkle</t>
  </si>
  <si>
    <t>Witts</t>
  </si>
  <si>
    <t>Sydney</t>
  </si>
  <si>
    <t>Stack</t>
  </si>
  <si>
    <t>Alex</t>
  </si>
  <si>
    <t>Witherden</t>
  </si>
  <si>
    <t>Blakely</t>
  </si>
  <si>
    <t>Kade</t>
  </si>
  <si>
    <t>Simpson</t>
  </si>
  <si>
    <t>Caddy</t>
  </si>
  <si>
    <t>Brayden</t>
  </si>
  <si>
    <t>Fiorini</t>
  </si>
  <si>
    <t>Redden</t>
  </si>
  <si>
    <t>Naitanui</t>
  </si>
  <si>
    <t>Cerra</t>
  </si>
  <si>
    <t>Tucker</t>
  </si>
  <si>
    <t>Conor</t>
  </si>
  <si>
    <t>McKenna</t>
  </si>
  <si>
    <t>Jackson</t>
  </si>
  <si>
    <t>Hately</t>
  </si>
  <si>
    <t>Touk</t>
  </si>
  <si>
    <t>Miller</t>
  </si>
  <si>
    <t>Rowbottom</t>
  </si>
  <si>
    <t>Liam</t>
  </si>
  <si>
    <t>Baker</t>
  </si>
  <si>
    <t>Callan</t>
  </si>
  <si>
    <t>Ward</t>
  </si>
  <si>
    <t>Lienert</t>
  </si>
  <si>
    <t>Mundy</t>
  </si>
  <si>
    <t>Marc</t>
  </si>
  <si>
    <t>Murphy</t>
  </si>
  <si>
    <t>Ebert</t>
  </si>
  <si>
    <t>Florent</t>
  </si>
  <si>
    <t>Jaidyn</t>
  </si>
  <si>
    <t>Stephenson</t>
  </si>
  <si>
    <t>Jacobs</t>
  </si>
  <si>
    <t>Powell-Pepper</t>
  </si>
  <si>
    <t>Aish</t>
  </si>
  <si>
    <t>Hamish</t>
  </si>
  <si>
    <t>Hartlett</t>
  </si>
  <si>
    <t>Keath</t>
  </si>
  <si>
    <t>Taranto</t>
  </si>
  <si>
    <t>Kreuzer</t>
  </si>
  <si>
    <t>Ricky</t>
  </si>
  <si>
    <t>Henderson</t>
  </si>
  <si>
    <t>McEvoy</t>
  </si>
  <si>
    <t>Ollie</t>
  </si>
  <si>
    <t>Wines</t>
  </si>
  <si>
    <t>Jared</t>
  </si>
  <si>
    <t>Polec</t>
  </si>
  <si>
    <t>Lobb</t>
  </si>
  <si>
    <t>Shiels</t>
  </si>
  <si>
    <t>Brandon</t>
  </si>
  <si>
    <t>Ellis</t>
  </si>
  <si>
    <t>Jed</t>
  </si>
  <si>
    <t>Anderson</t>
  </si>
  <si>
    <t>Rhys</t>
  </si>
  <si>
    <t>Stanley</t>
  </si>
  <si>
    <t>Langdon</t>
  </si>
  <si>
    <t>Zak</t>
  </si>
  <si>
    <t>Jones</t>
  </si>
  <si>
    <t>Bellchambers</t>
  </si>
  <si>
    <t>Savage</t>
  </si>
  <si>
    <t>Anthony</t>
  </si>
  <si>
    <t>Miles</t>
  </si>
  <si>
    <t>Trent</t>
  </si>
  <si>
    <t>Dumont</t>
  </si>
  <si>
    <t>Phillips</t>
  </si>
  <si>
    <t>Mark</t>
  </si>
  <si>
    <t>Blicavs</t>
  </si>
  <si>
    <t>English</t>
  </si>
  <si>
    <t>Tarrant</t>
  </si>
  <si>
    <t>Liberatore</t>
  </si>
  <si>
    <t>Finlayson</t>
  </si>
  <si>
    <t>Mumford</t>
  </si>
  <si>
    <t>Jamie</t>
  </si>
  <si>
    <t>Macmillan</t>
  </si>
  <si>
    <t>Beams</t>
  </si>
  <si>
    <t>Menegola</t>
  </si>
  <si>
    <t>Cale</t>
  </si>
  <si>
    <t>Hooker</t>
  </si>
  <si>
    <t>Harry</t>
  </si>
  <si>
    <t>Cunningham</t>
  </si>
  <si>
    <t>Maynard</t>
  </si>
  <si>
    <t>Gunston</t>
  </si>
  <si>
    <t>Charlie</t>
  </si>
  <si>
    <t>Brown</t>
  </si>
  <si>
    <t>Jasper</t>
  </si>
  <si>
    <t>Pittard</t>
  </si>
  <si>
    <t>Phil</t>
  </si>
  <si>
    <t>Davis</t>
  </si>
  <si>
    <t>Cotchin</t>
  </si>
  <si>
    <t>Blake</t>
  </si>
  <si>
    <t>Hardwick</t>
  </si>
  <si>
    <t>Zaharakis</t>
  </si>
  <si>
    <t>Taberner</t>
  </si>
  <si>
    <t>Reid</t>
  </si>
  <si>
    <t>Hickey</t>
  </si>
  <si>
    <t>Barrass</t>
  </si>
  <si>
    <t>Aliir</t>
  </si>
  <si>
    <t>Sinclair</t>
  </si>
  <si>
    <t>Pearce</t>
  </si>
  <si>
    <t>Hanley</t>
  </si>
  <si>
    <t>Harbrow</t>
  </si>
  <si>
    <t>Graham</t>
  </si>
  <si>
    <t>Karl</t>
  </si>
  <si>
    <t>Amon</t>
  </si>
  <si>
    <t>Breust</t>
  </si>
  <si>
    <t>Jonas</t>
  </si>
  <si>
    <t>Burgoyne</t>
  </si>
  <si>
    <t>Guthrie</t>
  </si>
  <si>
    <t>Himmelberg</t>
  </si>
  <si>
    <t>Duryea</t>
  </si>
  <si>
    <t>Bowes</t>
  </si>
  <si>
    <t>Ivan</t>
  </si>
  <si>
    <t>Soldo</t>
  </si>
  <si>
    <t>Perryman</t>
  </si>
  <si>
    <t>Atkins</t>
  </si>
  <si>
    <t>McDonald-Tipungwuti</t>
  </si>
  <si>
    <t>de Boer</t>
  </si>
  <si>
    <t>Hayden</t>
  </si>
  <si>
    <t>Crozier</t>
  </si>
  <si>
    <t>Chris</t>
  </si>
  <si>
    <t>Mayne</t>
  </si>
  <si>
    <t>Moore</t>
  </si>
  <si>
    <t>Nankervis</t>
  </si>
  <si>
    <t>Atley</t>
  </si>
  <si>
    <t>Levi</t>
  </si>
  <si>
    <t>Casboult</t>
  </si>
  <si>
    <t>Sean</t>
  </si>
  <si>
    <t>Jarman</t>
  </si>
  <si>
    <t>Impey</t>
  </si>
  <si>
    <t>Clurey</t>
  </si>
  <si>
    <t>Xavier</t>
  </si>
  <si>
    <t>Duursma</t>
  </si>
  <si>
    <t>Kyle</t>
  </si>
  <si>
    <t>Langford</t>
  </si>
  <si>
    <t>Grimes</t>
  </si>
  <si>
    <t>Nathan</t>
  </si>
  <si>
    <t>Lance</t>
  </si>
  <si>
    <t>Franklin</t>
  </si>
  <si>
    <t>Plowman</t>
  </si>
  <si>
    <t>Paul</t>
  </si>
  <si>
    <t>Seedsman</t>
  </si>
  <si>
    <t>Willem</t>
  </si>
  <si>
    <t>Drew</t>
  </si>
  <si>
    <t>Constable</t>
  </si>
  <si>
    <t>Tomlinson</t>
  </si>
  <si>
    <t>Battle</t>
  </si>
  <si>
    <t>Brody</t>
  </si>
  <si>
    <t>Mihocek</t>
  </si>
  <si>
    <t>Dale</t>
  </si>
  <si>
    <t>Gleeson</t>
  </si>
  <si>
    <t>Newnes</t>
  </si>
  <si>
    <t>Stringer</t>
  </si>
  <si>
    <t>Acres</t>
  </si>
  <si>
    <t>Lever</t>
  </si>
  <si>
    <t>Wilkie</t>
  </si>
  <si>
    <t>Weitering</t>
  </si>
  <si>
    <t>Marty</t>
  </si>
  <si>
    <t>Hore</t>
  </si>
  <si>
    <t>Lewis</t>
  </si>
  <si>
    <t>Jetta</t>
  </si>
  <si>
    <t>Hoskin-Elliott</t>
  </si>
  <si>
    <t>Elliott</t>
  </si>
  <si>
    <t>McLean</t>
  </si>
  <si>
    <t>Mason</t>
  </si>
  <si>
    <t>Redman</t>
  </si>
  <si>
    <t>Shai</t>
  </si>
  <si>
    <t>Bolton</t>
  </si>
  <si>
    <t>Talia</t>
  </si>
  <si>
    <t>Cousins</t>
  </si>
  <si>
    <t>Dougal</t>
  </si>
  <si>
    <t>Howard</t>
  </si>
  <si>
    <t>Sam J.</t>
  </si>
  <si>
    <t>Riley</t>
  </si>
  <si>
    <t>Bonner</t>
  </si>
  <si>
    <t>Bryce</t>
  </si>
  <si>
    <t>Gibbs</t>
  </si>
  <si>
    <t>Willie</t>
  </si>
  <si>
    <t>Rioli</t>
  </si>
  <si>
    <t>Riewoldt</t>
  </si>
  <si>
    <t>Reece</t>
  </si>
  <si>
    <t>Conca</t>
  </si>
  <si>
    <t>Wilson</t>
  </si>
  <si>
    <t>Jenkins</t>
  </si>
  <si>
    <t>Callum L.</t>
  </si>
  <si>
    <t>Aaron</t>
  </si>
  <si>
    <t>Hall</t>
  </si>
  <si>
    <t>Day</t>
  </si>
  <si>
    <t>Peter</t>
  </si>
  <si>
    <t>Wright</t>
  </si>
  <si>
    <t>Oscar</t>
  </si>
  <si>
    <t>McInerney</t>
  </si>
  <si>
    <t>Allen</t>
  </si>
  <si>
    <t>Christensen</t>
  </si>
  <si>
    <t>Naughton</t>
  </si>
  <si>
    <t>Walker</t>
  </si>
  <si>
    <t>Gryan</t>
  </si>
  <si>
    <t>Miers</t>
  </si>
  <si>
    <t>Holman</t>
  </si>
  <si>
    <t>Laverde</t>
  </si>
  <si>
    <t>Ethan</t>
  </si>
  <si>
    <t>Hughes</t>
  </si>
  <si>
    <t>McKernan</t>
  </si>
  <si>
    <t>Astbury</t>
  </si>
  <si>
    <t>Gardiner</t>
  </si>
  <si>
    <t>Mackay</t>
  </si>
  <si>
    <t>Cuningham</t>
  </si>
  <si>
    <t>Castagna</t>
  </si>
  <si>
    <t>Melksham</t>
  </si>
  <si>
    <t>Bruce</t>
  </si>
  <si>
    <t>Lincoln</t>
  </si>
  <si>
    <t>McCarthy</t>
  </si>
  <si>
    <t>Scully</t>
  </si>
  <si>
    <t>Wood</t>
  </si>
  <si>
    <t>Fisher</t>
  </si>
  <si>
    <t>Lonie</t>
  </si>
  <si>
    <t>Trengove</t>
  </si>
  <si>
    <t>Zurhaar</t>
  </si>
  <si>
    <t>Switkowski</t>
  </si>
  <si>
    <t>Duggan</t>
  </si>
  <si>
    <t>Francis</t>
  </si>
  <si>
    <t>Roughead</t>
  </si>
  <si>
    <t>Clarke</t>
  </si>
  <si>
    <t>Dixon</t>
  </si>
  <si>
    <t>Scrimshaw</t>
  </si>
  <si>
    <t>Hibberd</t>
  </si>
  <si>
    <t>Marchbank</t>
  </si>
  <si>
    <t>Frost</t>
  </si>
  <si>
    <t>Brent</t>
  </si>
  <si>
    <t>Daniels</t>
  </si>
  <si>
    <t>Puopolo</t>
  </si>
  <si>
    <t>O'Connor</t>
  </si>
  <si>
    <t>Jimmy</t>
  </si>
  <si>
    <t>Webster</t>
  </si>
  <si>
    <t>Dean</t>
  </si>
  <si>
    <t>Kent</t>
  </si>
  <si>
    <t>Knight</t>
  </si>
  <si>
    <t>Kamdyn</t>
  </si>
  <si>
    <t>McIntosh</t>
  </si>
  <si>
    <t>Matera</t>
  </si>
  <si>
    <t>Hamling</t>
  </si>
  <si>
    <t>Davies-Uniacke</t>
  </si>
  <si>
    <t>Griffin</t>
  </si>
  <si>
    <t>Logue</t>
  </si>
  <si>
    <t>Tarryn</t>
  </si>
  <si>
    <t>Thomas</t>
  </si>
  <si>
    <t>Majak</t>
  </si>
  <si>
    <t>Daw</t>
  </si>
  <si>
    <t>Motlop</t>
  </si>
  <si>
    <t>Colin</t>
  </si>
  <si>
    <t>O'Riordan</t>
  </si>
  <si>
    <t>Rupert</t>
  </si>
  <si>
    <t>Wills</t>
  </si>
  <si>
    <t>Ahern</t>
  </si>
  <si>
    <t>Garner</t>
  </si>
  <si>
    <t>Eddie</t>
  </si>
  <si>
    <t>Betts</t>
  </si>
  <si>
    <t>Patton</t>
  </si>
  <si>
    <t>Noah</t>
  </si>
  <si>
    <t>Answerth</t>
  </si>
  <si>
    <t>Taylin</t>
  </si>
  <si>
    <t>Duman</t>
  </si>
  <si>
    <t>Josh J.</t>
  </si>
  <si>
    <t>McKay</t>
  </si>
  <si>
    <t>Marley</t>
  </si>
  <si>
    <t>Neal-Bullen</t>
  </si>
  <si>
    <t>Wagner</t>
  </si>
  <si>
    <t>Tory</t>
  </si>
  <si>
    <t>Dickson</t>
  </si>
  <si>
    <t>Lester</t>
  </si>
  <si>
    <t>Setterfield</t>
  </si>
  <si>
    <t>Braydon</t>
  </si>
  <si>
    <t>Preuss</t>
  </si>
  <si>
    <t>Kayne</t>
  </si>
  <si>
    <t>Turner</t>
  </si>
  <si>
    <t>Thurlow</t>
  </si>
  <si>
    <t>Ainsworth</t>
  </si>
  <si>
    <t>Larkey</t>
  </si>
  <si>
    <t>Rohan</t>
  </si>
  <si>
    <t>Butters</t>
  </si>
  <si>
    <t>Carlisle</t>
  </si>
  <si>
    <t>Collins</t>
  </si>
  <si>
    <t>Jesse</t>
  </si>
  <si>
    <t>Hogan</t>
  </si>
  <si>
    <t>Joyce</t>
  </si>
  <si>
    <t>Ladhams</t>
  </si>
  <si>
    <t>Ballard</t>
  </si>
  <si>
    <t>Mathieson</t>
  </si>
  <si>
    <t>Silvagni</t>
  </si>
  <si>
    <t>Ridley</t>
  </si>
  <si>
    <t>William</t>
  </si>
  <si>
    <t>Snelling</t>
  </si>
  <si>
    <t>Gibbons</t>
  </si>
  <si>
    <t>Logan</t>
  </si>
  <si>
    <t>Austin</t>
  </si>
  <si>
    <t>Murdoch</t>
  </si>
  <si>
    <t>Varcoe</t>
  </si>
  <si>
    <t>Weideman</t>
  </si>
  <si>
    <t>Esava</t>
  </si>
  <si>
    <t>Ratugolea</t>
  </si>
  <si>
    <t>Hayward</t>
  </si>
  <si>
    <t>Hunt</t>
  </si>
  <si>
    <t>Mabior</t>
  </si>
  <si>
    <t>Chol</t>
  </si>
  <si>
    <t>Hayes</t>
  </si>
  <si>
    <t>Orazio</t>
  </si>
  <si>
    <t>Fantasia</t>
  </si>
  <si>
    <t>Paton</t>
  </si>
  <si>
    <t>Ah Chee</t>
  </si>
  <si>
    <t>Cole</t>
  </si>
  <si>
    <t>Hind</t>
  </si>
  <si>
    <t>Coffield</t>
  </si>
  <si>
    <t>Schache</t>
  </si>
  <si>
    <t>Corey</t>
  </si>
  <si>
    <t>Watts</t>
  </si>
  <si>
    <t>Tommy</t>
  </si>
  <si>
    <t>Sheridan</t>
  </si>
  <si>
    <t>Brennan</t>
  </si>
  <si>
    <t>Cox</t>
  </si>
  <si>
    <t>McStay</t>
  </si>
  <si>
    <t>Lachlan</t>
  </si>
  <si>
    <t>Jarryn</t>
  </si>
  <si>
    <t>Geary</t>
  </si>
  <si>
    <t>Guelfi</t>
  </si>
  <si>
    <t>Bews</t>
  </si>
  <si>
    <t>Waterman</t>
  </si>
  <si>
    <t>Frawley</t>
  </si>
  <si>
    <t>Wil</t>
  </si>
  <si>
    <t>Powell</t>
  </si>
  <si>
    <t>McKenzie</t>
  </si>
  <si>
    <t>Fox</t>
  </si>
  <si>
    <t>Kolodjashnij</t>
  </si>
  <si>
    <t>Sexton</t>
  </si>
  <si>
    <t>Cutler</t>
  </si>
  <si>
    <t>Blakey</t>
  </si>
  <si>
    <t>Dow</t>
  </si>
  <si>
    <t>Broad</t>
  </si>
  <si>
    <t>Eric</t>
  </si>
  <si>
    <t>Hipwood</t>
  </si>
  <si>
    <t>Grant</t>
  </si>
  <si>
    <t>Birchall</t>
  </si>
  <si>
    <t>Colyer</t>
  </si>
  <si>
    <t>Hombsch</t>
  </si>
  <si>
    <t>Easton</t>
  </si>
  <si>
    <t>Begley</t>
  </si>
  <si>
    <t>Cam</t>
  </si>
  <si>
    <t>Henry</t>
  </si>
  <si>
    <t>Vardy</t>
  </si>
  <si>
    <t>Harrison</t>
  </si>
  <si>
    <t>Petty</t>
  </si>
  <si>
    <t>Tyson</t>
  </si>
  <si>
    <t>Morrison</t>
  </si>
  <si>
    <t>Durdin</t>
  </si>
  <si>
    <t>Buntine</t>
  </si>
  <si>
    <t>Hanrahan</t>
  </si>
  <si>
    <t>Melican</t>
  </si>
  <si>
    <t>Jay</t>
  </si>
  <si>
    <t>Lockhart</t>
  </si>
  <si>
    <t>Fogarty</t>
  </si>
  <si>
    <t>Long</t>
  </si>
  <si>
    <t>Parsons</t>
  </si>
  <si>
    <t>Petruccelle</t>
  </si>
  <si>
    <t>Ian</t>
  </si>
  <si>
    <t>Zaine</t>
  </si>
  <si>
    <t>Cordy</t>
  </si>
  <si>
    <t>Ambrose</t>
  </si>
  <si>
    <t>Rotham</t>
  </si>
  <si>
    <t>Lukosius</t>
  </si>
  <si>
    <t>Hutchings</t>
  </si>
  <si>
    <t>Doedee</t>
  </si>
  <si>
    <t>Scharenberg</t>
  </si>
  <si>
    <t>Crowden</t>
  </si>
  <si>
    <t>Keeffe</t>
  </si>
  <si>
    <t>Hartley</t>
  </si>
  <si>
    <t>Nelson</t>
  </si>
  <si>
    <t>Chayce</t>
  </si>
  <si>
    <t>Joe</t>
  </si>
  <si>
    <t>Daniher</t>
  </si>
  <si>
    <t>Gallucci</t>
  </si>
  <si>
    <t>McCartin</t>
  </si>
  <si>
    <t>Nash</t>
  </si>
  <si>
    <t>Young</t>
  </si>
  <si>
    <t>Banfield</t>
  </si>
  <si>
    <t>Keays</t>
  </si>
  <si>
    <t>Brendon</t>
  </si>
  <si>
    <t>Christopher</t>
  </si>
  <si>
    <t>Burgess</t>
  </si>
  <si>
    <t>Fort</t>
  </si>
  <si>
    <t>Richards</t>
  </si>
  <si>
    <t>Billy</t>
  </si>
  <si>
    <t>Gowers</t>
  </si>
  <si>
    <t>Lemmens</t>
  </si>
  <si>
    <t>Oskar</t>
  </si>
  <si>
    <t>Quaynor</t>
  </si>
  <si>
    <t>Lin</t>
  </si>
  <si>
    <t>Jong</t>
  </si>
  <si>
    <t>Daicos</t>
  </si>
  <si>
    <t>Roarke</t>
  </si>
  <si>
    <t>Balta</t>
  </si>
  <si>
    <t>Brett</t>
  </si>
  <si>
    <t>Bewley</t>
  </si>
  <si>
    <t>Rayner</t>
  </si>
  <si>
    <t>Naismith</t>
  </si>
  <si>
    <t>Abbott</t>
  </si>
  <si>
    <t>Kaiden</t>
  </si>
  <si>
    <t>Brand</t>
  </si>
  <si>
    <t>vandenBerg</t>
  </si>
  <si>
    <t>Vickers-Willis</t>
  </si>
  <si>
    <t>Cumming</t>
  </si>
  <si>
    <t>Lang</t>
  </si>
  <si>
    <t>Garthwaite</t>
  </si>
  <si>
    <t>Ronke</t>
  </si>
  <si>
    <t>Neville</t>
  </si>
  <si>
    <t>Lochie</t>
  </si>
  <si>
    <t>Sier</t>
  </si>
  <si>
    <t>Schofield</t>
  </si>
  <si>
    <t>Stocker</t>
  </si>
  <si>
    <t>Broomhead</t>
  </si>
  <si>
    <t>Glass</t>
  </si>
  <si>
    <t>Hartigan</t>
  </si>
  <si>
    <t>Farrell</t>
  </si>
  <si>
    <t>Pittonet</t>
  </si>
  <si>
    <t>Naish</t>
  </si>
  <si>
    <t>Stratton</t>
  </si>
  <si>
    <t>Madgen</t>
  </si>
  <si>
    <t>Butler</t>
  </si>
  <si>
    <t>Spargo</t>
  </si>
  <si>
    <t>Venables</t>
  </si>
  <si>
    <t>Rhylee</t>
  </si>
  <si>
    <t>West</t>
  </si>
  <si>
    <t>Stein</t>
  </si>
  <si>
    <t>Lynden</t>
  </si>
  <si>
    <t>Dunn</t>
  </si>
  <si>
    <t>Joshua</t>
  </si>
  <si>
    <t>Corbett</t>
  </si>
  <si>
    <t>King</t>
  </si>
  <si>
    <t>Aidan</t>
  </si>
  <si>
    <t>Corr</t>
  </si>
  <si>
    <t>Sutcliffe</t>
  </si>
  <si>
    <t>Flynn</t>
  </si>
  <si>
    <t>Appleby</t>
  </si>
  <si>
    <t>Townsend</t>
  </si>
  <si>
    <t>Myles</t>
  </si>
  <si>
    <t>Poholke</t>
  </si>
  <si>
    <t>Horlin-Smith</t>
  </si>
  <si>
    <t>Changkuoth</t>
  </si>
  <si>
    <t>Jiath</t>
  </si>
  <si>
    <t>Marsh</t>
  </si>
  <si>
    <t>Watson</t>
  </si>
  <si>
    <t>Ham</t>
  </si>
  <si>
    <t>Giro</t>
  </si>
  <si>
    <t>John</t>
  </si>
  <si>
    <t>Noble</t>
  </si>
  <si>
    <t>Mayes</t>
  </si>
  <si>
    <t>Thompson</t>
  </si>
  <si>
    <t>Hinge</t>
  </si>
  <si>
    <t>Darragh</t>
  </si>
  <si>
    <t>Schultz</t>
  </si>
  <si>
    <t>Kobe</t>
  </si>
  <si>
    <t>Mutch</t>
  </si>
  <si>
    <t>Rowell</t>
  </si>
  <si>
    <t>Aiden</t>
  </si>
  <si>
    <t>Bonar</t>
  </si>
  <si>
    <t>Doulton</t>
  </si>
  <si>
    <t>Langlands</t>
  </si>
  <si>
    <t>Stengle</t>
  </si>
  <si>
    <t>Derek</t>
  </si>
  <si>
    <t>Eggmolesse-Smith</t>
  </si>
  <si>
    <t>Hannan</t>
  </si>
  <si>
    <t>Campbell</t>
  </si>
  <si>
    <t>Chandler</t>
  </si>
  <si>
    <t>Coleman-Jones</t>
  </si>
  <si>
    <t>Ash</t>
  </si>
  <si>
    <t>Jye</t>
  </si>
  <si>
    <t>Caldwell</t>
  </si>
  <si>
    <t>Stephens</t>
  </si>
  <si>
    <t>Zerk-Thatcher</t>
  </si>
  <si>
    <t>Fischer</t>
  </si>
  <si>
    <t>Mcasey</t>
  </si>
  <si>
    <t>Oleg</t>
  </si>
  <si>
    <t>Markov</t>
  </si>
  <si>
    <t>Sparrow</t>
  </si>
  <si>
    <t>Heron</t>
  </si>
  <si>
    <t>Archie</t>
  </si>
  <si>
    <t>Schoenfeld</t>
  </si>
  <si>
    <t>Allison</t>
  </si>
  <si>
    <t>Serong</t>
  </si>
  <si>
    <t>Cedric</t>
  </si>
  <si>
    <t>Green</t>
  </si>
  <si>
    <t>Frampton</t>
  </si>
  <si>
    <t>Flanders</t>
  </si>
  <si>
    <t>Kysaiah</t>
  </si>
  <si>
    <t>Kropinyeri-Pickett</t>
  </si>
  <si>
    <t>Fergus</t>
  </si>
  <si>
    <t>Eagles</t>
  </si>
  <si>
    <t>Crocker</t>
  </si>
  <si>
    <t>Bergman</t>
  </si>
  <si>
    <t>Nakia</t>
  </si>
  <si>
    <t>Cockatoo</t>
  </si>
  <si>
    <t>Starcevich</t>
  </si>
  <si>
    <t>Williamson</t>
  </si>
  <si>
    <t>Cody</t>
  </si>
  <si>
    <t>Weightman</t>
  </si>
  <si>
    <t>Jamaine</t>
  </si>
  <si>
    <t>Idun</t>
  </si>
  <si>
    <t>Wylie</t>
  </si>
  <si>
    <t>Buzza</t>
  </si>
  <si>
    <t>Carter</t>
  </si>
  <si>
    <t>Cooper</t>
  </si>
  <si>
    <t>Polson</t>
  </si>
  <si>
    <t>Gardner</t>
  </si>
  <si>
    <t>Kemp</t>
  </si>
  <si>
    <t>Kyron</t>
  </si>
  <si>
    <t>Brander</t>
  </si>
  <si>
    <t>Georgiades</t>
  </si>
  <si>
    <t>Goddard</t>
  </si>
  <si>
    <t>Bell</t>
  </si>
  <si>
    <t>Sproule</t>
  </si>
  <si>
    <t>De Koning</t>
  </si>
  <si>
    <t>Honey</t>
  </si>
  <si>
    <t>Jordon</t>
  </si>
  <si>
    <t>Butts</t>
  </si>
  <si>
    <t>Hamill</t>
  </si>
  <si>
    <t>McAdam</t>
  </si>
  <si>
    <t>Ned</t>
  </si>
  <si>
    <t>McHenry</t>
  </si>
  <si>
    <t>McPherson</t>
  </si>
  <si>
    <t>Sholl</t>
  </si>
  <si>
    <t>Kieran</t>
  </si>
  <si>
    <t>Strachan</t>
  </si>
  <si>
    <t>Ballenden</t>
  </si>
  <si>
    <t>Fullarton</t>
  </si>
  <si>
    <t>Madden</t>
  </si>
  <si>
    <t>McFadyen</t>
  </si>
  <si>
    <t>Payne</t>
  </si>
  <si>
    <t>Ely</t>
  </si>
  <si>
    <t>Wooller</t>
  </si>
  <si>
    <t>Cottrell</t>
  </si>
  <si>
    <t>Macreadie</t>
  </si>
  <si>
    <t>Finbar</t>
  </si>
  <si>
    <t>O'Dwyer</t>
  </si>
  <si>
    <t>Owies</t>
  </si>
  <si>
    <t>Atu</t>
  </si>
  <si>
    <t>Bosenavulagi</t>
  </si>
  <si>
    <t>Tyler</t>
  </si>
  <si>
    <t>Keane</t>
  </si>
  <si>
    <t>Anton</t>
  </si>
  <si>
    <t>Tohill</t>
  </si>
  <si>
    <t>Draper</t>
  </si>
  <si>
    <t>Gown</t>
  </si>
  <si>
    <t>Irving</t>
  </si>
  <si>
    <t>Mosquito</t>
  </si>
  <si>
    <t>Meek</t>
  </si>
  <si>
    <t>Dillon</t>
  </si>
  <si>
    <t>O'Reilly</t>
  </si>
  <si>
    <t>Sturt</t>
  </si>
  <si>
    <t>Valente</t>
  </si>
  <si>
    <t>Tobe</t>
  </si>
  <si>
    <t>Fletcher</t>
  </si>
  <si>
    <t>Jez</t>
  </si>
  <si>
    <t>McLennan</t>
  </si>
  <si>
    <t>Izak</t>
  </si>
  <si>
    <t>Rankine</t>
  </si>
  <si>
    <t>Riordan</t>
  </si>
  <si>
    <t>Jarvis</t>
  </si>
  <si>
    <t>Kennerley</t>
  </si>
  <si>
    <t>Kreuger</t>
  </si>
  <si>
    <t>Okunbor</t>
  </si>
  <si>
    <t>Schlensog</t>
  </si>
  <si>
    <t>Tarca</t>
  </si>
  <si>
    <t>Kieren</t>
  </si>
  <si>
    <t>Briggs</t>
  </si>
  <si>
    <t>Callum M.</t>
  </si>
  <si>
    <t>Buckley</t>
  </si>
  <si>
    <t>O'Halloran</t>
  </si>
  <si>
    <t>Shipley</t>
  </si>
  <si>
    <t>Golds</t>
  </si>
  <si>
    <t>Damon</t>
  </si>
  <si>
    <t>Greaves</t>
  </si>
  <si>
    <t>Koschitzke</t>
  </si>
  <si>
    <t>Reeves</t>
  </si>
  <si>
    <t>Mathew</t>
  </si>
  <si>
    <t>Bedford</t>
  </si>
  <si>
    <t>Bradtke</t>
  </si>
  <si>
    <t>Nietschke</t>
  </si>
  <si>
    <t>Hosie</t>
  </si>
  <si>
    <t>Curtis</t>
  </si>
  <si>
    <t>Tristan</t>
  </si>
  <si>
    <t>Xerri</t>
  </si>
  <si>
    <t>Tobin</t>
  </si>
  <si>
    <t>Frederick</t>
  </si>
  <si>
    <t>Patmore</t>
  </si>
  <si>
    <t>Aarts</t>
  </si>
  <si>
    <t>Collier-Dawkins</t>
  </si>
  <si>
    <t>Marlion</t>
  </si>
  <si>
    <t>Pickett</t>
  </si>
  <si>
    <t>Fraser</t>
  </si>
  <si>
    <t>Alabakis</t>
  </si>
  <si>
    <t>Bytel</t>
  </si>
  <si>
    <t>Clavarino</t>
  </si>
  <si>
    <t>Mayo</t>
  </si>
  <si>
    <t>Amartey</t>
  </si>
  <si>
    <t>Foot</t>
  </si>
  <si>
    <t>Knoll</t>
  </si>
  <si>
    <t>Ling</t>
  </si>
  <si>
    <t>Reynolds</t>
  </si>
  <si>
    <t>Ryley</t>
  </si>
  <si>
    <t>Stoddart</t>
  </si>
  <si>
    <t>Samuel</t>
  </si>
  <si>
    <t>Wicks</t>
  </si>
  <si>
    <t>Cavarra</t>
  </si>
  <si>
    <t>Buku</t>
  </si>
  <si>
    <t>Khamis</t>
  </si>
  <si>
    <t>Porter</t>
  </si>
  <si>
    <t>Sweet</t>
  </si>
  <si>
    <t>Laitham</t>
  </si>
  <si>
    <t>Vandermeer</t>
  </si>
  <si>
    <t>Foley</t>
  </si>
  <si>
    <t>O'Neill</t>
  </si>
  <si>
    <t>Bailey J.</t>
  </si>
  <si>
    <t>Harley</t>
  </si>
  <si>
    <t>Bennell</t>
  </si>
  <si>
    <t>Brady</t>
  </si>
  <si>
    <t>Rowles</t>
  </si>
  <si>
    <t>Philp</t>
  </si>
  <si>
    <t>Pina</t>
  </si>
  <si>
    <t>Pasini</t>
  </si>
  <si>
    <t>Gollant</t>
  </si>
  <si>
    <t>Ronin</t>
  </si>
  <si>
    <t>Schoenberg</t>
  </si>
  <si>
    <t>Worrell</t>
  </si>
  <si>
    <t>Keidean</t>
  </si>
  <si>
    <t>Coleman</t>
  </si>
  <si>
    <t>Jaxon</t>
  </si>
  <si>
    <t>Prior</t>
  </si>
  <si>
    <t>Deven</t>
  </si>
  <si>
    <t>Robertson</t>
  </si>
  <si>
    <t>Brock</t>
  </si>
  <si>
    <t>Ramsay</t>
  </si>
  <si>
    <t>Bianco</t>
  </si>
  <si>
    <t>Rantall</t>
  </si>
  <si>
    <t>Trey</t>
  </si>
  <si>
    <t>Ruscoe</t>
  </si>
  <si>
    <t>Bryan</t>
  </si>
  <si>
    <t>Cahill</t>
  </si>
  <si>
    <t>Johnson</t>
  </si>
  <si>
    <t>Minairo</t>
  </si>
  <si>
    <t>Farrar</t>
  </si>
  <si>
    <t>Sharp</t>
  </si>
  <si>
    <t>Evans</t>
  </si>
  <si>
    <t>Taheny</t>
  </si>
  <si>
    <t>Hutchesson</t>
  </si>
  <si>
    <t>Riccardi</t>
  </si>
  <si>
    <t>Finn</t>
  </si>
  <si>
    <t>Maginness</t>
  </si>
  <si>
    <t>Morris</t>
  </si>
  <si>
    <t>Rivers</t>
  </si>
  <si>
    <t>Comben</t>
  </si>
  <si>
    <t>Mahony</t>
  </si>
  <si>
    <t>Perez</t>
  </si>
  <si>
    <t>Mead</t>
  </si>
  <si>
    <t>Cumberland</t>
  </si>
  <si>
    <t>Thomson</t>
  </si>
  <si>
    <t>Martyn</t>
  </si>
  <si>
    <t>Bigoa</t>
  </si>
  <si>
    <t>Nyuon</t>
  </si>
  <si>
    <t>Hugo</t>
  </si>
  <si>
    <t>Ralphsmith</t>
  </si>
  <si>
    <t>Byrnes</t>
  </si>
  <si>
    <t>Leo</t>
  </si>
  <si>
    <t>Connolly</t>
  </si>
  <si>
    <t>Gould</t>
  </si>
  <si>
    <t>Elijah</t>
  </si>
  <si>
    <t>Warner</t>
  </si>
  <si>
    <t>Louis</t>
  </si>
  <si>
    <t>Garcia</t>
  </si>
  <si>
    <t>Jamieson</t>
  </si>
  <si>
    <t>Darren</t>
  </si>
  <si>
    <t>Minchington</t>
  </si>
  <si>
    <t>Keegan</t>
  </si>
  <si>
    <t>Brooksby</t>
  </si>
  <si>
    <t>Emerson</t>
  </si>
  <si>
    <t>Jeka</t>
  </si>
  <si>
    <t>Treacy</t>
  </si>
  <si>
    <t>Skinner</t>
  </si>
  <si>
    <t>Close</t>
  </si>
  <si>
    <t>Budarick</t>
  </si>
  <si>
    <t>Maibaum</t>
  </si>
  <si>
    <t>Cian</t>
  </si>
  <si>
    <t>McBride</t>
  </si>
  <si>
    <t>McQuillan</t>
  </si>
  <si>
    <t>Isaiah</t>
  </si>
  <si>
    <t>North</t>
  </si>
  <si>
    <t>Leno</t>
  </si>
  <si>
    <t>Conroy</t>
  </si>
  <si>
    <t>Murtagh</t>
  </si>
  <si>
    <t>Malcolm</t>
  </si>
  <si>
    <t>Rosas</t>
  </si>
  <si>
    <t>Towey</t>
  </si>
  <si>
    <t>Brownless</t>
  </si>
  <si>
    <t>Pepper</t>
  </si>
  <si>
    <t>McGuinness</t>
  </si>
  <si>
    <t>Boyd</t>
  </si>
  <si>
    <t>Woodcock</t>
  </si>
  <si>
    <t>Barry</t>
  </si>
  <si>
    <t>Ayce</t>
  </si>
  <si>
    <t>Crauford</t>
  </si>
  <si>
    <t>Hird</t>
  </si>
  <si>
    <t>Nicholas</t>
  </si>
  <si>
    <t>PLAYER</t>
  </si>
  <si>
    <t>RICHO</t>
  </si>
  <si>
    <t>JMERC</t>
  </si>
  <si>
    <t>SPOON</t>
  </si>
  <si>
    <t>PMAC</t>
  </si>
  <si>
    <t>MELONS</t>
  </si>
  <si>
    <t>KAPPAZ</t>
  </si>
  <si>
    <t>LESTER</t>
  </si>
  <si>
    <t>GARTER</t>
  </si>
  <si>
    <t>RANK</t>
  </si>
  <si>
    <t>ORANK</t>
  </si>
  <si>
    <t>RANK DIFF</t>
  </si>
  <si>
    <t>LEGEND</t>
  </si>
  <si>
    <t>BEST PICK</t>
  </si>
  <si>
    <t>WORST PICK</t>
  </si>
  <si>
    <t>^ Best Pick</t>
  </si>
  <si>
    <t>* Worst Pick</t>
  </si>
  <si>
    <t>Rank 1</t>
  </si>
  <si>
    <t>Rank 2-3</t>
  </si>
  <si>
    <t>Rank 4-5</t>
  </si>
  <si>
    <t>Rank 6-7</t>
  </si>
  <si>
    <t>Rank 8</t>
  </si>
  <si>
    <t>GOLDEN PICK</t>
  </si>
  <si>
    <t>Best Overall</t>
  </si>
  <si>
    <t>Not in team</t>
  </si>
  <si>
    <t>Changed Team</t>
  </si>
  <si>
    <t>Totals</t>
  </si>
  <si>
    <t>Average</t>
  </si>
  <si>
    <t>Rank</t>
  </si>
  <si>
    <t>Drafted Players</t>
  </si>
  <si>
    <t>Draft Rank</t>
  </si>
  <si>
    <t>Override</t>
  </si>
  <si>
    <t>Score</t>
  </si>
  <si>
    <t>median_score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</si>
</sst>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2" fontId="0" fillId="0" borderId="15" xfId="1" applyNumberFormat="1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0" fillId="2" borderId="15" xfId="0" applyFill="1" applyBorder="1" applyAlignment="1">
      <alignment horizontal="left" indent="1"/>
    </xf>
    <xf numFmtId="0" fontId="0" fillId="3" borderId="0" xfId="0" applyFill="1" applyBorder="1" applyAlignment="1">
      <alignment horizontal="left" indent="1"/>
    </xf>
    <xf numFmtId="0" fontId="0" fillId="4" borderId="0" xfId="0" applyFill="1" applyBorder="1" applyAlignment="1">
      <alignment horizontal="left" indent="1"/>
    </xf>
    <xf numFmtId="0" fontId="0" fillId="5" borderId="0" xfId="0" applyFill="1" applyBorder="1" applyAlignment="1">
      <alignment horizontal="left" indent="1"/>
    </xf>
    <xf numFmtId="0" fontId="0" fillId="6" borderId="0" xfId="0" applyFill="1" applyBorder="1" applyAlignment="1">
      <alignment horizontal="left" indent="1"/>
    </xf>
    <xf numFmtId="1" fontId="0" fillId="0" borderId="16" xfId="0" applyNumberFormat="1" applyBorder="1" applyAlignment="1">
      <alignment horizontal="center"/>
    </xf>
    <xf numFmtId="43" fontId="0" fillId="0" borderId="0" xfId="1" applyFont="1"/>
    <xf numFmtId="0" fontId="0" fillId="0" borderId="13" xfId="0" applyBorder="1" applyAlignment="1">
      <alignment horizontal="center"/>
    </xf>
  </cellXfs>
  <cellStyles count="2">
    <cellStyle name="Comma" xfId="1" builtinId="3"/>
    <cellStyle name="Normal" xfId="0" builtinId="0"/>
  </cellStyles>
  <dxfs count="7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4" tint="0.39994506668294322"/>
        </patternFill>
      </fill>
    </dxf>
    <dxf>
      <font>
        <strike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'Draft Heat Map'!$D$106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'Draft Heat Map'!$C$107:$C$114</c:f>
              <c:strCache>
                <c:ptCount val="8"/>
                <c:pt idx="0">
                  <c:v>LESTER</c:v>
                </c:pt>
                <c:pt idx="1">
                  <c:v>PMAC</c:v>
                </c:pt>
                <c:pt idx="2">
                  <c:v>GARTER</c:v>
                </c:pt>
                <c:pt idx="3">
                  <c:v>KAPPAZ</c:v>
                </c:pt>
                <c:pt idx="4">
                  <c:v>JMERC</c:v>
                </c:pt>
                <c:pt idx="5">
                  <c:v>MELONS</c:v>
                </c:pt>
                <c:pt idx="6">
                  <c:v>RICHO</c:v>
                </c:pt>
                <c:pt idx="7">
                  <c:v>SPOON</c:v>
                </c:pt>
              </c:strCache>
            </c:strRef>
          </c:cat>
          <c:val>
            <c:numRef>
              <c:f>'Draft Heat Map'!$D$107:$D$114</c:f>
              <c:numCache>
                <c:formatCode>_(* #,##0.00_);_(* \(#,##0.00\);_(* "-"??_);_(@_)</c:formatCode>
                <c:ptCount val="8"/>
                <c:pt idx="0">
                  <c:v>3.4750000000000001</c:v>
                </c:pt>
                <c:pt idx="1">
                  <c:v>3.9249999999999998</c:v>
                </c:pt>
                <c:pt idx="2">
                  <c:v>3.95</c:v>
                </c:pt>
                <c:pt idx="3">
                  <c:v>4.354166666666667</c:v>
                </c:pt>
                <c:pt idx="4">
                  <c:v>4.3571428571428568</c:v>
                </c:pt>
                <c:pt idx="5">
                  <c:v>4.7608695652173916</c:v>
                </c:pt>
                <c:pt idx="6">
                  <c:v>4.791666666666667</c:v>
                </c:pt>
                <c:pt idx="7">
                  <c:v>4.9130434782608692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AF-0C43-8B3A-C732E919F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overlap val="100"/>
        <c:axId val="850424767"/>
        <c:axId val="850451839"/>
      </c:barChart>
      <c:catAx>
        <c:axId val="85042476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451839"/>
        <c:crosses val="autoZero"/>
        <c:auto val="1"/>
        <c:lblAlgn val="ctr"/>
        <c:lblOffset val="100"/>
        <c:noMultiLvlLbl val="0"/>
      </c:catAx>
      <c:valAx>
        <c:axId val="850451839"/>
        <c:scaling>
          <c:orientation val="minMax"/>
          <c:max val="5"/>
          <c:min val="2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crossAx val="85042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0</xdr:colOff>
      <xdr:row>12</xdr:row>
      <xdr:rowOff>0</xdr:rowOff>
    </xdr:from>
    <xdr:to>
      <xdr:col>13</xdr:col>
      <xdr:colOff>647700</xdr:colOff>
      <xdr:row>24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CD431C-521C-234E-9C8A-4618B9F01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raft_heat_map" refreshOnLoad="1" connectionId="1" xr16:uid="{32AB8246-45E0-C548-B6D4-D5D1C7B9DBC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7A86A-6A1A-674D-AC73-ADC877A49972}">
  <dimension ref="A2:L114"/>
  <sheetViews>
    <sheetView showGridLines="0" workbookViewId="0">
      <selection activeCell="P18" sqref="P18"/>
    </sheetView>
  </sheetViews>
  <sheetFormatPr baseColWidth="10" defaultRowHeight="16" x14ac:dyDescent="0.2"/>
  <cols>
    <col min="1" max="1" width="2.83203125" customWidth="1"/>
    <col min="2" max="2" width="13.6640625" style="2" bestFit="1" customWidth="1"/>
    <col min="3" max="10" width="15.6640625" customWidth="1"/>
    <col min="11" max="11" width="1.5" customWidth="1"/>
    <col min="12" max="12" width="11.33203125" customWidth="1"/>
  </cols>
  <sheetData>
    <row r="2" spans="2:12" x14ac:dyDescent="0.2">
      <c r="C2" s="4" t="s">
        <v>976</v>
      </c>
      <c r="D2" s="4" t="s">
        <v>977</v>
      </c>
      <c r="E2" s="4" t="s">
        <v>978</v>
      </c>
      <c r="F2" s="4" t="s">
        <v>979</v>
      </c>
      <c r="G2" s="4" t="s">
        <v>980</v>
      </c>
      <c r="H2" s="4" t="s">
        <v>981</v>
      </c>
      <c r="I2" s="4" t="s">
        <v>982</v>
      </c>
      <c r="J2" s="4" t="s">
        <v>983</v>
      </c>
      <c r="L2" s="14" t="s">
        <v>987</v>
      </c>
    </row>
    <row r="3" spans="2:12" x14ac:dyDescent="0.2">
      <c r="B3" s="13">
        <v>1</v>
      </c>
      <c r="C3" s="10" t="str">
        <f ca="1">OFFSET(Data!$R$1,'Draft Heat Map'!C38,0)</f>
        <v>B.Grundy</v>
      </c>
      <c r="D3" s="5" t="str">
        <f ca="1">OFFSET(Data!$R$1,'Draft Heat Map'!D38,0)</f>
        <v>M.Gawn</v>
      </c>
      <c r="E3" s="5" t="str">
        <f ca="1">OFFSET(Data!$R$1,'Draft Heat Map'!E38,0)</f>
        <v>J.Macrae</v>
      </c>
      <c r="F3" s="5" t="str">
        <f ca="1">OFFSET(Data!$R$1,'Draft Heat Map'!F38,0)</f>
        <v>L.Whitfield</v>
      </c>
      <c r="G3" s="5" t="str">
        <f ca="1">OFFSET(Data!$R$1,'Draft Heat Map'!G38,0)</f>
        <v>M.Bontempelli</v>
      </c>
      <c r="H3" s="5" t="str">
        <f ca="1">OFFSET(Data!$R$1,'Draft Heat Map'!H38,0)</f>
        <v>L.Neale</v>
      </c>
      <c r="I3" s="5" t="str">
        <f ca="1">OFFSET(Data!$R$1,'Draft Heat Map'!I38,0)</f>
        <v>P.Cripps</v>
      </c>
      <c r="J3" s="6" t="str">
        <f ca="1">OFFSET(Data!$R$1,'Draft Heat Map'!J38,0)</f>
        <v>N.Fyfe</v>
      </c>
      <c r="L3" s="15" t="s">
        <v>992</v>
      </c>
    </row>
    <row r="4" spans="2:12" x14ac:dyDescent="0.2">
      <c r="B4" s="13">
        <v>2</v>
      </c>
      <c r="C4" s="11" t="str">
        <f ca="1">OFFSET(Data!$R$1,'Draft Heat Map'!C39,0)</f>
        <v>J.Kelly</v>
      </c>
      <c r="D4" s="3" t="str">
        <f ca="1">OFFSET(Data!$R$1,'Draft Heat Map'!D39,0)</f>
        <v>T.Mitchell</v>
      </c>
      <c r="E4" s="3" t="str">
        <f ca="1">OFFSET(Data!$R$1,'Draft Heat Map'!E39,0)</f>
        <v>P.Dangerfield</v>
      </c>
      <c r="F4" s="3" t="str">
        <f ca="1">OFFSET(Data!$R$1,'Draft Heat Map'!F39,0)</f>
        <v>J.Dunkley</v>
      </c>
      <c r="G4" s="3" t="str">
        <f ca="1">OFFSET(Data!$R$1,'Draft Heat Map'!G39,0)</f>
        <v>C.Oliver</v>
      </c>
      <c r="H4" s="3" t="str">
        <f ca="1">OFFSET(Data!$R$1,'Draft Heat Map'!H39,0)</f>
        <v>J.Lloyd</v>
      </c>
      <c r="I4" s="3" t="str">
        <f ca="1">OFFSET(Data!$R$1,'Draft Heat Map'!I39,0)</f>
        <v>D.Martin</v>
      </c>
      <c r="J4" s="7" t="str">
        <f ca="1">OFFSET(Data!$R$1,'Draft Heat Map'!J39,0)</f>
        <v>S.Coniglio</v>
      </c>
      <c r="L4" s="16" t="s">
        <v>993</v>
      </c>
    </row>
    <row r="5" spans="2:12" x14ac:dyDescent="0.2">
      <c r="B5" s="13">
        <v>3</v>
      </c>
      <c r="C5" s="11" t="str">
        <f ca="1">OFFSET(Data!$R$1,'Draft Heat Map'!C40,0)</f>
        <v>M.Crouch</v>
      </c>
      <c r="D5" s="3" t="str">
        <f ca="1">OFFSET(Data!$R$1,'Draft Heat Map'!D40,0)</f>
        <v>S.Docherty</v>
      </c>
      <c r="E5" s="3" t="str">
        <f ca="1">OFFSET(Data!$R$1,'Draft Heat Map'!E40,0)</f>
        <v>J.Sicily</v>
      </c>
      <c r="F5" s="3" t="str">
        <f ca="1">OFFSET(Data!$R$1,'Draft Heat Map'!F40,0)</f>
        <v>I.Heeney</v>
      </c>
      <c r="G5" s="3" t="str">
        <f ca="1">OFFSET(Data!$R$1,'Draft Heat Map'!G40,0)</f>
        <v>Z.Williams</v>
      </c>
      <c r="H5" s="3" t="str">
        <f ca="1">OFFSET(Data!$R$1,'Draft Heat Map'!H40,0)</f>
        <v>R.Laird</v>
      </c>
      <c r="I5" s="3" t="str">
        <f ca="1">OFFSET(Data!$R$1,'Draft Heat Map'!I40,0)</f>
        <v>A.Treloar</v>
      </c>
      <c r="J5" s="7" t="str">
        <f ca="1">OFFSET(Data!$R$1,'Draft Heat Map'!J40,0)</f>
        <v>E.Yeo</v>
      </c>
      <c r="L5" s="17" t="s">
        <v>994</v>
      </c>
    </row>
    <row r="6" spans="2:12" x14ac:dyDescent="0.2">
      <c r="B6" s="13">
        <v>4</v>
      </c>
      <c r="C6" s="11" t="str">
        <f ca="1">OFFSET(Data!$R$1,'Draft Heat Map'!C41,0)</f>
        <v>L.Ryan</v>
      </c>
      <c r="D6" s="3" t="str">
        <f ca="1">OFFSET(Data!$R$1,'Draft Heat Map'!D41,0)</f>
        <v>T.Greene</v>
      </c>
      <c r="E6" s="3" t="str">
        <f ca="1">OFFSET(Data!$R$1,'Draft Heat Map'!E41,0)</f>
        <v>M.Walters</v>
      </c>
      <c r="F6" s="3" t="str">
        <f ca="1">OFFSET(Data!$R$1,'Draft Heat Map'!F41,0)</f>
        <v>Z.Merrett</v>
      </c>
      <c r="G6" s="3" t="str">
        <f ca="1">OFFSET(Data!$R$1,'Draft Heat Map'!G41,0)</f>
        <v>T.Kelly</v>
      </c>
      <c r="H6" s="3" t="str">
        <f ca="1">OFFSET(Data!$R$1,'Draft Heat Map'!H41,0)</f>
        <v>R.Sloane</v>
      </c>
      <c r="I6" s="3" t="str">
        <f ca="1">OFFSET(Data!$R$1,'Draft Heat Map'!I41,0)</f>
        <v>S.Hurn</v>
      </c>
      <c r="J6" s="7" t="str">
        <f ca="1">OFFSET(Data!$R$1,'Draft Heat Map'!J41,0)</f>
        <v>L.Parker</v>
      </c>
      <c r="L6" s="18" t="s">
        <v>995</v>
      </c>
    </row>
    <row r="7" spans="2:12" x14ac:dyDescent="0.2">
      <c r="B7" s="13">
        <v>5</v>
      </c>
      <c r="C7" s="11" t="str">
        <f ca="1">OFFSET(Data!$R$1,'Draft Heat Map'!C42,0)</f>
        <v>J.Worpel</v>
      </c>
      <c r="D7" s="3" t="str">
        <f ca="1">OFFSET(Data!$R$1,'Draft Heat Map'!D42,0)</f>
        <v>C.Petracca</v>
      </c>
      <c r="E7" s="3" t="str">
        <f ca="1">OFFSET(Data!$R$1,'Draft Heat Map'!E42,0)</f>
        <v>D.Houston</v>
      </c>
      <c r="F7" s="3" t="str">
        <f ca="1">OFFSET(Data!$R$1,'Draft Heat Map'!F42,0)</f>
        <v>A.Gaff</v>
      </c>
      <c r="G7" s="3" t="str">
        <f ca="1">OFFSET(Data!$R$1,'Draft Heat Map'!G42,0)</f>
        <v>T.Goldstein</v>
      </c>
      <c r="H7" s="3" t="str">
        <f ca="1">OFFSET(Data!$R$1,'Draft Heat Map'!H42,0)</f>
        <v>J.Crisp</v>
      </c>
      <c r="I7" s="3" t="str">
        <f ca="1">OFFSET(Data!$R$1,'Draft Heat Map'!I42,0)</f>
        <v>T.Stewart</v>
      </c>
      <c r="J7" s="7" t="str">
        <f ca="1">OFFSET(Data!$R$1,'Draft Heat Map'!J42,0)</f>
        <v>C.Daniel</v>
      </c>
      <c r="L7" s="19" t="s">
        <v>996</v>
      </c>
    </row>
    <row r="8" spans="2:12" x14ac:dyDescent="0.2">
      <c r="B8" s="13">
        <v>6</v>
      </c>
      <c r="C8" s="11" t="str">
        <f ca="1">OFFSET(Data!$R$1,'Draft Heat Map'!C43,0)</f>
        <v>S.Pendlebury</v>
      </c>
      <c r="D8" s="3" t="str">
        <f ca="1">OFFSET(Data!$R$1,'Draft Heat Map'!D43,0)</f>
        <v>D.Zorko</v>
      </c>
      <c r="E8" s="3" t="str">
        <f ca="1">OFFSET(Data!$R$1,'Draft Heat Map'!E43,0)</f>
        <v>D.Rampe</v>
      </c>
      <c r="F8" s="3" t="str">
        <f ca="1">OFFSET(Data!$R$1,'Draft Heat Map'!F43,0)</f>
        <v>B.Houli</v>
      </c>
      <c r="G8" s="3" t="str">
        <f ca="1">OFFSET(Data!$R$1,'Draft Heat Map'!G43,0)</f>
        <v>D.MacPherson*</v>
      </c>
      <c r="H8" s="3" t="str">
        <f ca="1">OFFSET(Data!$R$1,'Draft Heat Map'!H43,0)</f>
        <v>S.Ross</v>
      </c>
      <c r="I8" s="3" t="str">
        <f ca="1">OFFSET(Data!$R$1,'Draft Heat Map'!I43,0)</f>
        <v>J.Kennedy</v>
      </c>
      <c r="J8" s="7" t="str">
        <f ca="1">OFFSET(Data!$R$1,'Draft Heat Map'!J43,0)</f>
        <v>D.Smith</v>
      </c>
      <c r="L8" s="38" t="s">
        <v>990</v>
      </c>
    </row>
    <row r="9" spans="2:12" x14ac:dyDescent="0.2">
      <c r="B9" s="13">
        <v>7</v>
      </c>
      <c r="C9" s="11" t="str">
        <f ca="1">OFFSET(Data!$R$1,'Draft Heat Map'!C44,0)</f>
        <v>D.Rich</v>
      </c>
      <c r="D9" s="3" t="str">
        <f ca="1">OFFSET(Data!$R$1,'Draft Heat Map'!D44,0)</f>
        <v>J.Hopper</v>
      </c>
      <c r="E9" s="3" t="str">
        <f ca="1">OFFSET(Data!$R$1,'Draft Heat Map'!E44,0)</f>
        <v>N.Newman*</v>
      </c>
      <c r="F9" s="3" t="str">
        <f ca="1">OFFSET(Data!$R$1,'Draft Heat Map'!F44,0)</f>
        <v>D.Parish</v>
      </c>
      <c r="G9" s="3" t="str">
        <f ca="1">OFFSET(Data!$R$1,'Draft Heat Map'!G44,0)</f>
        <v>L.Weller</v>
      </c>
      <c r="H9" s="3" t="str">
        <f ca="1">OFFSET(Data!$R$1,'Draft Heat Map'!H44,0)</f>
        <v>T.Boak</v>
      </c>
      <c r="I9" s="3" t="str">
        <f ca="1">OFFSET(Data!$R$1,'Draft Heat Map'!I44,0)</f>
        <v>B.Smith</v>
      </c>
      <c r="J9" s="7" t="str">
        <f ca="1">OFFSET(Data!$R$1,'Draft Heat Map'!J44,0)</f>
        <v>H.McCluggage</v>
      </c>
      <c r="L9" s="38" t="s">
        <v>991</v>
      </c>
    </row>
    <row r="10" spans="2:12" x14ac:dyDescent="0.2">
      <c r="B10" s="13">
        <v>8</v>
      </c>
      <c r="C10" s="11" t="str">
        <f ca="1">OFFSET(Data!$R$1,'Draft Heat Map'!C45,0)</f>
        <v>K.Lambert</v>
      </c>
      <c r="D10" s="3" t="str">
        <f ca="1">OFFSET(Data!$R$1,'Draft Heat Map'!D45,0)</f>
        <v>D.Heppell</v>
      </c>
      <c r="E10" s="3" t="str">
        <f ca="1">OFFSET(Data!$R$1,'Draft Heat Map'!E45,0)</f>
        <v>R.Marshall</v>
      </c>
      <c r="F10" s="3" t="str">
        <f ca="1">OFFSET(Data!$R$1,'Draft Heat Map'!F45,0)</f>
        <v>J.Dawson</v>
      </c>
      <c r="G10" s="3" t="str">
        <f ca="1">OFFSET(Data!$R$1,'Draft Heat Map'!G45,0)</f>
        <v>M.Duncan</v>
      </c>
      <c r="H10" s="3" t="str">
        <f ca="1">OFFSET(Data!$R$1,'Draft Heat Map'!H45,0)</f>
        <v>R.O'Brien</v>
      </c>
      <c r="I10" s="3" t="str">
        <f ca="1">OFFSET(Data!$R$1,'Draft Heat Map'!I45,0)</f>
        <v>S.Lycett</v>
      </c>
      <c r="J10" s="7" t="str">
        <f ca="1">OFFSET(Data!$R$1,'Draft Heat Map'!J45,0)</f>
        <v>S.Martin</v>
      </c>
      <c r="L10" s="21" t="s">
        <v>999</v>
      </c>
    </row>
    <row r="11" spans="2:12" x14ac:dyDescent="0.2">
      <c r="B11" s="13">
        <v>9</v>
      </c>
      <c r="C11" s="11" t="str">
        <f ca="1">OFFSET(Data!$R$1,'Draft Heat Map'!C46,0)</f>
        <v>L.Shuey</v>
      </c>
      <c r="D11" s="3" t="str">
        <f ca="1">OFFSET(Data!$R$1,'Draft Heat Map'!D46,0)</f>
        <v>N.Haynes</v>
      </c>
      <c r="E11" s="3" t="str">
        <f ca="1">OFFSET(Data!$R$1,'Draft Heat Map'!E46,0)</f>
        <v>J.Ziebell</v>
      </c>
      <c r="F11" s="3" t="str">
        <f ca="1">OFFSET(Data!$R$1,'Draft Heat Map'!F46,0)</f>
        <v>B.Cunnington</v>
      </c>
      <c r="G11" s="3" t="str">
        <f ca="1">OFFSET(Data!$R$1,'Draft Heat Map'!G46,0)</f>
        <v>J.Steven</v>
      </c>
      <c r="H11" s="3" t="str">
        <f ca="1">OFFSET(Data!$R$1,'Draft Heat Map'!H46,0)</f>
        <v>D.Prestia</v>
      </c>
      <c r="I11" s="3" t="str">
        <f ca="1">OFFSET(Data!$R$1,'Draft Heat Map'!I46,0)</f>
        <v>J.Cameron</v>
      </c>
      <c r="J11" s="7" t="str">
        <f ca="1">OFFSET(Data!$R$1,'Draft Heat Map'!J46,0)</f>
        <v>H.Greenwood</v>
      </c>
      <c r="L11" s="20" t="s">
        <v>998</v>
      </c>
    </row>
    <row r="12" spans="2:12" x14ac:dyDescent="0.2">
      <c r="B12" s="13">
        <v>10</v>
      </c>
      <c r="C12" s="11" t="str">
        <f ca="1">OFFSET(Data!$R$1,'Draft Heat Map'!C47,0)</f>
        <v>J.Steele</v>
      </c>
      <c r="D12" s="3" t="str">
        <f ca="1">OFFSET(Data!$R$1,'Draft Heat Map'!D47,0)</f>
        <v>N.Vlastuin</v>
      </c>
      <c r="E12" s="3" t="str">
        <f ca="1">OFFSET(Data!$R$1,'Draft Heat Map'!E47,0)</f>
        <v>G.Ablett</v>
      </c>
      <c r="F12" s="3" t="str">
        <f ca="1">OFFSET(Data!$R$1,'Draft Heat Map'!F47,0)</f>
        <v>J.Gresham</v>
      </c>
      <c r="G12" s="3" t="str">
        <f ca="1">OFFSET(Data!$R$1,'Draft Heat Map'!G47,0)</f>
        <v>B.Crouch</v>
      </c>
      <c r="H12" s="3" t="str">
        <f ca="1">OFFSET(Data!$R$1,'Draft Heat Map'!H47,0)</f>
        <v>L.Hunter</v>
      </c>
      <c r="I12" s="3" t="str">
        <f ca="1">OFFSET(Data!$R$1,'Draft Heat Map'!I47,0)</f>
        <v>C.Mills</v>
      </c>
      <c r="J12" s="7" t="str">
        <f ca="1">OFFSET(Data!$R$1,'Draft Heat Map'!J47,0)</f>
        <v>P.Lipinski</v>
      </c>
    </row>
    <row r="13" spans="2:12" x14ac:dyDescent="0.2">
      <c r="B13" s="13">
        <v>11</v>
      </c>
      <c r="C13" s="11" t="str">
        <f ca="1">OFFSET(Data!$R$1,'Draft Heat Map'!C48,0)</f>
        <v>T.Lynch</v>
      </c>
      <c r="D13" s="3" t="str">
        <f ca="1">OFFSET(Data!$R$1,'Draft Heat Map'!D48,0)</f>
        <v>R.Gray</v>
      </c>
      <c r="E13" s="3" t="str">
        <f ca="1">OFFSET(Data!$R$1,'Draft Heat Map'!E48,0)</f>
        <v>T.Adams</v>
      </c>
      <c r="F13" s="3" t="str">
        <f ca="1">OFFSET(Data!$R$1,'Draft Heat Map'!F48,0)</f>
        <v>J.Ceglar</v>
      </c>
      <c r="G13" s="3" t="str">
        <f ca="1">OFFSET(Data!$R$1,'Draft Heat Map'!G48,0)</f>
        <v>D.Byrne-Jones</v>
      </c>
      <c r="H13" s="3" t="str">
        <f ca="1">OFFSET(Data!$R$1,'Draft Heat Map'!H48,0)</f>
        <v>C.Wingard</v>
      </c>
      <c r="I13" s="3" t="str">
        <f ca="1">OFFSET(Data!$R$1,'Draft Heat Map'!I48,0)</f>
        <v>J.Lyons</v>
      </c>
      <c r="J13" s="7" t="str">
        <f ca="1">OFFSET(Data!$R$1,'Draft Heat Map'!J48,0)</f>
        <v>D.Shiel</v>
      </c>
    </row>
    <row r="14" spans="2:12" x14ac:dyDescent="0.2">
      <c r="B14" s="13">
        <v>12</v>
      </c>
      <c r="C14" s="11" t="str">
        <f ca="1">OFFSET(Data!$R$1,'Draft Heat Map'!C49,0)</f>
        <v>J.De Goey</v>
      </c>
      <c r="D14" s="3" t="str">
        <f ca="1">OFFSET(Data!$R$1,'Draft Heat Map'!D49,0)</f>
        <v>J.Billings</v>
      </c>
      <c r="E14" s="3" t="str">
        <f ca="1">OFFSET(Data!$R$1,'Draft Heat Map'!E49,0)</f>
        <v>C.Salem</v>
      </c>
      <c r="F14" s="3" t="str">
        <f ca="1">OFFSET(Data!$R$1,'Draft Heat Map'!F49,0)</f>
        <v>H.Andrews</v>
      </c>
      <c r="G14" s="3" t="str">
        <f ca="1">OFFSET(Data!$R$1,'Draft Heat Map'!G49,0)</f>
        <v>S.Walsh</v>
      </c>
      <c r="H14" s="3" t="str">
        <f ca="1">OFFSET(Data!$R$1,'Draft Heat Map'!H49,0)</f>
        <v>J.O'Meara</v>
      </c>
      <c r="I14" s="3" t="str">
        <f ca="1">OFFSET(Data!$R$1,'Draft Heat Map'!I49,0)</f>
        <v>J.Howe</v>
      </c>
      <c r="J14" s="7" t="str">
        <f ca="1">OFFSET(Data!$R$1,'Draft Heat Map'!J49,0)</f>
        <v>S.Petrevski-Seton</v>
      </c>
    </row>
    <row r="15" spans="2:12" x14ac:dyDescent="0.2">
      <c r="B15" s="13">
        <v>13</v>
      </c>
      <c r="C15" s="11" t="str">
        <f ca="1">OFFSET(Data!$R$1,'Draft Heat Map'!C50,0)</f>
        <v>S.Higgins</v>
      </c>
      <c r="D15" s="3" t="str">
        <f ca="1">OFFSET(Data!$R$1,'Draft Heat Map'!D50,0)</f>
        <v>J.Martin^</v>
      </c>
      <c r="E15" s="3" t="str">
        <f ca="1">OFFSET(Data!$R$1,'Draft Heat Map'!E50,0)</f>
        <v>J.Harmes</v>
      </c>
      <c r="F15" s="3" t="str">
        <f ca="1">OFFSET(Data!$R$1,'Draft Heat Map'!F50,0)</f>
        <v>J.Viney^</v>
      </c>
      <c r="G15" s="3" t="str">
        <f ca="1">OFFSET(Data!$R$1,'Draft Heat Map'!G50,0)</f>
        <v>S.Sidebottom^</v>
      </c>
      <c r="H15" s="3" t="str">
        <f ca="1">OFFSET(Data!$R$1,'Draft Heat Map'!H50,0)</f>
        <v>M.Hurley</v>
      </c>
      <c r="I15" s="3" t="str">
        <f ca="1">OFFSET(Data!$R$1,'Draft Heat Map'!I50,0)</f>
        <v>A.Brayshaw*</v>
      </c>
      <c r="J15" s="7" t="str">
        <f ca="1">OFFSET(Data!$R$1,'Draft Heat Map'!J50,0)</f>
        <v>J.McGovern</v>
      </c>
    </row>
    <row r="16" spans="2:12" x14ac:dyDescent="0.2">
      <c r="B16" s="13">
        <v>14</v>
      </c>
      <c r="C16" s="11" t="str">
        <f ca="1">OFFSET(Data!$R$1,'Draft Heat Map'!C51,0)</f>
        <v>H.Clark</v>
      </c>
      <c r="D16" s="3" t="str">
        <f ca="1">OFFSET(Data!$R$1,'Draft Heat Map'!D51,0)</f>
        <v>S.Edwards</v>
      </c>
      <c r="E16" s="3" t="str">
        <f ca="1">OFFSET(Data!$R$1,'Draft Heat Map'!E51,0)</f>
        <v>L.Dunstan</v>
      </c>
      <c r="F16" s="3" t="str">
        <f ca="1">OFFSET(Data!$R$1,'Draft Heat Map'!F51,0)</f>
        <v>W.Milera</v>
      </c>
      <c r="G16" s="3" t="str">
        <f ca="1">OFFSET(Data!$R$1,'Draft Heat Map'!G51,0)</f>
        <v>J.Short</v>
      </c>
      <c r="H16" s="3" t="str">
        <f ca="1">OFFSET(Data!$R$1,'Draft Heat Map'!H51,0)</f>
        <v>C.Rozee</v>
      </c>
      <c r="I16" s="3" t="str">
        <f ca="1">OFFSET(Data!$R$1,'Draft Heat Map'!I51,0)</f>
        <v>A.Brayshaw</v>
      </c>
      <c r="J16" s="7" t="str">
        <f ca="1">OFFSET(Data!$R$1,'Draft Heat Map'!J51,0)</f>
        <v>D.Swallow</v>
      </c>
    </row>
    <row r="17" spans="1:10" x14ac:dyDescent="0.2">
      <c r="B17" s="13">
        <v>15</v>
      </c>
      <c r="C17" s="11" t="str">
        <f ca="1">OFFSET(Data!$R$1,'Draft Heat Map'!C52,0)</f>
        <v>J.Selwood</v>
      </c>
      <c r="D17" s="3" t="str">
        <f ca="1">OFFSET(Data!$R$1,'Draft Heat Map'!D52,0)</f>
        <v>M.Wallis</v>
      </c>
      <c r="E17" s="3" t="str">
        <f ca="1">OFFSET(Data!$R$1,'Draft Heat Map'!E52,0)</f>
        <v>T.Rockliff</v>
      </c>
      <c r="F17" s="3" t="str">
        <f ca="1">OFFSET(Data!$R$1,'Draft Heat Map'!F52,0)</f>
        <v>W.Brodie*</v>
      </c>
      <c r="G17" s="3" t="str">
        <f ca="1">OFFSET(Data!$R$1,'Draft Heat Map'!G52,0)</f>
        <v>L.Dahlhaus</v>
      </c>
      <c r="H17" s="3" t="str">
        <f ca="1">OFFSET(Data!$R$1,'Draft Heat Map'!H52,0)</f>
        <v>B.Smith^</v>
      </c>
      <c r="I17" s="3" t="str">
        <f ca="1">OFFSET(Data!$R$1,'Draft Heat Map'!I52,0)</f>
        <v>D.Sheed</v>
      </c>
      <c r="J17" s="7" t="str">
        <f ca="1">OFFSET(Data!$R$1,'Draft Heat Map'!J52,0)</f>
        <v>Z.Tuohy</v>
      </c>
    </row>
    <row r="18" spans="1:10" x14ac:dyDescent="0.2">
      <c r="B18" s="13">
        <v>16</v>
      </c>
      <c r="C18" s="11" t="str">
        <f ca="1">OFFSET(Data!$R$1,'Draft Heat Map'!C53,0)</f>
        <v>J.Darling</v>
      </c>
      <c r="D18" s="3" t="str">
        <f ca="1">OFFSET(Data!$R$1,'Draft Heat Map'!D53,0)</f>
        <v>M.Suckling</v>
      </c>
      <c r="E18" s="3" t="str">
        <f ca="1">OFFSET(Data!$R$1,'Draft Heat Map'!E53,0)</f>
        <v>B.Parfitt^</v>
      </c>
      <c r="F18" s="3" t="str">
        <f ca="1">OFFSET(Data!$R$1,'Draft Heat Map'!F53,0)</f>
        <v>J.Johannisen</v>
      </c>
      <c r="G18" s="3" t="str">
        <f ca="1">OFFSET(Data!$R$1,'Draft Heat Map'!G53,0)</f>
        <v>A.McGrath</v>
      </c>
      <c r="H18" s="3" t="str">
        <f ca="1">OFFSET(Data!$R$1,'Draft Heat Map'!H53,0)</f>
        <v>B.Hill*</v>
      </c>
      <c r="I18" s="3" t="str">
        <f ca="1">OFFSET(Data!$R$1,'Draft Heat Map'!I53,0)</f>
        <v>J.Westhoff</v>
      </c>
      <c r="J18" s="7" t="str">
        <f ca="1">OFFSET(Data!$R$1,'Draft Heat Map'!J53,0)</f>
        <v>T.Membrey</v>
      </c>
    </row>
    <row r="19" spans="1:10" x14ac:dyDescent="0.2">
      <c r="B19" s="13">
        <v>17</v>
      </c>
      <c r="C19" s="11" t="str">
        <f ca="1">OFFSET(Data!$R$1,'Draft Heat Map'!C54,0)</f>
        <v>B.Sheppard</v>
      </c>
      <c r="D19" s="3" t="str">
        <f ca="1">OFFSET(Data!$R$1,'Draft Heat Map'!D54,0)</f>
        <v>M.Robinson</v>
      </c>
      <c r="E19" s="3" t="str">
        <f ca="1">OFFSET(Data!$R$1,'Draft Heat Map'!E54,0)</f>
        <v>J.Berry</v>
      </c>
      <c r="F19" s="3" t="str">
        <f ca="1">OFFSET(Data!$R$1,'Draft Heat Map'!F54,0)</f>
        <v>T.McDonald</v>
      </c>
      <c r="G19" s="3" t="str">
        <f ca="1">OFFSET(Data!$R$1,'Draft Heat Map'!G54,0)</f>
        <v>R.Burton</v>
      </c>
      <c r="H19" s="3" t="str">
        <f ca="1">OFFSET(Data!$R$1,'Draft Heat Map'!H54,0)</f>
        <v>T.Papley</v>
      </c>
      <c r="I19" s="3" t="str">
        <f ca="1">OFFSET(Data!$R$1,'Draft Heat Map'!I54,0)</f>
        <v>G.Hewett</v>
      </c>
      <c r="J19" s="7" t="str">
        <f ca="1">OFFSET(Data!$R$1,'Draft Heat Map'!J54,0)</f>
        <v>H.Shaw</v>
      </c>
    </row>
    <row r="20" spans="1:10" x14ac:dyDescent="0.2">
      <c r="B20" s="13">
        <v>18</v>
      </c>
      <c r="C20" s="11" t="str">
        <f ca="1">OFFSET(Data!$R$1,'Draft Heat Map'!C55,0)</f>
        <v>T.Hawkins</v>
      </c>
      <c r="D20" s="3" t="str">
        <f ca="1">OFFSET(Data!$R$1,'Draft Heat Map'!D55,0)</f>
        <v>C.Ellis-Yolmen</v>
      </c>
      <c r="E20" s="3" t="str">
        <f ca="1">OFFSET(Data!$R$1,'Draft Heat Map'!E55,0)</f>
        <v>T.Lynch</v>
      </c>
      <c r="F20" s="3" t="str">
        <f ca="1">OFFSET(Data!$R$1,'Draft Heat Map'!F55,0)</f>
        <v>D.Roberton</v>
      </c>
      <c r="G20" s="3" t="str">
        <f ca="1">OFFSET(Data!$R$1,'Draft Heat Map'!G55,0)</f>
        <v>P.Ryder</v>
      </c>
      <c r="H20" s="3" t="str">
        <f ca="1">OFFSET(Data!$R$1,'Draft Heat Map'!H55,0)</f>
        <v>E.Curnow</v>
      </c>
      <c r="I20" s="3" t="str">
        <f ca="1">OFFSET(Data!$R$1,'Draft Heat Map'!I55,0)</f>
        <v>J.Simpkin^</v>
      </c>
      <c r="J20" s="7" t="str">
        <f ca="1">OFFSET(Data!$R$1,'Draft Heat Map'!J55,0)</f>
        <v>B.Fritsch</v>
      </c>
    </row>
    <row r="21" spans="1:10" x14ac:dyDescent="0.2">
      <c r="B21" s="13">
        <v>19</v>
      </c>
      <c r="C21" s="11" t="str">
        <f ca="1">OFFSET(Data!$R$1,'Draft Heat Map'!C56,0)</f>
        <v>C.Blakely*</v>
      </c>
      <c r="D21" s="3" t="str">
        <f ca="1">OFFSET(Data!$R$1,'Draft Heat Map'!D56,0)</f>
        <v>A.Witherden*</v>
      </c>
      <c r="E21" s="3" t="str">
        <f ca="1">OFFSET(Data!$R$1,'Draft Heat Map'!E56,0)</f>
        <v>S.Stack</v>
      </c>
      <c r="F21" s="3" t="str">
        <f ca="1">OFFSET(Data!$R$1,'Draft Heat Map'!F56,0)</f>
        <v>J.Witts</v>
      </c>
      <c r="G21" s="3" t="str">
        <f ca="1">OFFSET(Data!$R$1,'Draft Heat Map'!G56,0)</f>
        <v>Q.Narkle</v>
      </c>
      <c r="H21" s="3" t="str">
        <f ca="1">OFFSET(Data!$R$1,'Draft Heat Map'!H56,0)</f>
        <v>S.May</v>
      </c>
      <c r="I21" s="3" t="str">
        <f ca="1">OFFSET(Data!$R$1,'Draft Heat Map'!I56,0)</f>
        <v>D.Hannebery</v>
      </c>
      <c r="J21" s="7" t="str">
        <f ca="1">OFFSET(Data!$R$1,'Draft Heat Map'!J56,0)</f>
        <v>A.Saad^</v>
      </c>
    </row>
    <row r="22" spans="1:10" x14ac:dyDescent="0.2">
      <c r="B22" s="13">
        <v>20</v>
      </c>
      <c r="C22" s="11" t="str">
        <f ca="1">OFFSET(Data!$R$1,'Draft Heat Map'!C57,0)</f>
        <v>K.Simpson</v>
      </c>
      <c r="D22" s="3" t="str">
        <f ca="1">OFFSET(Data!$R$1,'Draft Heat Map'!D57,0)</f>
        <v>J.Caddy</v>
      </c>
      <c r="E22" s="3" t="str">
        <f ca="1">OFFSET(Data!$R$1,'Draft Heat Map'!E57,0)</f>
        <v>B.Fiorini</v>
      </c>
      <c r="F22" s="3" t="str">
        <f ca="1">OFFSET(Data!$R$1,'Draft Heat Map'!F57,0)</f>
        <v>J.Redden</v>
      </c>
      <c r="G22" s="3" t="str">
        <f ca="1">OFFSET(Data!$R$1,'Draft Heat Map'!G57,0)</f>
        <v>N.Naitanui</v>
      </c>
      <c r="H22" s="3" t="str">
        <f ca="1">OFFSET(Data!$R$1,'Draft Heat Map'!H57,0)</f>
        <v>A.Cerra</v>
      </c>
      <c r="I22" s="3" t="str">
        <f ca="1">OFFSET(Data!$R$1,'Draft Heat Map'!I57,0)</f>
        <v>D.Tucker</v>
      </c>
      <c r="J22" s="7" t="str">
        <f ca="1">OFFSET(Data!$R$1,'Draft Heat Map'!J57,0)</f>
        <v>C.McKenna</v>
      </c>
    </row>
    <row r="23" spans="1:10" x14ac:dyDescent="0.2">
      <c r="B23" s="13">
        <v>21</v>
      </c>
      <c r="C23" s="11" t="str">
        <f ca="1">OFFSET(Data!$R$1,'Draft Heat Map'!C58,0)</f>
        <v>M.Murphy</v>
      </c>
      <c r="D23" s="3" t="str">
        <f ca="1">OFFSET(Data!$R$1,'Draft Heat Map'!D58,0)</f>
        <v>D.Mundy</v>
      </c>
      <c r="E23" s="3" t="str">
        <f ca="1">OFFSET(Data!$R$1,'Draft Heat Map'!E58,0)</f>
        <v>J.Lienert</v>
      </c>
      <c r="F23" s="3" t="str">
        <f ca="1">OFFSET(Data!$R$1,'Draft Heat Map'!F58,0)</f>
        <v>C.Ward</v>
      </c>
      <c r="G23" s="3" t="str">
        <f ca="1">OFFSET(Data!$R$1,'Draft Heat Map'!G58,0)</f>
        <v>L.Baker</v>
      </c>
      <c r="H23" s="3" t="str">
        <f ca="1">OFFSET(Data!$R$1,'Draft Heat Map'!H58,0)</f>
        <v>J.Rowbottom</v>
      </c>
      <c r="I23" s="3" t="str">
        <f ca="1">OFFSET(Data!$R$1,'Draft Heat Map'!I58,0)</f>
        <v>T.Miller</v>
      </c>
      <c r="J23" s="7" t="str">
        <f ca="1">OFFSET(Data!$R$1,'Draft Heat Map'!J58,0)</f>
        <v>J.Hately*</v>
      </c>
    </row>
    <row r="24" spans="1:10" x14ac:dyDescent="0.2">
      <c r="B24" s="13">
        <v>22</v>
      </c>
      <c r="C24" s="12" t="str">
        <f ca="1">OFFSET(Data!$R$1,'Draft Heat Map'!C59,0)</f>
        <v>B.Ebert^</v>
      </c>
      <c r="D24" s="8" t="str">
        <f ca="1">OFFSET(Data!$R$1,'Draft Heat Map'!D59,0)</f>
        <v>O.Florent</v>
      </c>
      <c r="E24" s="8" t="str">
        <f ca="1">OFFSET(Data!$R$1,'Draft Heat Map'!E59,0)</f>
        <v>J.Stephenson</v>
      </c>
      <c r="F24" s="8" t="str">
        <f ca="1">OFFSET(Data!$R$1,'Draft Heat Map'!F59,0)</f>
        <v>S.Jacobs</v>
      </c>
      <c r="G24" s="8" t="str">
        <f ca="1">OFFSET(Data!$R$1,'Draft Heat Map'!G59,0)</f>
        <v>S.Powell-Pepper</v>
      </c>
      <c r="H24" s="8" t="str">
        <f ca="1">OFFSET(Data!$R$1,'Draft Heat Map'!H59,0)</f>
        <v>J.Aish</v>
      </c>
      <c r="I24" s="8" t="str">
        <f ca="1">OFFSET(Data!$R$1,'Draft Heat Map'!I59,0)</f>
        <v>H.Hartlett</v>
      </c>
      <c r="J24" s="9" t="str">
        <f ca="1">OFFSET(Data!$R$1,'Draft Heat Map'!J59,0)</f>
        <v>A.Keath</v>
      </c>
    </row>
    <row r="26" spans="1:10" x14ac:dyDescent="0.2">
      <c r="B26" s="22" t="s">
        <v>1001</v>
      </c>
      <c r="C26" s="22" t="s">
        <v>976</v>
      </c>
      <c r="D26" s="22" t="s">
        <v>977</v>
      </c>
      <c r="E26" s="22" t="s">
        <v>978</v>
      </c>
      <c r="F26" s="22" t="s">
        <v>979</v>
      </c>
      <c r="G26" s="22" t="s">
        <v>980</v>
      </c>
      <c r="H26" s="22" t="s">
        <v>981</v>
      </c>
      <c r="I26" s="22" t="s">
        <v>982</v>
      </c>
      <c r="J26" s="22" t="s">
        <v>983</v>
      </c>
    </row>
    <row r="27" spans="1:10" x14ac:dyDescent="0.2">
      <c r="B27" s="31" t="s">
        <v>992</v>
      </c>
      <c r="C27" s="23">
        <f ca="1">COUNTIFS(C$61:C$82,1)</f>
        <v>2</v>
      </c>
      <c r="D27" s="23">
        <f t="shared" ref="D27:J27" ca="1" si="0">COUNTIFS(D$61:D$82,1)</f>
        <v>3</v>
      </c>
      <c r="E27" s="23">
        <f t="shared" ca="1" si="0"/>
        <v>4</v>
      </c>
      <c r="F27" s="23">
        <f t="shared" ca="1" si="0"/>
        <v>4</v>
      </c>
      <c r="G27" s="23">
        <f t="shared" ca="1" si="0"/>
        <v>0</v>
      </c>
      <c r="H27" s="23">
        <f t="shared" ca="1" si="0"/>
        <v>4</v>
      </c>
      <c r="I27" s="23">
        <f t="shared" ca="1" si="0"/>
        <v>4</v>
      </c>
      <c r="J27" s="23">
        <f t="shared" ca="1" si="0"/>
        <v>2</v>
      </c>
    </row>
    <row r="28" spans="1:10" x14ac:dyDescent="0.2">
      <c r="B28" s="32" t="s">
        <v>993</v>
      </c>
      <c r="C28" s="24">
        <f ca="1">COUNTIFS(C$61:C$82,2) + COUNTIFS(C$61:C$82,3)</f>
        <v>6</v>
      </c>
      <c r="D28" s="24">
        <f t="shared" ref="D28:J28" ca="1" si="1">COUNTIFS(D$61:D$82,2) + COUNTIFS(D$61:D$82,3)</f>
        <v>6</v>
      </c>
      <c r="E28" s="24">
        <f t="shared" ca="1" si="1"/>
        <v>3</v>
      </c>
      <c r="F28" s="24">
        <f t="shared" ca="1" si="1"/>
        <v>6</v>
      </c>
      <c r="G28" s="24">
        <f t="shared" ca="1" si="1"/>
        <v>8</v>
      </c>
      <c r="H28" s="24">
        <f t="shared" ca="1" si="1"/>
        <v>6</v>
      </c>
      <c r="I28" s="24">
        <f t="shared" ca="1" si="1"/>
        <v>7</v>
      </c>
      <c r="J28" s="24">
        <f t="shared" ca="1" si="1"/>
        <v>6</v>
      </c>
    </row>
    <row r="29" spans="1:10" x14ac:dyDescent="0.2">
      <c r="B29" s="33" t="s">
        <v>994</v>
      </c>
      <c r="C29" s="24">
        <f ca="1">COUNTIFS(C$61:C$82,4) + COUNTIFS(C$61:C$82,5)</f>
        <v>6</v>
      </c>
      <c r="D29" s="24">
        <f t="shared" ref="D29:J29" ca="1" si="2">COUNTIFS(D$61:D$82,4) + COUNTIFS(D$61:D$82,5)</f>
        <v>3</v>
      </c>
      <c r="E29" s="24">
        <f t="shared" ca="1" si="2"/>
        <v>5</v>
      </c>
      <c r="F29" s="24">
        <f t="shared" ca="1" si="2"/>
        <v>5</v>
      </c>
      <c r="G29" s="24">
        <f t="shared" ca="1" si="2"/>
        <v>7</v>
      </c>
      <c r="H29" s="24">
        <f t="shared" ca="1" si="2"/>
        <v>5</v>
      </c>
      <c r="I29" s="24">
        <f t="shared" ca="1" si="2"/>
        <v>6</v>
      </c>
      <c r="J29" s="24">
        <f t="shared" ca="1" si="2"/>
        <v>8</v>
      </c>
    </row>
    <row r="30" spans="1:10" x14ac:dyDescent="0.2">
      <c r="B30" s="34" t="s">
        <v>995</v>
      </c>
      <c r="C30" s="24">
        <f ca="1">COUNTIFS(C$61:C$82,6) + COUNTIFS(C$61:C$82,6)</f>
        <v>6</v>
      </c>
      <c r="D30" s="24">
        <f t="shared" ref="D30:J30" ca="1" si="3">COUNTIFS(D$61:D$82,6) + COUNTIFS(D$61:D$82,6)</f>
        <v>8</v>
      </c>
      <c r="E30" s="24">
        <f t="shared" ca="1" si="3"/>
        <v>6</v>
      </c>
      <c r="F30" s="24">
        <f t="shared" ca="1" si="3"/>
        <v>2</v>
      </c>
      <c r="G30" s="24">
        <f t="shared" ca="1" si="3"/>
        <v>4</v>
      </c>
      <c r="H30" s="24">
        <f t="shared" ca="1" si="3"/>
        <v>6</v>
      </c>
      <c r="I30" s="24">
        <f t="shared" ca="1" si="3"/>
        <v>2</v>
      </c>
      <c r="J30" s="24">
        <f t="shared" ca="1" si="3"/>
        <v>4</v>
      </c>
    </row>
    <row r="31" spans="1:10" x14ac:dyDescent="0.2">
      <c r="B31" s="35" t="s">
        <v>996</v>
      </c>
      <c r="C31" s="24">
        <f ca="1">COUNTIFS(C$61:C$82,8)</f>
        <v>4</v>
      </c>
      <c r="D31" s="24">
        <f t="shared" ref="D31:J31" ca="1" si="4">COUNTIFS(D$61:D$82,8)</f>
        <v>1</v>
      </c>
      <c r="E31" s="24">
        <f t="shared" ca="1" si="4"/>
        <v>5</v>
      </c>
      <c r="F31" s="24">
        <f t="shared" ca="1" si="4"/>
        <v>3</v>
      </c>
      <c r="G31" s="24">
        <f t="shared" ca="1" si="4"/>
        <v>4</v>
      </c>
      <c r="H31" s="24">
        <f t="shared" ca="1" si="4"/>
        <v>3</v>
      </c>
      <c r="I31" s="24">
        <f t="shared" ca="1" si="4"/>
        <v>1</v>
      </c>
      <c r="J31" s="24">
        <f t="shared" ca="1" si="4"/>
        <v>0</v>
      </c>
    </row>
    <row r="32" spans="1:10" x14ac:dyDescent="0.2">
      <c r="A32" s="24"/>
      <c r="B32" s="25" t="s">
        <v>1004</v>
      </c>
      <c r="C32" s="24">
        <f ca="1">COUNTIF(C84:C104,FALSE)</f>
        <v>14</v>
      </c>
      <c r="D32" s="24">
        <f t="shared" ref="D32:J32" ca="1" si="5">COUNTIF(D84:D104,FALSE)</f>
        <v>10</v>
      </c>
      <c r="E32" s="24">
        <f t="shared" ca="1" si="5"/>
        <v>2</v>
      </c>
      <c r="F32" s="24">
        <f t="shared" ca="1" si="5"/>
        <v>11</v>
      </c>
      <c r="G32" s="24">
        <f t="shared" ca="1" si="5"/>
        <v>11</v>
      </c>
      <c r="H32" s="24">
        <f t="shared" ca="1" si="5"/>
        <v>15</v>
      </c>
      <c r="I32" s="24">
        <f t="shared" ca="1" si="5"/>
        <v>13</v>
      </c>
      <c r="J32" s="24">
        <f t="shared" ca="1" si="5"/>
        <v>14</v>
      </c>
    </row>
    <row r="33" spans="2:10" s="28" customFormat="1" x14ac:dyDescent="0.2">
      <c r="B33" s="27" t="s">
        <v>1002</v>
      </c>
      <c r="C33" s="29">
        <f t="shared" ref="C33:J33" ca="1" si="6">((C27*1)+(C28*2.5)+(C29*4.5)+(C30*6.5)+(C31*8))/SUM(C27:C31)</f>
        <v>4.791666666666667</v>
      </c>
      <c r="D33" s="29">
        <f t="shared" ca="1" si="6"/>
        <v>4.3571428571428568</v>
      </c>
      <c r="E33" s="29">
        <f t="shared" ca="1" si="6"/>
        <v>4.9130434782608692</v>
      </c>
      <c r="F33" s="29">
        <f t="shared" ca="1" si="6"/>
        <v>3.9249999999999998</v>
      </c>
      <c r="G33" s="29">
        <f t="shared" ca="1" si="6"/>
        <v>4.7608695652173916</v>
      </c>
      <c r="H33" s="29">
        <f t="shared" ca="1" si="6"/>
        <v>4.354166666666667</v>
      </c>
      <c r="I33" s="29">
        <f t="shared" ca="1" si="6"/>
        <v>3.4750000000000001</v>
      </c>
      <c r="J33" s="29">
        <f t="shared" ca="1" si="6"/>
        <v>3.95</v>
      </c>
    </row>
    <row r="34" spans="2:10" x14ac:dyDescent="0.2">
      <c r="B34" s="30" t="s">
        <v>1003</v>
      </c>
      <c r="C34" s="36">
        <f ca="1">RANK(C33,$C$33:$J$33,1)+C36</f>
        <v>7</v>
      </c>
      <c r="D34" s="36">
        <f t="shared" ref="D34:J34" ca="1" si="7">RANK(D33,$C$33:$J$33,1)+D36</f>
        <v>5</v>
      </c>
      <c r="E34" s="36">
        <f t="shared" ca="1" si="7"/>
        <v>8</v>
      </c>
      <c r="F34" s="36">
        <f t="shared" ca="1" si="7"/>
        <v>2</v>
      </c>
      <c r="G34" s="36">
        <f t="shared" ca="1" si="7"/>
        <v>6</v>
      </c>
      <c r="H34" s="36">
        <f t="shared" ca="1" si="7"/>
        <v>4</v>
      </c>
      <c r="I34" s="36">
        <f t="shared" ca="1" si="7"/>
        <v>1</v>
      </c>
      <c r="J34" s="36">
        <f t="shared" ca="1" si="7"/>
        <v>3</v>
      </c>
    </row>
    <row r="35" spans="2:10" x14ac:dyDescent="0.2">
      <c r="B35" s="26"/>
    </row>
    <row r="36" spans="2:10" x14ac:dyDescent="0.2">
      <c r="B36" s="26" t="s">
        <v>1006</v>
      </c>
    </row>
    <row r="37" spans="2:10" x14ac:dyDescent="0.2">
      <c r="B37" s="26"/>
    </row>
    <row r="38" spans="2:10" x14ac:dyDescent="0.2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</row>
    <row r="39" spans="2:10" x14ac:dyDescent="0.2">
      <c r="C39">
        <v>9</v>
      </c>
      <c r="D39">
        <v>10</v>
      </c>
      <c r="E39">
        <v>11</v>
      </c>
      <c r="F39">
        <v>12</v>
      </c>
      <c r="G39">
        <v>13</v>
      </c>
      <c r="H39">
        <v>14</v>
      </c>
      <c r="I39">
        <v>15</v>
      </c>
      <c r="J39">
        <v>16</v>
      </c>
    </row>
    <row r="40" spans="2:10" x14ac:dyDescent="0.2">
      <c r="C40">
        <v>24</v>
      </c>
      <c r="D40">
        <v>23</v>
      </c>
      <c r="E40">
        <v>22</v>
      </c>
      <c r="F40">
        <v>21</v>
      </c>
      <c r="G40">
        <v>20</v>
      </c>
      <c r="H40">
        <v>19</v>
      </c>
      <c r="I40">
        <v>18</v>
      </c>
      <c r="J40">
        <v>17</v>
      </c>
    </row>
    <row r="41" spans="2:10" x14ac:dyDescent="0.2">
      <c r="C41">
        <f>C39+16</f>
        <v>25</v>
      </c>
      <c r="D41">
        <f t="shared" ref="D41:J41" si="8">D39+16</f>
        <v>26</v>
      </c>
      <c r="E41">
        <f t="shared" si="8"/>
        <v>27</v>
      </c>
      <c r="F41">
        <f t="shared" si="8"/>
        <v>28</v>
      </c>
      <c r="G41">
        <f t="shared" si="8"/>
        <v>29</v>
      </c>
      <c r="H41">
        <f t="shared" si="8"/>
        <v>30</v>
      </c>
      <c r="I41">
        <f t="shared" si="8"/>
        <v>31</v>
      </c>
      <c r="J41">
        <f t="shared" si="8"/>
        <v>32</v>
      </c>
    </row>
    <row r="42" spans="2:10" x14ac:dyDescent="0.2">
      <c r="C42">
        <f t="shared" ref="C42:J42" si="9">C40+16</f>
        <v>40</v>
      </c>
      <c r="D42">
        <f t="shared" si="9"/>
        <v>39</v>
      </c>
      <c r="E42">
        <f t="shared" si="9"/>
        <v>38</v>
      </c>
      <c r="F42">
        <f t="shared" si="9"/>
        <v>37</v>
      </c>
      <c r="G42">
        <f t="shared" si="9"/>
        <v>36</v>
      </c>
      <c r="H42">
        <f t="shared" si="9"/>
        <v>35</v>
      </c>
      <c r="I42">
        <f t="shared" si="9"/>
        <v>34</v>
      </c>
      <c r="J42">
        <f t="shared" si="9"/>
        <v>33</v>
      </c>
    </row>
    <row r="43" spans="2:10" x14ac:dyDescent="0.2">
      <c r="C43">
        <f t="shared" ref="C43:J43" si="10">C41+16</f>
        <v>41</v>
      </c>
      <c r="D43">
        <f t="shared" si="10"/>
        <v>42</v>
      </c>
      <c r="E43">
        <f t="shared" si="10"/>
        <v>43</v>
      </c>
      <c r="F43">
        <f t="shared" si="10"/>
        <v>44</v>
      </c>
      <c r="G43">
        <f t="shared" si="10"/>
        <v>45</v>
      </c>
      <c r="H43">
        <f t="shared" si="10"/>
        <v>46</v>
      </c>
      <c r="I43">
        <f t="shared" si="10"/>
        <v>47</v>
      </c>
      <c r="J43">
        <f t="shared" si="10"/>
        <v>48</v>
      </c>
    </row>
    <row r="44" spans="2:10" x14ac:dyDescent="0.2">
      <c r="C44">
        <f t="shared" ref="C44:J44" si="11">C42+16</f>
        <v>56</v>
      </c>
      <c r="D44">
        <f t="shared" si="11"/>
        <v>55</v>
      </c>
      <c r="E44">
        <f t="shared" si="11"/>
        <v>54</v>
      </c>
      <c r="F44">
        <f t="shared" si="11"/>
        <v>53</v>
      </c>
      <c r="G44">
        <f t="shared" si="11"/>
        <v>52</v>
      </c>
      <c r="H44">
        <f t="shared" si="11"/>
        <v>51</v>
      </c>
      <c r="I44">
        <f t="shared" si="11"/>
        <v>50</v>
      </c>
      <c r="J44">
        <f t="shared" si="11"/>
        <v>49</v>
      </c>
    </row>
    <row r="45" spans="2:10" x14ac:dyDescent="0.2">
      <c r="C45">
        <f t="shared" ref="C45:J45" si="12">C43+16</f>
        <v>57</v>
      </c>
      <c r="D45">
        <f t="shared" si="12"/>
        <v>58</v>
      </c>
      <c r="E45">
        <f t="shared" si="12"/>
        <v>59</v>
      </c>
      <c r="F45">
        <f t="shared" si="12"/>
        <v>60</v>
      </c>
      <c r="G45">
        <f t="shared" si="12"/>
        <v>61</v>
      </c>
      <c r="H45">
        <f t="shared" si="12"/>
        <v>62</v>
      </c>
      <c r="I45">
        <f t="shared" si="12"/>
        <v>63</v>
      </c>
      <c r="J45">
        <f t="shared" si="12"/>
        <v>64</v>
      </c>
    </row>
    <row r="46" spans="2:10" x14ac:dyDescent="0.2">
      <c r="C46">
        <f t="shared" ref="C46:J46" si="13">C44+16</f>
        <v>72</v>
      </c>
      <c r="D46">
        <f t="shared" si="13"/>
        <v>71</v>
      </c>
      <c r="E46">
        <f t="shared" si="13"/>
        <v>70</v>
      </c>
      <c r="F46">
        <f t="shared" si="13"/>
        <v>69</v>
      </c>
      <c r="G46">
        <f t="shared" si="13"/>
        <v>68</v>
      </c>
      <c r="H46">
        <f t="shared" si="13"/>
        <v>67</v>
      </c>
      <c r="I46">
        <f t="shared" si="13"/>
        <v>66</v>
      </c>
      <c r="J46">
        <f t="shared" si="13"/>
        <v>65</v>
      </c>
    </row>
    <row r="47" spans="2:10" x14ac:dyDescent="0.2">
      <c r="C47">
        <f t="shared" ref="C47:J47" si="14">C45+16</f>
        <v>73</v>
      </c>
      <c r="D47">
        <f t="shared" si="14"/>
        <v>74</v>
      </c>
      <c r="E47">
        <f t="shared" si="14"/>
        <v>75</v>
      </c>
      <c r="F47">
        <f t="shared" si="14"/>
        <v>76</v>
      </c>
      <c r="G47">
        <f t="shared" si="14"/>
        <v>77</v>
      </c>
      <c r="H47">
        <f t="shared" si="14"/>
        <v>78</v>
      </c>
      <c r="I47">
        <f t="shared" si="14"/>
        <v>79</v>
      </c>
      <c r="J47">
        <f t="shared" si="14"/>
        <v>80</v>
      </c>
    </row>
    <row r="48" spans="2:10" x14ac:dyDescent="0.2">
      <c r="C48">
        <f t="shared" ref="C48:J48" si="15">C46+16</f>
        <v>88</v>
      </c>
      <c r="D48">
        <f t="shared" si="15"/>
        <v>87</v>
      </c>
      <c r="E48">
        <f t="shared" si="15"/>
        <v>86</v>
      </c>
      <c r="F48">
        <f t="shared" si="15"/>
        <v>85</v>
      </c>
      <c r="G48">
        <f t="shared" si="15"/>
        <v>84</v>
      </c>
      <c r="H48">
        <f t="shared" si="15"/>
        <v>83</v>
      </c>
      <c r="I48">
        <f t="shared" si="15"/>
        <v>82</v>
      </c>
      <c r="J48">
        <f t="shared" si="15"/>
        <v>81</v>
      </c>
    </row>
    <row r="49" spans="3:10" x14ac:dyDescent="0.2">
      <c r="C49">
        <f t="shared" ref="C49:J49" si="16">C47+16</f>
        <v>89</v>
      </c>
      <c r="D49">
        <f t="shared" si="16"/>
        <v>90</v>
      </c>
      <c r="E49">
        <f t="shared" si="16"/>
        <v>91</v>
      </c>
      <c r="F49">
        <f t="shared" si="16"/>
        <v>92</v>
      </c>
      <c r="G49">
        <f t="shared" si="16"/>
        <v>93</v>
      </c>
      <c r="H49">
        <f t="shared" si="16"/>
        <v>94</v>
      </c>
      <c r="I49">
        <f t="shared" si="16"/>
        <v>95</v>
      </c>
      <c r="J49">
        <f t="shared" si="16"/>
        <v>96</v>
      </c>
    </row>
    <row r="50" spans="3:10" x14ac:dyDescent="0.2">
      <c r="C50">
        <f>C48+16</f>
        <v>104</v>
      </c>
      <c r="D50">
        <f t="shared" ref="D50:J50" si="17">D48+16</f>
        <v>103</v>
      </c>
      <c r="E50">
        <f t="shared" si="17"/>
        <v>102</v>
      </c>
      <c r="F50">
        <f t="shared" si="17"/>
        <v>101</v>
      </c>
      <c r="G50">
        <f t="shared" si="17"/>
        <v>100</v>
      </c>
      <c r="H50">
        <f t="shared" si="17"/>
        <v>99</v>
      </c>
      <c r="I50">
        <f t="shared" si="17"/>
        <v>98</v>
      </c>
      <c r="J50">
        <f t="shared" si="17"/>
        <v>97</v>
      </c>
    </row>
    <row r="51" spans="3:10" x14ac:dyDescent="0.2">
      <c r="C51">
        <f t="shared" ref="C51:J51" si="18">C49+16</f>
        <v>105</v>
      </c>
      <c r="D51">
        <f t="shared" si="18"/>
        <v>106</v>
      </c>
      <c r="E51">
        <f t="shared" si="18"/>
        <v>107</v>
      </c>
      <c r="F51">
        <f t="shared" si="18"/>
        <v>108</v>
      </c>
      <c r="G51">
        <f t="shared" si="18"/>
        <v>109</v>
      </c>
      <c r="H51">
        <f t="shared" si="18"/>
        <v>110</v>
      </c>
      <c r="I51">
        <f t="shared" si="18"/>
        <v>111</v>
      </c>
      <c r="J51">
        <f t="shared" si="18"/>
        <v>112</v>
      </c>
    </row>
    <row r="52" spans="3:10" x14ac:dyDescent="0.2">
      <c r="C52">
        <f t="shared" ref="C52:J52" si="19">C50+16</f>
        <v>120</v>
      </c>
      <c r="D52">
        <f t="shared" si="19"/>
        <v>119</v>
      </c>
      <c r="E52">
        <f t="shared" si="19"/>
        <v>118</v>
      </c>
      <c r="F52">
        <f t="shared" si="19"/>
        <v>117</v>
      </c>
      <c r="G52">
        <f t="shared" si="19"/>
        <v>116</v>
      </c>
      <c r="H52">
        <f t="shared" si="19"/>
        <v>115</v>
      </c>
      <c r="I52">
        <f t="shared" si="19"/>
        <v>114</v>
      </c>
      <c r="J52">
        <f t="shared" si="19"/>
        <v>113</v>
      </c>
    </row>
    <row r="53" spans="3:10" x14ac:dyDescent="0.2">
      <c r="C53">
        <f t="shared" ref="C53:J53" si="20">C51+16</f>
        <v>121</v>
      </c>
      <c r="D53">
        <f t="shared" si="20"/>
        <v>122</v>
      </c>
      <c r="E53">
        <f t="shared" si="20"/>
        <v>123</v>
      </c>
      <c r="F53">
        <f t="shared" si="20"/>
        <v>124</v>
      </c>
      <c r="G53">
        <f t="shared" si="20"/>
        <v>125</v>
      </c>
      <c r="H53">
        <f t="shared" si="20"/>
        <v>126</v>
      </c>
      <c r="I53">
        <f t="shared" si="20"/>
        <v>127</v>
      </c>
      <c r="J53">
        <f t="shared" si="20"/>
        <v>128</v>
      </c>
    </row>
    <row r="54" spans="3:10" x14ac:dyDescent="0.2">
      <c r="C54">
        <f t="shared" ref="C54:J54" si="21">C52+16</f>
        <v>136</v>
      </c>
      <c r="D54">
        <f t="shared" si="21"/>
        <v>135</v>
      </c>
      <c r="E54">
        <f t="shared" si="21"/>
        <v>134</v>
      </c>
      <c r="F54">
        <f t="shared" si="21"/>
        <v>133</v>
      </c>
      <c r="G54">
        <f t="shared" si="21"/>
        <v>132</v>
      </c>
      <c r="H54">
        <f t="shared" si="21"/>
        <v>131</v>
      </c>
      <c r="I54">
        <f t="shared" si="21"/>
        <v>130</v>
      </c>
      <c r="J54">
        <f t="shared" si="21"/>
        <v>129</v>
      </c>
    </row>
    <row r="55" spans="3:10" x14ac:dyDescent="0.2">
      <c r="C55">
        <f>C53+16</f>
        <v>137</v>
      </c>
      <c r="D55">
        <f t="shared" ref="D55:J55" si="22">D53+16</f>
        <v>138</v>
      </c>
      <c r="E55">
        <f t="shared" si="22"/>
        <v>139</v>
      </c>
      <c r="F55">
        <f t="shared" si="22"/>
        <v>140</v>
      </c>
      <c r="G55">
        <f t="shared" si="22"/>
        <v>141</v>
      </c>
      <c r="H55">
        <f t="shared" si="22"/>
        <v>142</v>
      </c>
      <c r="I55">
        <f t="shared" si="22"/>
        <v>143</v>
      </c>
      <c r="J55">
        <f t="shared" si="22"/>
        <v>144</v>
      </c>
    </row>
    <row r="56" spans="3:10" x14ac:dyDescent="0.2">
      <c r="C56">
        <f t="shared" ref="C56:J56" si="23">C54+16</f>
        <v>152</v>
      </c>
      <c r="D56">
        <f t="shared" si="23"/>
        <v>151</v>
      </c>
      <c r="E56">
        <f t="shared" si="23"/>
        <v>150</v>
      </c>
      <c r="F56">
        <f t="shared" si="23"/>
        <v>149</v>
      </c>
      <c r="G56">
        <f t="shared" si="23"/>
        <v>148</v>
      </c>
      <c r="H56">
        <f t="shared" si="23"/>
        <v>147</v>
      </c>
      <c r="I56">
        <f t="shared" si="23"/>
        <v>146</v>
      </c>
      <c r="J56">
        <f t="shared" si="23"/>
        <v>145</v>
      </c>
    </row>
    <row r="57" spans="3:10" x14ac:dyDescent="0.2">
      <c r="C57">
        <f t="shared" ref="C57:J57" si="24">C55+16</f>
        <v>153</v>
      </c>
      <c r="D57">
        <f t="shared" si="24"/>
        <v>154</v>
      </c>
      <c r="E57">
        <f t="shared" si="24"/>
        <v>155</v>
      </c>
      <c r="F57">
        <f t="shared" si="24"/>
        <v>156</v>
      </c>
      <c r="G57">
        <f t="shared" si="24"/>
        <v>157</v>
      </c>
      <c r="H57">
        <f t="shared" si="24"/>
        <v>158</v>
      </c>
      <c r="I57">
        <f t="shared" si="24"/>
        <v>159</v>
      </c>
      <c r="J57">
        <f t="shared" si="24"/>
        <v>160</v>
      </c>
    </row>
    <row r="58" spans="3:10" x14ac:dyDescent="0.2">
      <c r="C58">
        <f t="shared" ref="C58:J58" si="25">C56+16</f>
        <v>168</v>
      </c>
      <c r="D58">
        <f t="shared" si="25"/>
        <v>167</v>
      </c>
      <c r="E58">
        <f t="shared" si="25"/>
        <v>166</v>
      </c>
      <c r="F58">
        <f t="shared" si="25"/>
        <v>165</v>
      </c>
      <c r="G58">
        <f t="shared" si="25"/>
        <v>164</v>
      </c>
      <c r="H58">
        <f t="shared" si="25"/>
        <v>163</v>
      </c>
      <c r="I58">
        <f t="shared" si="25"/>
        <v>162</v>
      </c>
      <c r="J58">
        <f t="shared" si="25"/>
        <v>161</v>
      </c>
    </row>
    <row r="59" spans="3:10" x14ac:dyDescent="0.2">
      <c r="C59">
        <f t="shared" ref="C59:J59" si="26">C57+16</f>
        <v>169</v>
      </c>
      <c r="D59">
        <f t="shared" si="26"/>
        <v>170</v>
      </c>
      <c r="E59">
        <f t="shared" si="26"/>
        <v>171</v>
      </c>
      <c r="F59">
        <f t="shared" si="26"/>
        <v>172</v>
      </c>
      <c r="G59">
        <f t="shared" si="26"/>
        <v>173</v>
      </c>
      <c r="H59">
        <f t="shared" si="26"/>
        <v>174</v>
      </c>
      <c r="I59">
        <f t="shared" si="26"/>
        <v>175</v>
      </c>
      <c r="J59">
        <f t="shared" si="26"/>
        <v>176</v>
      </c>
    </row>
    <row r="61" spans="3:10" x14ac:dyDescent="0.2">
      <c r="C61">
        <f ca="1">OFFSET(Data!$S$1,C38,0)</f>
        <v>4</v>
      </c>
      <c r="D61">
        <f ca="1">OFFSET(Data!$S$1,D38,0)</f>
        <v>2</v>
      </c>
      <c r="E61">
        <f ca="1">OFFSET(Data!$S$1,E38,0)</f>
        <v>3</v>
      </c>
      <c r="F61">
        <f ca="1">OFFSET(Data!$S$1,F38,0)</f>
        <v>2</v>
      </c>
      <c r="G61">
        <f ca="1">OFFSET(Data!$S$1,G38,0)</f>
        <v>8</v>
      </c>
      <c r="H61">
        <f ca="1">OFFSET(Data!$S$1,H38,0)</f>
        <v>1</v>
      </c>
      <c r="I61">
        <f ca="1">OFFSET(Data!$S$1,I38,0)</f>
        <v>8</v>
      </c>
      <c r="J61">
        <f ca="1">OFFSET(Data!$S$1,J38,0)</f>
        <v>4</v>
      </c>
    </row>
    <row r="62" spans="3:10" x14ac:dyDescent="0.2">
      <c r="C62">
        <f ca="1">OFFSET(Data!$S$1,C39,0)</f>
        <v>8</v>
      </c>
      <c r="D62">
        <f ca="1">OFFSET(Data!$S$1,D39,0)</f>
        <v>6</v>
      </c>
      <c r="E62">
        <f ca="1">OFFSET(Data!$S$1,E39,0)</f>
        <v>7</v>
      </c>
      <c r="F62">
        <f ca="1">OFFSET(Data!$S$1,F39,0)</f>
        <v>1</v>
      </c>
      <c r="G62">
        <f ca="1">OFFSET(Data!$S$1,G39,0)</f>
        <v>3</v>
      </c>
      <c r="H62">
        <f ca="1">OFFSET(Data!$S$1,H39,0)</f>
        <v>2</v>
      </c>
      <c r="I62">
        <f ca="1">OFFSET(Data!$S$1,I39,0)</f>
        <v>3</v>
      </c>
      <c r="J62">
        <f ca="1">OFFSET(Data!$S$1,J39,0)</f>
        <v>3</v>
      </c>
    </row>
    <row r="63" spans="3:10" x14ac:dyDescent="0.2">
      <c r="C63">
        <f ca="1">OFFSET(Data!$S$1,C40,0)</f>
        <v>6</v>
      </c>
      <c r="D63">
        <f ca="1">OFFSET(Data!$S$1,D40,0)</f>
        <v>6</v>
      </c>
      <c r="E63">
        <f ca="1">OFFSET(Data!$S$1,E40,0)</f>
        <v>1</v>
      </c>
      <c r="F63">
        <f ca="1">OFFSET(Data!$S$1,F40,0)</f>
        <v>8</v>
      </c>
      <c r="G63">
        <f ca="1">OFFSET(Data!$S$1,G40,0)</f>
        <v>8</v>
      </c>
      <c r="H63">
        <f ca="1">OFFSET(Data!$S$1,H40,0)</f>
        <v>6</v>
      </c>
      <c r="I63">
        <f ca="1">OFFSET(Data!$S$1,I40,0)</f>
        <v>2</v>
      </c>
      <c r="J63">
        <f ca="1">OFFSET(Data!$S$1,J40,0)</f>
        <v>7</v>
      </c>
    </row>
    <row r="64" spans="3:10" x14ac:dyDescent="0.2">
      <c r="C64">
        <f ca="1">OFFSET(Data!$S$1,C41,0)</f>
        <v>2</v>
      </c>
      <c r="D64">
        <f ca="1">OFFSET(Data!$S$1,D41,0)</f>
        <v>3</v>
      </c>
      <c r="E64">
        <f ca="1">OFFSET(Data!$S$1,E41,0)</f>
        <v>1</v>
      </c>
      <c r="F64">
        <f ca="1">OFFSET(Data!$S$1,F41,0)</f>
        <v>4</v>
      </c>
      <c r="G64">
        <f ca="1">OFFSET(Data!$S$1,G41,0)</f>
        <v>5</v>
      </c>
      <c r="H64">
        <f ca="1">OFFSET(Data!$S$1,H41,0)</f>
        <v>8</v>
      </c>
      <c r="I64">
        <f ca="1">OFFSET(Data!$S$1,I41,0)</f>
        <v>7</v>
      </c>
      <c r="J64">
        <f ca="1">OFFSET(Data!$S$1,J41,0)</f>
        <v>5</v>
      </c>
    </row>
    <row r="65" spans="3:10" x14ac:dyDescent="0.2">
      <c r="C65">
        <f ca="1">OFFSET(Data!$S$1,C42,0)</f>
        <v>6</v>
      </c>
      <c r="D65">
        <f ca="1">OFFSET(Data!$S$1,D42,0)</f>
        <v>1</v>
      </c>
      <c r="E65">
        <f ca="1">OFFSET(Data!$S$1,E42,0)</f>
        <v>6</v>
      </c>
      <c r="F65">
        <f ca="1">OFFSET(Data!$S$1,F42,0)</f>
        <v>2</v>
      </c>
      <c r="G65">
        <f ca="1">OFFSET(Data!$S$1,G42,0)</f>
        <v>2</v>
      </c>
      <c r="H65">
        <f ca="1">OFFSET(Data!$S$1,H42,0)</f>
        <v>4</v>
      </c>
      <c r="I65">
        <f ca="1">OFFSET(Data!$S$1,I42,0)</f>
        <v>5</v>
      </c>
      <c r="J65">
        <f ca="1">OFFSET(Data!$S$1,J42,0)</f>
        <v>2</v>
      </c>
    </row>
    <row r="66" spans="3:10" x14ac:dyDescent="0.2">
      <c r="C66">
        <f ca="1">OFFSET(Data!$S$1,C43,0)</f>
        <v>4</v>
      </c>
      <c r="D66">
        <f ca="1">OFFSET(Data!$S$1,D43,0)</f>
        <v>2</v>
      </c>
      <c r="E66">
        <f ca="1">OFFSET(Data!$S$1,E43,0)</f>
        <v>3</v>
      </c>
      <c r="F66">
        <f ca="1">OFFSET(Data!$S$1,F43,0)</f>
        <v>1</v>
      </c>
      <c r="G66">
        <f ca="1">OFFSET(Data!$S$1,G43,0)</f>
        <v>8</v>
      </c>
      <c r="H66">
        <f ca="1">OFFSET(Data!$S$1,H43,0)</f>
        <v>8</v>
      </c>
      <c r="I66">
        <f ca="1">OFFSET(Data!$S$1,I43,0)</f>
        <v>6</v>
      </c>
      <c r="J66">
        <f ca="1">OFFSET(Data!$S$1,J43,0)</f>
        <v>7</v>
      </c>
    </row>
    <row r="67" spans="3:10" x14ac:dyDescent="0.2">
      <c r="C67">
        <f ca="1">OFFSET(Data!$S$1,C44,0)</f>
        <v>5</v>
      </c>
      <c r="D67">
        <f ca="1">OFFSET(Data!$S$1,D44,0)</f>
        <v>7</v>
      </c>
      <c r="E67">
        <f ca="1">OFFSET(Data!$S$1,E44,0)</f>
        <v>8</v>
      </c>
      <c r="F67">
        <f ca="1">OFFSET(Data!$S$1,F44,0)</f>
        <v>2</v>
      </c>
      <c r="G67">
        <f ca="1">OFFSET(Data!$S$1,G44,0)</f>
        <v>4</v>
      </c>
      <c r="H67">
        <f ca="1">OFFSET(Data!$S$1,H44,0)</f>
        <v>1</v>
      </c>
      <c r="I67">
        <f ca="1">OFFSET(Data!$S$1,I44,0)</f>
        <v>5</v>
      </c>
      <c r="J67">
        <f ca="1">OFFSET(Data!$S$1,J44,0)</f>
        <v>2</v>
      </c>
    </row>
    <row r="68" spans="3:10" x14ac:dyDescent="0.2">
      <c r="C68">
        <f ca="1">OFFSET(Data!$S$1,C45,0)</f>
        <v>2</v>
      </c>
      <c r="D68">
        <f ca="1">OFFSET(Data!$S$1,D45,0)</f>
        <v>7</v>
      </c>
      <c r="E68">
        <f ca="1">OFFSET(Data!$S$1,E45,0)</f>
        <v>5</v>
      </c>
      <c r="F68">
        <f ca="1">OFFSET(Data!$S$1,F45,0)</f>
        <v>6</v>
      </c>
      <c r="G68">
        <f ca="1">OFFSET(Data!$S$1,G45,0)</f>
        <v>2</v>
      </c>
      <c r="H68">
        <f ca="1">OFFSET(Data!$S$1,H45,0)</f>
        <v>3</v>
      </c>
      <c r="I68">
        <f ca="1">OFFSET(Data!$S$1,I45,0)</f>
        <v>2</v>
      </c>
      <c r="J68">
        <f ca="1">OFFSET(Data!$S$1,J45,0)</f>
        <v>6</v>
      </c>
    </row>
    <row r="69" spans="3:10" x14ac:dyDescent="0.2">
      <c r="C69">
        <f ca="1">OFFSET(Data!$S$1,C46,0)</f>
        <v>3</v>
      </c>
      <c r="D69">
        <f ca="1">OFFSET(Data!$S$1,D46,0)</f>
        <v>1</v>
      </c>
      <c r="E69">
        <f ca="1">OFFSET(Data!$S$1,E46,0)</f>
        <v>8</v>
      </c>
      <c r="F69">
        <f ca="1">OFFSET(Data!$S$1,F46,0)</f>
        <v>7</v>
      </c>
      <c r="G69">
        <f ca="1">OFFSET(Data!$S$1,G46,0)</f>
        <v>7</v>
      </c>
      <c r="H69">
        <f ca="1">OFFSET(Data!$S$1,H46,0)</f>
        <v>5</v>
      </c>
      <c r="I69">
        <f ca="1">OFFSET(Data!$S$1,I46,0)</f>
        <v>4</v>
      </c>
      <c r="J69">
        <f ca="1">OFFSET(Data!$S$1,J46,0)</f>
        <v>1</v>
      </c>
    </row>
    <row r="70" spans="3:10" x14ac:dyDescent="0.2">
      <c r="C70">
        <f ca="1">OFFSET(Data!$S$1,C47,0)</f>
        <v>1</v>
      </c>
      <c r="D70">
        <f ca="1">OFFSET(Data!$S$1,D47,0)</f>
        <v>3</v>
      </c>
      <c r="E70">
        <f ca="1">OFFSET(Data!$S$1,E47,0)</f>
        <v>8</v>
      </c>
      <c r="F70">
        <f ca="1">OFFSET(Data!$S$1,F47,0)</f>
        <v>4</v>
      </c>
      <c r="G70">
        <f ca="1">OFFSET(Data!$S$1,G47,0)</f>
        <v>8</v>
      </c>
      <c r="H70">
        <f ca="1">OFFSET(Data!$S$1,H47,0)</f>
        <v>3</v>
      </c>
      <c r="I70">
        <f ca="1">OFFSET(Data!$S$1,I47,0)</f>
        <v>2</v>
      </c>
      <c r="J70">
        <f ca="1">OFFSET(Data!$S$1,J47,0)</f>
        <v>3</v>
      </c>
    </row>
    <row r="71" spans="3:10" x14ac:dyDescent="0.2">
      <c r="C71">
        <f ca="1">OFFSET(Data!$S$1,C48,0)</f>
        <v>8</v>
      </c>
      <c r="D71">
        <f ca="1">OFFSET(Data!$S$1,D48,0)</f>
        <v>5</v>
      </c>
      <c r="E71">
        <f ca="1">OFFSET(Data!$S$1,E48,0)</f>
        <v>1</v>
      </c>
      <c r="F71">
        <f ca="1">OFFSET(Data!$S$1,F48,0)</f>
        <v>5</v>
      </c>
      <c r="G71">
        <f ca="1">OFFSET(Data!$S$1,G48,0)</f>
        <v>5</v>
      </c>
      <c r="H71">
        <f ca="1">OFFSET(Data!$S$1,H48,0)</f>
        <v>3</v>
      </c>
      <c r="I71">
        <f ca="1">OFFSET(Data!$S$1,I48,0)</f>
        <v>1</v>
      </c>
      <c r="J71">
        <f ca="1">OFFSET(Data!$S$1,J48,0)</f>
        <v>3</v>
      </c>
    </row>
    <row r="72" spans="3:10" x14ac:dyDescent="0.2">
      <c r="C72">
        <f ca="1">OFFSET(Data!$S$1,C49,0)</f>
        <v>8</v>
      </c>
      <c r="D72">
        <f ca="1">OFFSET(Data!$S$1,D49,0)</f>
        <v>3</v>
      </c>
      <c r="E72">
        <f ca="1">OFFSET(Data!$S$1,E49,0)</f>
        <v>3</v>
      </c>
      <c r="F72">
        <f ca="1">OFFSET(Data!$S$1,F49,0)</f>
        <v>2</v>
      </c>
      <c r="G72">
        <f ca="1">OFFSET(Data!$S$1,G49,0)</f>
        <v>6</v>
      </c>
      <c r="H72">
        <f ca="1">OFFSET(Data!$S$1,H49,0)</f>
        <v>4</v>
      </c>
      <c r="I72">
        <f ca="1">OFFSET(Data!$S$1,I49,0)</f>
        <v>1</v>
      </c>
      <c r="J72">
        <f ca="1">OFFSET(Data!$S$1,J49,0)</f>
        <v>4</v>
      </c>
    </row>
    <row r="73" spans="3:10" x14ac:dyDescent="0.2">
      <c r="C73">
        <f ca="1">OFFSET(Data!$S$1,C50,0)</f>
        <v>6</v>
      </c>
      <c r="D73">
        <f ca="1">OFFSET(Data!$S$1,D50,0)</f>
        <v>1</v>
      </c>
      <c r="E73">
        <f ca="1">OFFSET(Data!$S$1,E50,0)</f>
        <v>8</v>
      </c>
      <c r="F73">
        <f ca="1">OFFSET(Data!$S$1,F50,0)</f>
        <v>1</v>
      </c>
      <c r="G73">
        <f ca="1">OFFSET(Data!$S$1,G50,0)</f>
        <v>3</v>
      </c>
      <c r="H73">
        <f ca="1">OFFSET(Data!$S$1,H50,0)</f>
        <v>6</v>
      </c>
      <c r="I73">
        <f ca="1">OFFSET(Data!$S$1,I50,0)</f>
        <v>7</v>
      </c>
      <c r="J73">
        <f ca="1">OFFSET(Data!$S$1,J50,0)</f>
        <v>4</v>
      </c>
    </row>
    <row r="74" spans="3:10" x14ac:dyDescent="0.2">
      <c r="C74">
        <f ca="1">OFFSET(Data!$S$1,C51,0)</f>
        <v>2</v>
      </c>
      <c r="D74">
        <f ca="1">OFFSET(Data!$S$1,D51,0)</f>
        <v>7</v>
      </c>
      <c r="E74">
        <f ca="1">OFFSET(Data!$S$1,E51,0)</f>
        <v>5</v>
      </c>
      <c r="F74">
        <f ca="1">OFFSET(Data!$S$1,F51,0)</f>
        <v>4</v>
      </c>
      <c r="G74">
        <f ca="1">OFFSET(Data!$S$1,G51,0)</f>
        <v>4</v>
      </c>
      <c r="H74">
        <f ca="1">OFFSET(Data!$S$1,H51,0)</f>
        <v>7</v>
      </c>
      <c r="I74">
        <f ca="1">OFFSET(Data!$S$1,I51,0)</f>
        <v>2</v>
      </c>
      <c r="J74">
        <f ca="1">OFFSET(Data!$S$1,J51,0)</f>
        <v>4</v>
      </c>
    </row>
    <row r="75" spans="3:10" x14ac:dyDescent="0.2">
      <c r="C75">
        <f ca="1">OFFSET(Data!$S$1,C52,0)</f>
        <v>4</v>
      </c>
      <c r="D75">
        <f ca="1">OFFSET(Data!$S$1,D52,0)</f>
        <v>5</v>
      </c>
      <c r="E75">
        <f ca="1">OFFSET(Data!$S$1,E52,0)</f>
        <v>5</v>
      </c>
      <c r="F75">
        <f ca="1">OFFSET(Data!$S$1,F52,0)</f>
        <v>8</v>
      </c>
      <c r="G75">
        <f ca="1">OFFSET(Data!$S$1,G52,0)</f>
        <v>2</v>
      </c>
      <c r="H75">
        <f ca="1">OFFSET(Data!$S$1,H52,0)</f>
        <v>1</v>
      </c>
      <c r="I75">
        <f ca="1">OFFSET(Data!$S$1,I52,0)</f>
        <v>4</v>
      </c>
      <c r="J75">
        <f ca="1">OFFSET(Data!$S$1,J52,0)</f>
        <v>4</v>
      </c>
    </row>
    <row r="76" spans="3:10" x14ac:dyDescent="0.2">
      <c r="C76">
        <f ca="1">OFFSET(Data!$S$1,C53,0)</f>
        <v>5</v>
      </c>
      <c r="D76">
        <f ca="1">OFFSET(Data!$S$1,D53,0)</f>
        <v>7</v>
      </c>
      <c r="E76">
        <f ca="1">OFFSET(Data!$S$1,E53,0)</f>
        <v>1</v>
      </c>
      <c r="F76">
        <f ca="1">OFFSET(Data!$S$1,F53,0)</f>
        <v>3</v>
      </c>
      <c r="G76">
        <f ca="1">OFFSET(Data!$S$1,G53,0)</f>
        <v>2</v>
      </c>
      <c r="H76">
        <f ca="1">OFFSET(Data!$S$1,H53,0)</f>
        <v>8</v>
      </c>
      <c r="I76">
        <f ca="1">OFFSET(Data!$S$1,I53,0)</f>
        <v>5</v>
      </c>
      <c r="J76">
        <f ca="1">OFFSET(Data!$S$1,J53,0)</f>
        <v>7</v>
      </c>
    </row>
    <row r="77" spans="3:10" x14ac:dyDescent="0.2">
      <c r="C77">
        <f ca="1">OFFSET(Data!$S$1,C54,0)</f>
        <v>3</v>
      </c>
      <c r="D77">
        <f ca="1">OFFSET(Data!$S$1,D54,0)</f>
        <v>6</v>
      </c>
      <c r="E77">
        <f ca="1">OFFSET(Data!$S$1,E54,0)</f>
        <v>4</v>
      </c>
      <c r="F77">
        <f ca="1">OFFSET(Data!$S$1,F54,0)</f>
        <v>7</v>
      </c>
      <c r="G77">
        <f ca="1">OFFSET(Data!$S$1,G54,0)</f>
        <v>3</v>
      </c>
      <c r="H77">
        <f ca="1">OFFSET(Data!$S$1,H54,0)</f>
        <v>3</v>
      </c>
      <c r="I77">
        <f ca="1">OFFSET(Data!$S$1,I54,0)</f>
        <v>7</v>
      </c>
      <c r="J77">
        <f ca="1">OFFSET(Data!$S$1,J54,0)</f>
        <v>6</v>
      </c>
    </row>
    <row r="78" spans="3:10" x14ac:dyDescent="0.2">
      <c r="C78">
        <f ca="1">OFFSET(Data!$S$1,C55,0)</f>
        <v>2</v>
      </c>
      <c r="D78">
        <f ca="1">OFFSET(Data!$S$1,D55,0)</f>
        <v>6</v>
      </c>
      <c r="E78">
        <f ca="1">OFFSET(Data!$S$1,E55,0)</f>
        <v>5</v>
      </c>
      <c r="F78">
        <f ca="1">OFFSET(Data!$S$1,F55,0)</f>
        <v>8</v>
      </c>
      <c r="G78">
        <f ca="1">OFFSET(Data!$S$1,G55,0)</f>
        <v>4</v>
      </c>
      <c r="H78">
        <f ca="1">OFFSET(Data!$S$1,H55,0)</f>
        <v>5</v>
      </c>
      <c r="I78">
        <f ca="1">OFFSET(Data!$S$1,I55,0)</f>
        <v>1</v>
      </c>
      <c r="J78">
        <f ca="1">OFFSET(Data!$S$1,J55,0)</f>
        <v>5</v>
      </c>
    </row>
    <row r="79" spans="3:10" x14ac:dyDescent="0.2">
      <c r="C79">
        <f ca="1">OFFSET(Data!$S$1,C56,0)</f>
        <v>8</v>
      </c>
      <c r="D79">
        <f ca="1">OFFSET(Data!$S$1,D56,0)</f>
        <v>7</v>
      </c>
      <c r="E79">
        <f ca="1">OFFSET(Data!$S$1,E56,0)</f>
        <v>6</v>
      </c>
      <c r="F79">
        <f ca="1">OFFSET(Data!$S$1,F56,0)</f>
        <v>1</v>
      </c>
      <c r="G79">
        <f ca="1">OFFSET(Data!$S$1,G56,0)</f>
        <v>4</v>
      </c>
      <c r="H79">
        <f ca="1">OFFSET(Data!$S$1,H56,0)</f>
        <v>1</v>
      </c>
      <c r="I79">
        <f ca="1">OFFSET(Data!$S$1,I56,0)</f>
        <v>4</v>
      </c>
      <c r="J79">
        <f ca="1">OFFSET(Data!$S$1,J56,0)</f>
        <v>1</v>
      </c>
    </row>
    <row r="80" spans="3:10" x14ac:dyDescent="0.2">
      <c r="C80">
        <f ca="1">OFFSET(Data!$S$1,C57,0)</f>
        <v>4</v>
      </c>
      <c r="D80">
        <f ca="1">OFFSET(Data!$S$1,D57,0)</f>
        <v>5</v>
      </c>
      <c r="E80">
        <f ca="1">OFFSET(Data!$S$1,E57,0)</f>
        <v>6</v>
      </c>
      <c r="F80">
        <f ca="1">OFFSET(Data!$S$1,F57,0)</f>
        <v>7</v>
      </c>
      <c r="G80">
        <f ca="1">OFFSET(Data!$S$1,G57,0)</f>
        <v>3</v>
      </c>
      <c r="H80">
        <f ca="1">OFFSET(Data!$S$1,H57,0)</f>
        <v>6</v>
      </c>
      <c r="I80">
        <f ca="1">OFFSET(Data!$S$1,I57,0)</f>
        <v>3</v>
      </c>
      <c r="J80">
        <f ca="1">OFFSET(Data!$S$1,J57,0)</f>
        <v>2</v>
      </c>
    </row>
    <row r="81" spans="3:10" x14ac:dyDescent="0.2">
      <c r="C81">
        <f ca="1">OFFSET(Data!$S$1,C58,0)</f>
        <v>7</v>
      </c>
      <c r="D81">
        <f ca="1">OFFSET(Data!$S$1,D58,0)</f>
        <v>8</v>
      </c>
      <c r="E81">
        <f ca="1">OFFSET(Data!$S$1,E58,0)</f>
        <v>8</v>
      </c>
      <c r="F81">
        <f ca="1">OFFSET(Data!$S$1,F58,0)</f>
        <v>4</v>
      </c>
      <c r="G81">
        <f ca="1">OFFSET(Data!$S$1,G58,0)</f>
        <v>6</v>
      </c>
      <c r="H81">
        <f ca="1">OFFSET(Data!$S$1,H58,0)</f>
        <v>3</v>
      </c>
      <c r="I81">
        <f ca="1">OFFSET(Data!$S$1,I58,0)</f>
        <v>2</v>
      </c>
      <c r="J81">
        <f ca="1">OFFSET(Data!$S$1,J58,0)</f>
        <v>7</v>
      </c>
    </row>
    <row r="82" spans="3:10" x14ac:dyDescent="0.2">
      <c r="C82">
        <f ca="1">OFFSET(Data!$S$1,C59,0)</f>
        <v>1</v>
      </c>
      <c r="D82">
        <f ca="1">OFFSET(Data!$S$1,D59,0)</f>
        <v>2</v>
      </c>
      <c r="E82">
        <f ca="1">OFFSET(Data!$S$1,E59,0)</f>
        <v>7</v>
      </c>
      <c r="F82">
        <f ca="1">OFFSET(Data!$S$1,F59,0)</f>
        <v>3</v>
      </c>
      <c r="G82">
        <f ca="1">OFFSET(Data!$S$1,G59,0)</f>
        <v>4</v>
      </c>
      <c r="H82">
        <f ca="1">OFFSET(Data!$S$1,H59,0)</f>
        <v>5</v>
      </c>
      <c r="I82">
        <f ca="1">OFFSET(Data!$S$1,I59,0)</f>
        <v>1</v>
      </c>
      <c r="J82">
        <f ca="1">OFFSET(Data!$S$1,J59,0)</f>
        <v>5</v>
      </c>
    </row>
    <row r="84" spans="3:10" x14ac:dyDescent="0.2">
      <c r="C84" t="b">
        <f ca="1">OFFSET(Data!$Y$1,C38,0)</f>
        <v>0</v>
      </c>
      <c r="D84" t="b">
        <f ca="1">OFFSET(Data!$Y$1,D38,0)</f>
        <v>0</v>
      </c>
      <c r="E84" t="b">
        <f ca="1">OFFSET(Data!$Y$1,E38,0)</f>
        <v>1</v>
      </c>
      <c r="F84" t="b">
        <f ca="1">OFFSET(Data!$Y$1,F38,0)</f>
        <v>0</v>
      </c>
      <c r="G84" t="b">
        <f ca="1">OFFSET(Data!$Y$1,G38,0)</f>
        <v>0</v>
      </c>
      <c r="H84" t="b">
        <f ca="1">OFFSET(Data!$Y$1,H38,0)</f>
        <v>0</v>
      </c>
      <c r="I84" t="b">
        <f ca="1">OFFSET(Data!$Y$1,I38,0)</f>
        <v>0</v>
      </c>
      <c r="J84" t="b">
        <f ca="1">OFFSET(Data!$Y$1,J38,0)</f>
        <v>0</v>
      </c>
    </row>
    <row r="85" spans="3:10" x14ac:dyDescent="0.2">
      <c r="C85" t="b">
        <f ca="1">OFFSET(Data!$Y$1,C39,0)</f>
        <v>0</v>
      </c>
      <c r="D85" t="b">
        <f ca="1">OFFSET(Data!$Y$1,D39,0)</f>
        <v>0</v>
      </c>
      <c r="E85" t="b">
        <f ca="1">OFFSET(Data!$Y$1,E39,0)</f>
        <v>1</v>
      </c>
      <c r="F85" t="b">
        <f ca="1">OFFSET(Data!$Y$1,F39,0)</f>
        <v>1</v>
      </c>
      <c r="G85" t="b">
        <f ca="1">OFFSET(Data!$Y$1,G39,0)</f>
        <v>0</v>
      </c>
      <c r="H85" t="b">
        <f ca="1">OFFSET(Data!$Y$1,H39,0)</f>
        <v>0</v>
      </c>
      <c r="I85" t="b">
        <f ca="1">OFFSET(Data!$Y$1,I39,0)</f>
        <v>0</v>
      </c>
      <c r="J85" t="b">
        <f ca="1">OFFSET(Data!$Y$1,J39,0)</f>
        <v>0</v>
      </c>
    </row>
    <row r="86" spans="3:10" x14ac:dyDescent="0.2">
      <c r="C86" t="b">
        <f ca="1">OFFSET(Data!$Y$1,C40,0)</f>
        <v>0</v>
      </c>
      <c r="D86" t="b">
        <f ca="1">OFFSET(Data!$Y$1,D40,0)</f>
        <v>0</v>
      </c>
      <c r="E86" t="b">
        <f ca="1">OFFSET(Data!$Y$1,E40,0)</f>
        <v>1</v>
      </c>
      <c r="F86" t="b">
        <f ca="1">OFFSET(Data!$Y$1,F40,0)</f>
        <v>1</v>
      </c>
      <c r="G86" t="b">
        <f ca="1">OFFSET(Data!$Y$1,G40,0)</f>
        <v>0</v>
      </c>
      <c r="H86" t="b">
        <f ca="1">OFFSET(Data!$Y$1,H40,0)</f>
        <v>0</v>
      </c>
      <c r="I86" t="b">
        <f ca="1">OFFSET(Data!$Y$1,I40,0)</f>
        <v>0</v>
      </c>
      <c r="J86" t="b">
        <f ca="1">OFFSET(Data!$Y$1,J40,0)</f>
        <v>0</v>
      </c>
    </row>
    <row r="87" spans="3:10" x14ac:dyDescent="0.2">
      <c r="C87" t="b">
        <f ca="1">OFFSET(Data!$Y$1,C41,0)</f>
        <v>0</v>
      </c>
      <c r="D87" t="b">
        <f ca="1">OFFSET(Data!$Y$1,D41,0)</f>
        <v>0</v>
      </c>
      <c r="E87" t="b">
        <f ca="1">OFFSET(Data!$Y$1,E41,0)</f>
        <v>0</v>
      </c>
      <c r="F87" t="b">
        <f ca="1">OFFSET(Data!$Y$1,F41,0)</f>
        <v>0</v>
      </c>
      <c r="G87" t="b">
        <f ca="1">OFFSET(Data!$Y$1,G41,0)</f>
        <v>0</v>
      </c>
      <c r="H87" t="b">
        <f ca="1">OFFSET(Data!$Y$1,H41,0)</f>
        <v>0</v>
      </c>
      <c r="I87" t="b">
        <f ca="1">OFFSET(Data!$Y$1,I41,0)</f>
        <v>0</v>
      </c>
      <c r="J87" t="b">
        <f ca="1">OFFSET(Data!$Y$1,J41,0)</f>
        <v>0</v>
      </c>
    </row>
    <row r="88" spans="3:10" x14ac:dyDescent="0.2">
      <c r="C88" t="b">
        <f ca="1">OFFSET(Data!$Y$1,C42,0)</f>
        <v>0</v>
      </c>
      <c r="D88" t="b">
        <f ca="1">OFFSET(Data!$Y$1,D42,0)</f>
        <v>1</v>
      </c>
      <c r="E88" t="b">
        <f ca="1">OFFSET(Data!$Y$1,E42,0)</f>
        <v>1</v>
      </c>
      <c r="F88" t="b">
        <f ca="1">OFFSET(Data!$Y$1,F42,0)</f>
        <v>0</v>
      </c>
      <c r="G88" t="b">
        <f ca="1">OFFSET(Data!$Y$1,G42,0)</f>
        <v>1</v>
      </c>
      <c r="H88" t="b">
        <f ca="1">OFFSET(Data!$Y$1,H42,0)</f>
        <v>0</v>
      </c>
      <c r="I88" t="b">
        <f ca="1">OFFSET(Data!$Y$1,I42,0)</f>
        <v>0</v>
      </c>
      <c r="J88" t="b">
        <f ca="1">OFFSET(Data!$Y$1,J42,0)</f>
        <v>0</v>
      </c>
    </row>
    <row r="89" spans="3:10" x14ac:dyDescent="0.2">
      <c r="C89" t="b">
        <f ca="1">OFFSET(Data!$Y$1,C43,0)</f>
        <v>0</v>
      </c>
      <c r="D89" t="b">
        <f ca="1">OFFSET(Data!$Y$1,D43,0)</f>
        <v>1</v>
      </c>
      <c r="E89" t="b">
        <f ca="1">OFFSET(Data!$Y$1,E43,0)</f>
        <v>1</v>
      </c>
      <c r="F89" t="b">
        <f ca="1">OFFSET(Data!$Y$1,F43,0)</f>
        <v>1</v>
      </c>
      <c r="G89" t="b">
        <f ca="1">OFFSET(Data!$Y$1,G43,0)</f>
        <v>1</v>
      </c>
      <c r="H89" t="b">
        <f ca="1">OFFSET(Data!$Y$1,H43,0)</f>
        <v>1</v>
      </c>
      <c r="I89" t="b">
        <f ca="1">OFFSET(Data!$Y$1,I43,0)</f>
        <v>1</v>
      </c>
      <c r="J89" t="b">
        <f ca="1">OFFSET(Data!$Y$1,J43,0)</f>
        <v>0</v>
      </c>
    </row>
    <row r="90" spans="3:10" x14ac:dyDescent="0.2">
      <c r="C90" t="b">
        <f ca="1">OFFSET(Data!$Y$1,C44,0)</f>
        <v>0</v>
      </c>
      <c r="D90" t="b">
        <f ca="1">OFFSET(Data!$Y$1,D44,0)</f>
        <v>0</v>
      </c>
      <c r="E90" t="b">
        <f ca="1">OFFSET(Data!$Y$1,E44,0)</f>
        <v>1</v>
      </c>
      <c r="F90" t="b">
        <f ca="1">OFFSET(Data!$Y$1,F44,0)</f>
        <v>1</v>
      </c>
      <c r="G90" t="b">
        <f ca="1">OFFSET(Data!$Y$1,G44,0)</f>
        <v>0</v>
      </c>
      <c r="H90" t="b">
        <f ca="1">OFFSET(Data!$Y$1,H44,0)</f>
        <v>0</v>
      </c>
      <c r="I90" t="b">
        <f ca="1">OFFSET(Data!$Y$1,I44,0)</f>
        <v>1</v>
      </c>
      <c r="J90" t="b">
        <f ca="1">OFFSET(Data!$Y$1,J44,0)</f>
        <v>0</v>
      </c>
    </row>
    <row r="91" spans="3:10" x14ac:dyDescent="0.2">
      <c r="C91" t="b">
        <f ca="1">OFFSET(Data!$Y$1,C45,0)</f>
        <v>0</v>
      </c>
      <c r="D91" t="b">
        <f ca="1">OFFSET(Data!$Y$1,D45,0)</f>
        <v>1</v>
      </c>
      <c r="E91" t="b">
        <f ca="1">OFFSET(Data!$Y$1,E45,0)</f>
        <v>1</v>
      </c>
      <c r="F91" t="b">
        <f ca="1">OFFSET(Data!$Y$1,F45,0)</f>
        <v>0</v>
      </c>
      <c r="G91" t="b">
        <f ca="1">OFFSET(Data!$Y$1,G45,0)</f>
        <v>0</v>
      </c>
      <c r="H91" t="b">
        <f ca="1">OFFSET(Data!$Y$1,H45,0)</f>
        <v>0</v>
      </c>
      <c r="I91" t="b">
        <f ca="1">OFFSET(Data!$Y$1,I45,0)</f>
        <v>0</v>
      </c>
      <c r="J91" t="b">
        <f ca="1">OFFSET(Data!$Y$1,J45,0)</f>
        <v>1</v>
      </c>
    </row>
    <row r="92" spans="3:10" x14ac:dyDescent="0.2">
      <c r="C92" t="b">
        <f ca="1">OFFSET(Data!$Y$1,C46,0)</f>
        <v>0</v>
      </c>
      <c r="D92" t="b">
        <f ca="1">OFFSET(Data!$Y$1,D46,0)</f>
        <v>1</v>
      </c>
      <c r="E92" t="b">
        <f ca="1">OFFSET(Data!$Y$1,E46,0)</f>
        <v>1</v>
      </c>
      <c r="F92" t="b">
        <f ca="1">OFFSET(Data!$Y$1,F46,0)</f>
        <v>0</v>
      </c>
      <c r="G92" t="b">
        <f ca="1">OFFSET(Data!$Y$1,G46,0)</f>
        <v>1</v>
      </c>
      <c r="H92" t="b">
        <f ca="1">OFFSET(Data!$Y$1,H46,0)</f>
        <v>0</v>
      </c>
      <c r="I92" t="b">
        <f ca="1">OFFSET(Data!$Y$1,I46,0)</f>
        <v>1</v>
      </c>
      <c r="J92" t="b">
        <f ca="1">OFFSET(Data!$Y$1,J46,0)</f>
        <v>0</v>
      </c>
    </row>
    <row r="93" spans="3:10" x14ac:dyDescent="0.2">
      <c r="C93" t="b">
        <f ca="1">OFFSET(Data!$Y$1,C47,0)</f>
        <v>0</v>
      </c>
      <c r="D93" t="b">
        <f ca="1">OFFSET(Data!$Y$1,D47,0)</f>
        <v>1</v>
      </c>
      <c r="E93" t="b">
        <f ca="1">OFFSET(Data!$Y$1,E47,0)</f>
        <v>1</v>
      </c>
      <c r="F93" t="b">
        <f ca="1">OFFSET(Data!$Y$1,F47,0)</f>
        <v>0</v>
      </c>
      <c r="G93" t="b">
        <f ca="1">OFFSET(Data!$Y$1,G47,0)</f>
        <v>0</v>
      </c>
      <c r="H93" t="b">
        <f ca="1">OFFSET(Data!$Y$1,H47,0)</f>
        <v>0</v>
      </c>
      <c r="I93" t="b">
        <f ca="1">OFFSET(Data!$Y$1,I47,0)</f>
        <v>0</v>
      </c>
      <c r="J93" t="b">
        <f ca="1">OFFSET(Data!$Y$1,J47,0)</f>
        <v>0</v>
      </c>
    </row>
    <row r="94" spans="3:10" x14ac:dyDescent="0.2">
      <c r="C94" t="b">
        <f ca="1">OFFSET(Data!$Y$1,C48,0)</f>
        <v>1</v>
      </c>
      <c r="D94" t="b">
        <f ca="1">OFFSET(Data!$Y$1,D48,0)</f>
        <v>0</v>
      </c>
      <c r="E94" t="b">
        <f ca="1">OFFSET(Data!$Y$1,E48,0)</f>
        <v>0</v>
      </c>
      <c r="F94" t="b">
        <f ca="1">OFFSET(Data!$Y$1,F48,0)</f>
        <v>0</v>
      </c>
      <c r="G94" t="b">
        <f ca="1">OFFSET(Data!$Y$1,G48,0)</f>
        <v>0</v>
      </c>
      <c r="H94" t="b">
        <f ca="1">OFFSET(Data!$Y$1,H48,0)</f>
        <v>0</v>
      </c>
      <c r="I94" t="b">
        <f ca="1">OFFSET(Data!$Y$1,I48,0)</f>
        <v>0</v>
      </c>
      <c r="J94" t="b">
        <f ca="1">OFFSET(Data!$Y$1,J48,0)</f>
        <v>0</v>
      </c>
    </row>
    <row r="95" spans="3:10" x14ac:dyDescent="0.2">
      <c r="C95" t="b">
        <f ca="1">OFFSET(Data!$Y$1,C49,0)</f>
        <v>1</v>
      </c>
      <c r="D95" t="b">
        <f ca="1">OFFSET(Data!$Y$1,D49,0)</f>
        <v>0</v>
      </c>
      <c r="E95" t="b">
        <f ca="1">OFFSET(Data!$Y$1,E49,0)</f>
        <v>1</v>
      </c>
      <c r="F95" t="b">
        <f ca="1">OFFSET(Data!$Y$1,F49,0)</f>
        <v>0</v>
      </c>
      <c r="G95" t="b">
        <f ca="1">OFFSET(Data!$Y$1,G49,0)</f>
        <v>1</v>
      </c>
      <c r="H95" t="b">
        <f ca="1">OFFSET(Data!$Y$1,H49,0)</f>
        <v>0</v>
      </c>
      <c r="I95" t="b">
        <f ca="1">OFFSET(Data!$Y$1,I49,0)</f>
        <v>1</v>
      </c>
      <c r="J95" t="b">
        <f ca="1">OFFSET(Data!$Y$1,J49,0)</f>
        <v>0</v>
      </c>
    </row>
    <row r="96" spans="3:10" x14ac:dyDescent="0.2">
      <c r="C96" t="b">
        <f ca="1">OFFSET(Data!$Y$1,C50,0)</f>
        <v>1</v>
      </c>
      <c r="D96" t="b">
        <f ca="1">OFFSET(Data!$Y$1,D50,0)</f>
        <v>0</v>
      </c>
      <c r="E96" t="b">
        <f ca="1">OFFSET(Data!$Y$1,E50,0)</f>
        <v>1</v>
      </c>
      <c r="F96" t="b">
        <f ca="1">OFFSET(Data!$Y$1,F50,0)</f>
        <v>0</v>
      </c>
      <c r="G96" t="b">
        <f ca="1">OFFSET(Data!$Y$1,G50,0)</f>
        <v>0</v>
      </c>
      <c r="H96" t="b">
        <f ca="1">OFFSET(Data!$Y$1,H50,0)</f>
        <v>0</v>
      </c>
      <c r="I96" t="b">
        <f ca="1">OFFSET(Data!$Y$1,I50,0)</f>
        <v>1</v>
      </c>
      <c r="J96" t="b">
        <f ca="1">OFFSET(Data!$Y$1,J50,0)</f>
        <v>1</v>
      </c>
    </row>
    <row r="97" spans="2:10" x14ac:dyDescent="0.2">
      <c r="C97" t="b">
        <f ca="1">OFFSET(Data!$Y$1,C51,0)</f>
        <v>0</v>
      </c>
      <c r="D97" t="b">
        <f ca="1">OFFSET(Data!$Y$1,D51,0)</f>
        <v>0</v>
      </c>
      <c r="E97" t="b">
        <f ca="1">OFFSET(Data!$Y$1,E51,0)</f>
        <v>1</v>
      </c>
      <c r="F97" t="b">
        <f ca="1">OFFSET(Data!$Y$1,F51,0)</f>
        <v>1</v>
      </c>
      <c r="G97" t="b">
        <f ca="1">OFFSET(Data!$Y$1,G51,0)</f>
        <v>0</v>
      </c>
      <c r="H97" t="b">
        <f ca="1">OFFSET(Data!$Y$1,H51,0)</f>
        <v>1</v>
      </c>
      <c r="I97" t="b">
        <f ca="1">OFFSET(Data!$Y$1,I51,0)</f>
        <v>0</v>
      </c>
      <c r="J97" t="b">
        <f ca="1">OFFSET(Data!$Y$1,J51,0)</f>
        <v>0</v>
      </c>
    </row>
    <row r="98" spans="2:10" x14ac:dyDescent="0.2">
      <c r="C98" t="b">
        <f ca="1">OFFSET(Data!$Y$1,C52,0)</f>
        <v>0</v>
      </c>
      <c r="D98" t="b">
        <f ca="1">OFFSET(Data!$Y$1,D52,0)</f>
        <v>1</v>
      </c>
      <c r="E98" t="b">
        <f ca="1">OFFSET(Data!$Y$1,E52,0)</f>
        <v>1</v>
      </c>
      <c r="F98" t="b">
        <f ca="1">OFFSET(Data!$Y$1,F52,0)</f>
        <v>1</v>
      </c>
      <c r="G98" t="b">
        <f ca="1">OFFSET(Data!$Y$1,G52,0)</f>
        <v>1</v>
      </c>
      <c r="H98" t="b">
        <f ca="1">OFFSET(Data!$Y$1,H52,0)</f>
        <v>0</v>
      </c>
      <c r="I98" t="b">
        <f ca="1">OFFSET(Data!$Y$1,I52,0)</f>
        <v>0</v>
      </c>
      <c r="J98" t="b">
        <f ca="1">OFFSET(Data!$Y$1,J52,0)</f>
        <v>0</v>
      </c>
    </row>
    <row r="99" spans="2:10" x14ac:dyDescent="0.2">
      <c r="C99" t="b">
        <f ca="1">OFFSET(Data!$Y$1,C53,0)</f>
        <v>1</v>
      </c>
      <c r="D99" t="b">
        <f ca="1">OFFSET(Data!$Y$1,D53,0)</f>
        <v>1</v>
      </c>
      <c r="E99" t="b">
        <f ca="1">OFFSET(Data!$Y$1,E53,0)</f>
        <v>1</v>
      </c>
      <c r="F99" t="b">
        <f ca="1">OFFSET(Data!$Y$1,F53,0)</f>
        <v>0</v>
      </c>
      <c r="G99" t="b">
        <f ca="1">OFFSET(Data!$Y$1,G53,0)</f>
        <v>0</v>
      </c>
      <c r="H99" t="b">
        <f ca="1">OFFSET(Data!$Y$1,H53,0)</f>
        <v>1</v>
      </c>
      <c r="I99" t="b">
        <f ca="1">OFFSET(Data!$Y$1,I53,0)</f>
        <v>1</v>
      </c>
      <c r="J99" t="b">
        <f ca="1">OFFSET(Data!$Y$1,J53,0)</f>
        <v>1</v>
      </c>
    </row>
    <row r="100" spans="2:10" x14ac:dyDescent="0.2">
      <c r="C100" t="b">
        <f ca="1">OFFSET(Data!$Y$1,C54,0)</f>
        <v>0</v>
      </c>
      <c r="D100" t="b">
        <f ca="1">OFFSET(Data!$Y$1,D54,0)</f>
        <v>0</v>
      </c>
      <c r="E100" t="b">
        <f ca="1">OFFSET(Data!$Y$1,E54,0)</f>
        <v>1</v>
      </c>
      <c r="F100" t="b">
        <f ca="1">OFFSET(Data!$Y$1,F54,0)</f>
        <v>1</v>
      </c>
      <c r="G100" t="b">
        <f ca="1">OFFSET(Data!$Y$1,G54,0)</f>
        <v>1</v>
      </c>
      <c r="H100" t="b">
        <f ca="1">OFFSET(Data!$Y$1,H54,0)</f>
        <v>0</v>
      </c>
      <c r="I100" t="b">
        <f ca="1">OFFSET(Data!$Y$1,I54,0)</f>
        <v>1</v>
      </c>
      <c r="J100" t="b">
        <f ca="1">OFFSET(Data!$Y$1,J54,0)</f>
        <v>1</v>
      </c>
    </row>
    <row r="101" spans="2:10" x14ac:dyDescent="0.2">
      <c r="C101" t="b">
        <f ca="1">OFFSET(Data!$Y$1,C55,0)</f>
        <v>0</v>
      </c>
      <c r="D101" t="b">
        <f ca="1">OFFSET(Data!$Y$1,D55,0)</f>
        <v>1</v>
      </c>
      <c r="E101" t="b">
        <f ca="1">OFFSET(Data!$Y$1,E55,0)</f>
        <v>1</v>
      </c>
      <c r="F101" t="b">
        <f ca="1">OFFSET(Data!$Y$1,F55,0)</f>
        <v>1</v>
      </c>
      <c r="G101" t="b">
        <f ca="1">OFFSET(Data!$Y$1,G55,0)</f>
        <v>1</v>
      </c>
      <c r="H101" t="b">
        <f ca="1">OFFSET(Data!$Y$1,H55,0)</f>
        <v>0</v>
      </c>
      <c r="I101" t="b">
        <f ca="1">OFFSET(Data!$Y$1,I55,0)</f>
        <v>0</v>
      </c>
      <c r="J101" t="b">
        <f ca="1">OFFSET(Data!$Y$1,J55,0)</f>
        <v>1</v>
      </c>
    </row>
    <row r="102" spans="2:10" x14ac:dyDescent="0.2">
      <c r="C102" t="b">
        <f ca="1">OFFSET(Data!$Y$1,C56,0)</f>
        <v>1</v>
      </c>
      <c r="D102" t="b">
        <f ca="1">OFFSET(Data!$Y$1,D56,0)</f>
        <v>1</v>
      </c>
      <c r="E102" t="b">
        <f ca="1">OFFSET(Data!$Y$1,E56,0)</f>
        <v>1</v>
      </c>
      <c r="F102" t="b">
        <f ca="1">OFFSET(Data!$Y$1,F56,0)</f>
        <v>0</v>
      </c>
      <c r="G102" t="b">
        <f ca="1">OFFSET(Data!$Y$1,G56,0)</f>
        <v>1</v>
      </c>
      <c r="H102" t="b">
        <f ca="1">OFFSET(Data!$Y$1,H56,0)</f>
        <v>1</v>
      </c>
      <c r="I102" t="b">
        <f ca="1">OFFSET(Data!$Y$1,I56,0)</f>
        <v>1</v>
      </c>
      <c r="J102" t="b">
        <f ca="1">OFFSET(Data!$Y$1,J56,0)</f>
        <v>0</v>
      </c>
    </row>
    <row r="103" spans="2:10" x14ac:dyDescent="0.2">
      <c r="C103" t="b">
        <f ca="1">OFFSET(Data!$Y$1,C57,0)</f>
        <v>1</v>
      </c>
      <c r="D103" t="b">
        <f ca="1">OFFSET(Data!$Y$1,D57,0)</f>
        <v>1</v>
      </c>
      <c r="E103" t="b">
        <f ca="1">OFFSET(Data!$Y$1,E57,0)</f>
        <v>1</v>
      </c>
      <c r="F103" t="b">
        <f ca="1">OFFSET(Data!$Y$1,F57,0)</f>
        <v>1</v>
      </c>
      <c r="G103" t="b">
        <f ca="1">OFFSET(Data!$Y$1,G57,0)</f>
        <v>1</v>
      </c>
      <c r="H103" t="b">
        <f ca="1">OFFSET(Data!$Y$1,H57,0)</f>
        <v>1</v>
      </c>
      <c r="I103" t="b">
        <f ca="1">OFFSET(Data!$Y$1,I57,0)</f>
        <v>0</v>
      </c>
      <c r="J103" t="b">
        <f ca="1">OFFSET(Data!$Y$1,J57,0)</f>
        <v>1</v>
      </c>
    </row>
    <row r="104" spans="2:10" x14ac:dyDescent="0.2">
      <c r="C104" t="b">
        <f ca="1">OFFSET(Data!$Y$1,C58,0)</f>
        <v>1</v>
      </c>
      <c r="D104" t="b">
        <f ca="1">OFFSET(Data!$Y$1,D58,0)</f>
        <v>1</v>
      </c>
      <c r="E104" t="b">
        <f ca="1">OFFSET(Data!$Y$1,E58,0)</f>
        <v>1</v>
      </c>
      <c r="F104" t="b">
        <f ca="1">OFFSET(Data!$Y$1,F58,0)</f>
        <v>1</v>
      </c>
      <c r="G104" t="b">
        <f ca="1">OFFSET(Data!$Y$1,G58,0)</f>
        <v>1</v>
      </c>
      <c r="H104" t="b">
        <f ca="1">OFFSET(Data!$Y$1,H58,0)</f>
        <v>1</v>
      </c>
      <c r="I104" t="b">
        <f ca="1">OFFSET(Data!$Y$1,I58,0)</f>
        <v>0</v>
      </c>
      <c r="J104" t="b">
        <f ca="1">OFFSET(Data!$Y$1,J58,0)</f>
        <v>1</v>
      </c>
    </row>
    <row r="106" spans="2:10" x14ac:dyDescent="0.2">
      <c r="B106" s="2" t="s">
        <v>1005</v>
      </c>
      <c r="D106" t="s">
        <v>1007</v>
      </c>
    </row>
    <row r="107" spans="2:10" x14ac:dyDescent="0.2">
      <c r="B107" s="2">
        <v>1</v>
      </c>
      <c r="C107" t="str">
        <f t="shared" ref="C107:C114" ca="1" si="27">INDEX($C$26:$J$26,MATCH($B107,$C$34:$J$34,0))</f>
        <v>LESTER</v>
      </c>
      <c r="D107" s="37">
        <f ca="1">INDEX($C$33:$J$33,MATCH(C107,$C$26:$J$26,0))</f>
        <v>3.4750000000000001</v>
      </c>
    </row>
    <row r="108" spans="2:10" x14ac:dyDescent="0.2">
      <c r="B108" s="2">
        <v>2</v>
      </c>
      <c r="C108" t="str">
        <f t="shared" ca="1" si="27"/>
        <v>PMAC</v>
      </c>
      <c r="D108" s="37">
        <f t="shared" ref="D108:D114" ca="1" si="28">INDEX($C$33:$J$33,MATCH(C108,$C$26:$J$26,0))</f>
        <v>3.9249999999999998</v>
      </c>
    </row>
    <row r="109" spans="2:10" x14ac:dyDescent="0.2">
      <c r="B109" s="2">
        <v>3</v>
      </c>
      <c r="C109" t="str">
        <f t="shared" ca="1" si="27"/>
        <v>GARTER</v>
      </c>
      <c r="D109" s="37">
        <f t="shared" ca="1" si="28"/>
        <v>3.95</v>
      </c>
    </row>
    <row r="110" spans="2:10" x14ac:dyDescent="0.2">
      <c r="B110" s="2">
        <v>4</v>
      </c>
      <c r="C110" t="str">
        <f t="shared" ca="1" si="27"/>
        <v>KAPPAZ</v>
      </c>
      <c r="D110" s="37">
        <f t="shared" ca="1" si="28"/>
        <v>4.354166666666667</v>
      </c>
    </row>
    <row r="111" spans="2:10" x14ac:dyDescent="0.2">
      <c r="B111" s="2">
        <v>5</v>
      </c>
      <c r="C111" t="str">
        <f t="shared" ca="1" si="27"/>
        <v>JMERC</v>
      </c>
      <c r="D111" s="37">
        <f t="shared" ca="1" si="28"/>
        <v>4.3571428571428568</v>
      </c>
    </row>
    <row r="112" spans="2:10" x14ac:dyDescent="0.2">
      <c r="B112" s="2">
        <v>6</v>
      </c>
      <c r="C112" t="str">
        <f t="shared" ca="1" si="27"/>
        <v>MELONS</v>
      </c>
      <c r="D112" s="37">
        <f t="shared" ca="1" si="28"/>
        <v>4.7608695652173916</v>
      </c>
    </row>
    <row r="113" spans="2:4" x14ac:dyDescent="0.2">
      <c r="B113" s="2">
        <v>7</v>
      </c>
      <c r="C113" t="str">
        <f t="shared" ca="1" si="27"/>
        <v>RICHO</v>
      </c>
      <c r="D113" s="37">
        <f t="shared" ca="1" si="28"/>
        <v>4.791666666666667</v>
      </c>
    </row>
    <row r="114" spans="2:4" x14ac:dyDescent="0.2">
      <c r="B114" s="2">
        <v>8</v>
      </c>
      <c r="C114" t="str">
        <f t="shared" ca="1" si="27"/>
        <v>SPOON</v>
      </c>
      <c r="D114" s="37">
        <f t="shared" ca="1" si="28"/>
        <v>4.9130434782608692</v>
      </c>
    </row>
  </sheetData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EBACA47-FB37-6A41-8908-052E9AA0A030}">
            <xm:f>OFFSET(Data!$Y$1,C38,0)=TRUE</xm:f>
            <x14:dxf>
              <font>
                <strike/>
                <color theme="1"/>
              </font>
            </x14:dxf>
          </x14:cfRule>
          <x14:cfRule type="expression" priority="4" id="{C70068C0-6F8F-FD4C-AB4E-341B9826469C}">
            <xm:f>OFFSET(Data!$X$1,C38,0)=TRUE</xm:f>
            <x14:dxf>
              <fill>
                <patternFill>
                  <bgColor theme="4" tint="0.39994506668294322"/>
                </patternFill>
              </fill>
            </x14:dxf>
          </x14:cfRule>
          <x14:cfRule type="expression" priority="5" id="{78857C41-EB98-D249-8F6E-AD24BCAFD425}">
            <xm:f>OFFSET(Data!$S$1,C38,0)=8</xm:f>
            <x14:dxf>
              <fill>
                <patternFill>
                  <bgColor rgb="FFC00000"/>
                </patternFill>
              </fill>
            </x14:dxf>
          </x14:cfRule>
          <x14:cfRule type="expression" priority="6" id="{46991F80-5161-5B42-B80C-A50262AA9A8E}">
            <xm:f>OR(OFFSET(Data!$S$1,C38,0)=6,OFFSET(Data!$S$1,C38,0)=7)</xm:f>
            <x14:dxf>
              <fill>
                <patternFill>
                  <bgColor rgb="FFFF0000"/>
                </patternFill>
              </fill>
            </x14:dxf>
          </x14:cfRule>
          <x14:cfRule type="expression" priority="7" id="{D39CA44C-CF6F-7D45-BFCA-5609C4CFE687}">
            <xm:f>OR(OFFSET(Data!$S$1,C38,0)=4,OFFSET(Data!$S$1,C38,0)=5)</xm:f>
            <x14:dxf>
              <fill>
                <patternFill>
                  <bgColor rgb="FFFFC000"/>
                </patternFill>
              </fill>
            </x14:dxf>
          </x14:cfRule>
          <x14:cfRule type="expression" priority="8" id="{C35ECA38-04F5-2240-9F79-70701CF3CA31}">
            <xm:f>OR(OFFSET(Data!$S$1,C38,0)=2,OFFSET(Data!$S$1,C38,0)=3)</xm:f>
            <x14:dxf>
              <fill>
                <patternFill>
                  <bgColor rgb="FF92D050"/>
                </patternFill>
              </fill>
            </x14:dxf>
          </x14:cfRule>
          <x14:cfRule type="expression" priority="10" id="{94CC1DB8-CF19-C941-B8D8-B1BFE912B463}">
            <xm:f>OFFSET(Data!$S$1,C38,0)=1</xm:f>
            <x14:dxf>
              <fill>
                <patternFill>
                  <bgColor rgb="FF00B050"/>
                </patternFill>
              </fill>
            </x14:dxf>
          </x14:cfRule>
          <xm:sqref>C3:J24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C93F5-AC14-DF4C-8CF4-75707D95545B}">
  <dimension ref="A1:Y827"/>
  <sheetViews>
    <sheetView tabSelected="1" topLeftCell="E1" workbookViewId="0">
      <selection activeCell="P10" sqref="P10"/>
    </sheetView>
  </sheetViews>
  <sheetFormatPr baseColWidth="10" defaultRowHeight="16" x14ac:dyDescent="0.2"/>
  <cols>
    <col min="1" max="1" width="4.1640625" bestFit="1" customWidth="1"/>
    <col min="2" max="2" width="10.6640625" bestFit="1" customWidth="1"/>
    <col min="3" max="3" width="19.33203125" bestFit="1" customWidth="1"/>
    <col min="4" max="4" width="11.6640625" bestFit="1" customWidth="1"/>
    <col min="5" max="5" width="15.5" bestFit="1" customWidth="1"/>
    <col min="6" max="6" width="17.1640625" bestFit="1" customWidth="1"/>
    <col min="7" max="7" width="14.83203125" bestFit="1" customWidth="1"/>
    <col min="8" max="8" width="12.6640625" bestFit="1" customWidth="1"/>
    <col min="9" max="9" width="12.5" bestFit="1" customWidth="1"/>
    <col min="10" max="10" width="5.83203125" bestFit="1" customWidth="1"/>
    <col min="11" max="11" width="4.5" bestFit="1" customWidth="1"/>
    <col min="12" max="12" width="14.83203125" bestFit="1" customWidth="1"/>
    <col min="13" max="16" width="12.83203125" bestFit="1" customWidth="1"/>
    <col min="17" max="17" width="7.83203125" bestFit="1" customWidth="1"/>
    <col min="18" max="18" width="21" bestFit="1" customWidth="1"/>
    <col min="19" max="19" width="6" bestFit="1" customWidth="1"/>
    <col min="20" max="20" width="8.33203125" bestFit="1" customWidth="1"/>
    <col min="21" max="21" width="10.33203125" bestFit="1" customWidth="1"/>
    <col min="23" max="23" width="11.5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1008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975</v>
      </c>
      <c r="S1" s="1" t="s">
        <v>984</v>
      </c>
      <c r="T1" s="1" t="s">
        <v>985</v>
      </c>
      <c r="U1" s="1" t="s">
        <v>986</v>
      </c>
      <c r="V1" s="1" t="s">
        <v>988</v>
      </c>
      <c r="W1" s="1" t="s">
        <v>989</v>
      </c>
      <c r="X1" s="1" t="s">
        <v>997</v>
      </c>
      <c r="Y1" s="1" t="s">
        <v>1000</v>
      </c>
    </row>
    <row r="2" spans="1:25" x14ac:dyDescent="0.2">
      <c r="A2">
        <v>151</v>
      </c>
      <c r="B2" t="s">
        <v>16</v>
      </c>
      <c r="C2" t="s">
        <v>17</v>
      </c>
      <c r="D2" t="s">
        <v>18</v>
      </c>
      <c r="E2" t="s">
        <v>13</v>
      </c>
      <c r="G2">
        <v>124.375</v>
      </c>
      <c r="H2">
        <v>125</v>
      </c>
      <c r="I2">
        <v>186</v>
      </c>
      <c r="J2">
        <v>1</v>
      </c>
      <c r="K2">
        <v>1</v>
      </c>
      <c r="L2">
        <v>186</v>
      </c>
      <c r="O2">
        <v>0.83416667972385605</v>
      </c>
      <c r="Q2">
        <v>0.83420000000000005</v>
      </c>
      <c r="R2" t="str">
        <f>LEFT(B2,1)&amp;"."&amp;C2&amp;IF(V2,"^","")&amp;IF(W2,"*","")</f>
        <v>B.Grundy</v>
      </c>
      <c r="S2">
        <f>RANK(Q2,Q2:Q9)</f>
        <v>4</v>
      </c>
      <c r="T2">
        <f>RANK(Q2,Q:Q)</f>
        <v>34</v>
      </c>
      <c r="U2">
        <f>K2-T2</f>
        <v>-33</v>
      </c>
      <c r="V2" t="b">
        <f>_xlfn.MAXIFS(U:U,I:I,I2)=U2</f>
        <v>0</v>
      </c>
      <c r="W2" t="b">
        <f>_xlfn.MINIFS(U:U,I:I,I2)=U2</f>
        <v>0</v>
      </c>
      <c r="X2" t="b">
        <f>MAX(U:U)=U2</f>
        <v>0</v>
      </c>
      <c r="Y2" t="b">
        <f>L2&lt;&gt;I2</f>
        <v>0</v>
      </c>
    </row>
    <row r="3" spans="1:25" x14ac:dyDescent="0.2">
      <c r="A3">
        <v>469</v>
      </c>
      <c r="B3" t="s">
        <v>19</v>
      </c>
      <c r="C3" t="s">
        <v>20</v>
      </c>
      <c r="D3" t="s">
        <v>21</v>
      </c>
      <c r="E3" t="s">
        <v>13</v>
      </c>
      <c r="G3">
        <v>153.714</v>
      </c>
      <c r="H3">
        <v>157</v>
      </c>
      <c r="I3">
        <v>33301</v>
      </c>
      <c r="J3">
        <v>1</v>
      </c>
      <c r="K3">
        <v>2</v>
      </c>
      <c r="L3">
        <v>33301</v>
      </c>
      <c r="O3">
        <v>2.3778775472610101</v>
      </c>
      <c r="Q3">
        <v>2.3778999999999999</v>
      </c>
      <c r="R3" t="str">
        <f>LEFT(B3,1)&amp;"."&amp;C3&amp;IF(V3,"^","")&amp;IF(W3,"*","")</f>
        <v>M.Gawn</v>
      </c>
      <c r="S3">
        <f>RANK(Q3,Q3:Q10)</f>
        <v>2</v>
      </c>
      <c r="T3">
        <f>RANK(Q3,Q:Q)</f>
        <v>5</v>
      </c>
      <c r="U3">
        <f>K3-T3</f>
        <v>-3</v>
      </c>
      <c r="V3" t="b">
        <f>_xlfn.MAXIFS(U:U,I:I,I3)=U3</f>
        <v>0</v>
      </c>
      <c r="W3" t="b">
        <f>_xlfn.MINIFS(U:U,I:I,I3)=U3</f>
        <v>0</v>
      </c>
      <c r="X3" t="b">
        <f>MAX(U:U)=U3</f>
        <v>0</v>
      </c>
      <c r="Y3" t="b">
        <f>L3&lt;&gt;I3</f>
        <v>0</v>
      </c>
    </row>
    <row r="4" spans="1:25" x14ac:dyDescent="0.2">
      <c r="A4">
        <v>755</v>
      </c>
      <c r="B4" t="s">
        <v>22</v>
      </c>
      <c r="C4" t="s">
        <v>23</v>
      </c>
      <c r="D4" t="s">
        <v>24</v>
      </c>
      <c r="E4" t="s">
        <v>12</v>
      </c>
      <c r="G4">
        <v>117.5</v>
      </c>
      <c r="H4">
        <v>112.5</v>
      </c>
      <c r="I4">
        <v>9856</v>
      </c>
      <c r="J4">
        <v>1</v>
      </c>
      <c r="K4">
        <v>3</v>
      </c>
      <c r="L4">
        <v>33301</v>
      </c>
      <c r="N4">
        <v>0.82465906643322495</v>
      </c>
      <c r="Q4">
        <v>0.82469999999999999</v>
      </c>
      <c r="R4" t="str">
        <f>LEFT(B4,1)&amp;"."&amp;C4&amp;IF(V4,"^","")&amp;IF(W4,"*","")</f>
        <v>J.Macrae</v>
      </c>
      <c r="S4">
        <f>RANK(Q4,Q4:Q11)</f>
        <v>3</v>
      </c>
      <c r="T4">
        <f>RANK(Q4,Q:Q)</f>
        <v>35</v>
      </c>
      <c r="U4">
        <f>K4-T4</f>
        <v>-32</v>
      </c>
      <c r="V4" t="b">
        <f>_xlfn.MAXIFS(U:U,I:I,I4)=U4</f>
        <v>0</v>
      </c>
      <c r="W4" t="b">
        <f>_xlfn.MINIFS(U:U,I:I,I4)=U4</f>
        <v>0</v>
      </c>
      <c r="X4" t="b">
        <f>MAX(U:U)=U4</f>
        <v>0</v>
      </c>
      <c r="Y4" t="b">
        <f>L4&lt;&gt;I4</f>
        <v>1</v>
      </c>
    </row>
    <row r="5" spans="1:25" x14ac:dyDescent="0.2">
      <c r="A5">
        <v>414</v>
      </c>
      <c r="B5" t="s">
        <v>25</v>
      </c>
      <c r="C5" t="s">
        <v>26</v>
      </c>
      <c r="D5" t="s">
        <v>27</v>
      </c>
      <c r="E5" t="s">
        <v>14</v>
      </c>
      <c r="F5" t="s">
        <v>12</v>
      </c>
      <c r="G5">
        <v>90.125</v>
      </c>
      <c r="H5">
        <v>99.5</v>
      </c>
      <c r="I5">
        <v>182</v>
      </c>
      <c r="J5">
        <v>1</v>
      </c>
      <c r="K5">
        <v>4</v>
      </c>
      <c r="L5">
        <v>182</v>
      </c>
      <c r="N5">
        <v>-0.375894465102108</v>
      </c>
      <c r="P5">
        <v>0.97977543150520097</v>
      </c>
      <c r="Q5">
        <v>0.9798</v>
      </c>
      <c r="R5" t="str">
        <f>LEFT(B5,1)&amp;"."&amp;C5&amp;IF(V5,"^","")&amp;IF(W5,"*","")</f>
        <v>L.Whitfield</v>
      </c>
      <c r="S5">
        <f>RANK(Q5,Q5:Q12)</f>
        <v>2</v>
      </c>
      <c r="T5">
        <f>RANK(Q5,Q:Q)</f>
        <v>30</v>
      </c>
      <c r="U5">
        <f>K5-T5</f>
        <v>-26</v>
      </c>
      <c r="V5" t="b">
        <f>_xlfn.MAXIFS(U:U,I:I,I5)=U5</f>
        <v>0</v>
      </c>
      <c r="W5" t="b">
        <f>_xlfn.MINIFS(U:U,I:I,I5)=U5</f>
        <v>0</v>
      </c>
      <c r="X5" t="b">
        <f>MAX(U:U)=U5</f>
        <v>0</v>
      </c>
      <c r="Y5" t="b">
        <f>L5&lt;&gt;I5</f>
        <v>0</v>
      </c>
    </row>
    <row r="6" spans="1:25" x14ac:dyDescent="0.2">
      <c r="A6">
        <v>729</v>
      </c>
      <c r="B6" t="s">
        <v>28</v>
      </c>
      <c r="C6" t="s">
        <v>29</v>
      </c>
      <c r="D6" t="s">
        <v>24</v>
      </c>
      <c r="E6" t="s">
        <v>12</v>
      </c>
      <c r="G6">
        <v>99.5</v>
      </c>
      <c r="H6">
        <v>95.5</v>
      </c>
      <c r="I6">
        <v>189</v>
      </c>
      <c r="J6">
        <v>1</v>
      </c>
      <c r="K6">
        <v>5</v>
      </c>
      <c r="L6">
        <v>189</v>
      </c>
      <c r="N6">
        <v>-0.74529555172836504</v>
      </c>
      <c r="Q6">
        <v>-0.74529999999999996</v>
      </c>
      <c r="R6" t="str">
        <f>LEFT(B6,1)&amp;"."&amp;C6&amp;IF(V6,"^","")&amp;IF(W6,"*","")</f>
        <v>M.Bontempelli</v>
      </c>
      <c r="S6">
        <f>RANK(Q6,Q6:Q13)</f>
        <v>8</v>
      </c>
      <c r="T6">
        <f>RANK(Q6,Q:Q)</f>
        <v>116</v>
      </c>
      <c r="U6">
        <f>K6-T6</f>
        <v>-111</v>
      </c>
      <c r="V6" t="b">
        <f>_xlfn.MAXIFS(U:U,I:I,I6)=U6</f>
        <v>0</v>
      </c>
      <c r="W6" t="b">
        <f>_xlfn.MINIFS(U:U,I:I,I6)=U6</f>
        <v>0</v>
      </c>
      <c r="X6" t="b">
        <f>MAX(U:U)=U6</f>
        <v>0</v>
      </c>
      <c r="Y6" t="b">
        <f>L6&lt;&gt;I6</f>
        <v>0</v>
      </c>
    </row>
    <row r="7" spans="1:25" x14ac:dyDescent="0.2">
      <c r="A7">
        <v>76</v>
      </c>
      <c r="B7" t="s">
        <v>25</v>
      </c>
      <c r="C7" t="s">
        <v>30</v>
      </c>
      <c r="D7" t="s">
        <v>31</v>
      </c>
      <c r="E7" t="s">
        <v>12</v>
      </c>
      <c r="G7">
        <v>143</v>
      </c>
      <c r="H7">
        <v>149.5</v>
      </c>
      <c r="I7">
        <v>5524</v>
      </c>
      <c r="J7">
        <v>1</v>
      </c>
      <c r="K7">
        <v>6</v>
      </c>
      <c r="L7">
        <v>5524</v>
      </c>
      <c r="N7">
        <v>4.2416191177260902</v>
      </c>
      <c r="Q7">
        <v>4.2416</v>
      </c>
      <c r="R7" t="str">
        <f>LEFT(B7,1)&amp;"."&amp;C7&amp;IF(V7,"^","")&amp;IF(W7,"*","")</f>
        <v>L.Neale</v>
      </c>
      <c r="S7">
        <f>RANK(Q7,Q7:Q14)</f>
        <v>1</v>
      </c>
      <c r="T7">
        <f>RANK(Q7,Q:Q)</f>
        <v>1</v>
      </c>
      <c r="U7">
        <f>K7-T7</f>
        <v>5</v>
      </c>
      <c r="V7" t="b">
        <f>_xlfn.MAXIFS(U:U,I:I,I7)=U7</f>
        <v>0</v>
      </c>
      <c r="W7" t="b">
        <f>_xlfn.MINIFS(U:U,I:I,I7)=U7</f>
        <v>0</v>
      </c>
      <c r="X7" t="b">
        <f>MAX(U:U)=U7</f>
        <v>0</v>
      </c>
      <c r="Y7" t="b">
        <f>L7&lt;&gt;I7</f>
        <v>0</v>
      </c>
    </row>
    <row r="8" spans="1:25" x14ac:dyDescent="0.2">
      <c r="A8">
        <v>94</v>
      </c>
      <c r="B8" t="s">
        <v>32</v>
      </c>
      <c r="C8" t="s">
        <v>33</v>
      </c>
      <c r="D8" t="s">
        <v>34</v>
      </c>
      <c r="E8" t="s">
        <v>12</v>
      </c>
      <c r="G8">
        <v>95.625</v>
      </c>
      <c r="H8">
        <v>98.5</v>
      </c>
      <c r="I8">
        <v>9806</v>
      </c>
      <c r="J8">
        <v>1</v>
      </c>
      <c r="K8">
        <v>7</v>
      </c>
      <c r="L8">
        <v>9806</v>
      </c>
      <c r="N8">
        <v>-0.46824473675867301</v>
      </c>
      <c r="Q8">
        <v>-0.46820000000000001</v>
      </c>
      <c r="R8" t="str">
        <f>LEFT(B8,1)&amp;"."&amp;C8&amp;IF(V8,"^","")&amp;IF(W8,"*","")</f>
        <v>P.Cripps</v>
      </c>
      <c r="S8">
        <f>RANK(Q8,Q8:Q15)</f>
        <v>8</v>
      </c>
      <c r="T8">
        <f>RANK(Q8,Q:Q)</f>
        <v>94</v>
      </c>
      <c r="U8">
        <f>K8-T8</f>
        <v>-87</v>
      </c>
      <c r="V8" t="b">
        <f>_xlfn.MAXIFS(U:U,I:I,I8)=U8</f>
        <v>0</v>
      </c>
      <c r="W8" t="b">
        <f>_xlfn.MINIFS(U:U,I:I,I8)=U8</f>
        <v>0</v>
      </c>
      <c r="X8" t="b">
        <f>MAX(U:U)=U8</f>
        <v>0</v>
      </c>
      <c r="Y8" t="b">
        <f>L8&lt;&gt;I8</f>
        <v>0</v>
      </c>
    </row>
    <row r="9" spans="1:25" x14ac:dyDescent="0.2">
      <c r="A9">
        <v>244</v>
      </c>
      <c r="B9" t="s">
        <v>35</v>
      </c>
      <c r="C9" t="s">
        <v>36</v>
      </c>
      <c r="D9" t="s">
        <v>37</v>
      </c>
      <c r="E9" t="s">
        <v>12</v>
      </c>
      <c r="G9">
        <v>114.8</v>
      </c>
      <c r="H9">
        <v>110</v>
      </c>
      <c r="I9">
        <v>9867</v>
      </c>
      <c r="J9">
        <v>1</v>
      </c>
      <c r="K9">
        <v>8</v>
      </c>
      <c r="L9">
        <v>9867</v>
      </c>
      <c r="N9">
        <v>0.59378338729181401</v>
      </c>
      <c r="Q9">
        <v>0.59379999999999999</v>
      </c>
      <c r="R9" t="str">
        <f>LEFT(B9,1)&amp;"."&amp;C9&amp;IF(V9,"^","")&amp;IF(W9,"*","")</f>
        <v>N.Fyfe</v>
      </c>
      <c r="S9">
        <f>RANK(Q9,Q9:Q16)</f>
        <v>4</v>
      </c>
      <c r="T9">
        <f>RANK(Q9,Q:Q)</f>
        <v>45</v>
      </c>
      <c r="U9">
        <f>K9-T9</f>
        <v>-37</v>
      </c>
      <c r="V9" t="b">
        <f>_xlfn.MAXIFS(U:U,I:I,I9)=U9</f>
        <v>0</v>
      </c>
      <c r="W9" t="b">
        <f>_xlfn.MINIFS(U:U,I:I,I9)=U9</f>
        <v>0</v>
      </c>
      <c r="X9" t="b">
        <f>MAX(U:U)=U9</f>
        <v>0</v>
      </c>
      <c r="Y9" t="b">
        <f>L9&lt;&gt;I9</f>
        <v>0</v>
      </c>
    </row>
    <row r="10" spans="1:25" x14ac:dyDescent="0.2">
      <c r="A10">
        <v>397</v>
      </c>
      <c r="B10" t="s">
        <v>38</v>
      </c>
      <c r="C10" t="s">
        <v>39</v>
      </c>
      <c r="D10" t="s">
        <v>27</v>
      </c>
      <c r="E10" t="s">
        <v>12</v>
      </c>
      <c r="G10">
        <v>116.429</v>
      </c>
      <c r="H10">
        <v>102</v>
      </c>
      <c r="I10">
        <v>186</v>
      </c>
      <c r="J10">
        <v>2</v>
      </c>
      <c r="K10">
        <v>9</v>
      </c>
      <c r="L10">
        <v>186</v>
      </c>
      <c r="N10">
        <v>-0.145018785960698</v>
      </c>
      <c r="Q10">
        <v>-0.14499999999999999</v>
      </c>
      <c r="R10" t="str">
        <f>LEFT(B10,1)&amp;"."&amp;C10&amp;IF(V10,"^","")&amp;IF(W10,"*","")</f>
        <v>J.Kelly</v>
      </c>
      <c r="S10">
        <f>RANK(Q10,Q10:Q17)</f>
        <v>8</v>
      </c>
      <c r="T10">
        <f>RANK(Q10,Q:Q)</f>
        <v>74</v>
      </c>
      <c r="U10">
        <f>K10-T10</f>
        <v>-65</v>
      </c>
      <c r="V10" t="b">
        <f>_xlfn.MAXIFS(U:U,I:I,I10)=U10</f>
        <v>0</v>
      </c>
      <c r="W10" t="b">
        <f>_xlfn.MINIFS(U:U,I:I,I10)=U10</f>
        <v>0</v>
      </c>
      <c r="X10" t="b">
        <f>MAX(U:U)=U10</f>
        <v>0</v>
      </c>
      <c r="Y10" t="b">
        <f>L10&lt;&gt;I10</f>
        <v>0</v>
      </c>
    </row>
    <row r="11" spans="1:25" x14ac:dyDescent="0.2">
      <c r="A11">
        <v>440</v>
      </c>
      <c r="B11" t="s">
        <v>40</v>
      </c>
      <c r="C11" t="s">
        <v>41</v>
      </c>
      <c r="D11" t="s">
        <v>42</v>
      </c>
      <c r="E11" t="s">
        <v>12</v>
      </c>
      <c r="G11">
        <v>107.875</v>
      </c>
      <c r="H11">
        <v>102.5</v>
      </c>
      <c r="I11">
        <v>33301</v>
      </c>
      <c r="J11">
        <v>2</v>
      </c>
      <c r="K11">
        <v>10</v>
      </c>
      <c r="L11">
        <v>33301</v>
      </c>
      <c r="N11">
        <v>-9.8843650132416194E-2</v>
      </c>
      <c r="Q11">
        <v>-9.8799999999999999E-2</v>
      </c>
      <c r="R11" t="str">
        <f>LEFT(B11,1)&amp;"."&amp;C11&amp;IF(V11,"^","")&amp;IF(W11,"*","")</f>
        <v>T.Mitchell</v>
      </c>
      <c r="S11">
        <f>RANK(Q11,Q11:Q18)</f>
        <v>6</v>
      </c>
      <c r="T11">
        <f>RANK(Q11,Q:Q)</f>
        <v>70</v>
      </c>
      <c r="U11">
        <f>K11-T11</f>
        <v>-60</v>
      </c>
      <c r="V11" t="b">
        <f>_xlfn.MAXIFS(U:U,I:I,I11)=U11</f>
        <v>0</v>
      </c>
      <c r="W11" t="b">
        <f>_xlfn.MINIFS(U:U,I:I,I11)=U11</f>
        <v>0</v>
      </c>
      <c r="X11" t="b">
        <f>MAX(U:U)=U11</f>
        <v>0</v>
      </c>
      <c r="Y11" t="b">
        <f>L11&lt;&gt;I11</f>
        <v>0</v>
      </c>
    </row>
    <row r="12" spans="1:25" x14ac:dyDescent="0.2">
      <c r="A12">
        <v>335</v>
      </c>
      <c r="B12" t="s">
        <v>32</v>
      </c>
      <c r="C12" t="s">
        <v>43</v>
      </c>
      <c r="D12" t="s">
        <v>44</v>
      </c>
      <c r="E12" t="s">
        <v>12</v>
      </c>
      <c r="G12">
        <v>108</v>
      </c>
      <c r="H12">
        <v>102.5</v>
      </c>
      <c r="I12">
        <v>9856</v>
      </c>
      <c r="J12">
        <v>2</v>
      </c>
      <c r="K12">
        <v>11</v>
      </c>
      <c r="L12">
        <v>33301</v>
      </c>
      <c r="N12">
        <v>-9.8843650132416194E-2</v>
      </c>
      <c r="Q12">
        <v>-9.8799999999999999E-2</v>
      </c>
      <c r="R12" t="str">
        <f>LEFT(B12,1)&amp;"."&amp;C12&amp;IF(V12,"^","")&amp;IF(W12,"*","")</f>
        <v>P.Dangerfield</v>
      </c>
      <c r="S12">
        <f>RANK(Q12,Q12:Q19)</f>
        <v>7</v>
      </c>
      <c r="T12">
        <f>RANK(Q12,Q:Q)</f>
        <v>70</v>
      </c>
      <c r="U12">
        <f>K12-T12</f>
        <v>-59</v>
      </c>
      <c r="V12" t="b">
        <f>_xlfn.MAXIFS(U:U,I:I,I12)=U12</f>
        <v>0</v>
      </c>
      <c r="W12" t="b">
        <f>_xlfn.MINIFS(U:U,I:I,I12)=U12</f>
        <v>0</v>
      </c>
      <c r="X12" t="b">
        <f>MAX(U:U)=U12</f>
        <v>0</v>
      </c>
      <c r="Y12" t="b">
        <f>L12&lt;&gt;I12</f>
        <v>1</v>
      </c>
    </row>
    <row r="13" spans="1:25" x14ac:dyDescent="0.2">
      <c r="A13">
        <v>738</v>
      </c>
      <c r="B13" t="s">
        <v>38</v>
      </c>
      <c r="C13" t="s">
        <v>45</v>
      </c>
      <c r="D13" t="s">
        <v>24</v>
      </c>
      <c r="E13" t="s">
        <v>12</v>
      </c>
      <c r="G13">
        <v>108.667</v>
      </c>
      <c r="H13">
        <v>128</v>
      </c>
      <c r="I13">
        <v>182</v>
      </c>
      <c r="J13">
        <v>2</v>
      </c>
      <c r="K13">
        <v>12</v>
      </c>
      <c r="L13">
        <v>9806</v>
      </c>
      <c r="N13">
        <v>2.2560882771099702</v>
      </c>
      <c r="Q13">
        <v>2.2561</v>
      </c>
      <c r="R13" t="str">
        <f>LEFT(B13,1)&amp;"."&amp;C13&amp;IF(V13,"^","")&amp;IF(W13,"*","")</f>
        <v>J.Dunkley</v>
      </c>
      <c r="S13">
        <f>RANK(Q13,Q13:Q20)</f>
        <v>1</v>
      </c>
      <c r="T13">
        <f>RANK(Q13,Q:Q)</f>
        <v>6</v>
      </c>
      <c r="U13">
        <f>K13-T13</f>
        <v>6</v>
      </c>
      <c r="V13" t="b">
        <f>_xlfn.MAXIFS(U:U,I:I,I13)=U13</f>
        <v>0</v>
      </c>
      <c r="W13" t="b">
        <f>_xlfn.MINIFS(U:U,I:I,I13)=U13</f>
        <v>0</v>
      </c>
      <c r="X13" t="b">
        <f>MAX(U:U)=U13</f>
        <v>0</v>
      </c>
      <c r="Y13" t="b">
        <f>L13&lt;&gt;I13</f>
        <v>1</v>
      </c>
    </row>
    <row r="14" spans="1:25" x14ac:dyDescent="0.2">
      <c r="A14">
        <v>490</v>
      </c>
      <c r="B14" t="s">
        <v>46</v>
      </c>
      <c r="C14" t="s">
        <v>47</v>
      </c>
      <c r="D14" t="s">
        <v>21</v>
      </c>
      <c r="E14" t="s">
        <v>12</v>
      </c>
      <c r="G14">
        <v>119.571</v>
      </c>
      <c r="H14">
        <v>111</v>
      </c>
      <c r="I14">
        <v>189</v>
      </c>
      <c r="J14">
        <v>2</v>
      </c>
      <c r="K14">
        <v>13</v>
      </c>
      <c r="L14">
        <v>189</v>
      </c>
      <c r="N14">
        <v>0.68613365894837797</v>
      </c>
      <c r="Q14">
        <v>0.68610000000000004</v>
      </c>
      <c r="R14" t="str">
        <f>LEFT(B14,1)&amp;"."&amp;C14&amp;IF(V14,"^","")&amp;IF(W14,"*","")</f>
        <v>C.Oliver</v>
      </c>
      <c r="S14">
        <f>RANK(Q14,Q14:Q21)</f>
        <v>3</v>
      </c>
      <c r="T14">
        <f>RANK(Q14,Q:Q)</f>
        <v>38</v>
      </c>
      <c r="U14">
        <f>K14-T14</f>
        <v>-25</v>
      </c>
      <c r="V14" t="b">
        <f>_xlfn.MAXIFS(U:U,I:I,I14)=U14</f>
        <v>0</v>
      </c>
      <c r="W14" t="b">
        <f>_xlfn.MINIFS(U:U,I:I,I14)=U14</f>
        <v>0</v>
      </c>
      <c r="X14" t="b">
        <f>MAX(U:U)=U14</f>
        <v>0</v>
      </c>
      <c r="Y14" t="b">
        <f>L14&lt;&gt;I14</f>
        <v>0</v>
      </c>
    </row>
    <row r="15" spans="1:25" x14ac:dyDescent="0.2">
      <c r="A15">
        <v>703</v>
      </c>
      <c r="B15" t="s">
        <v>48</v>
      </c>
      <c r="C15" t="s">
        <v>49</v>
      </c>
      <c r="D15" t="s">
        <v>50</v>
      </c>
      <c r="E15" t="s">
        <v>11</v>
      </c>
      <c r="G15">
        <v>115.875</v>
      </c>
      <c r="H15">
        <v>106.5</v>
      </c>
      <c r="I15">
        <v>5524</v>
      </c>
      <c r="J15">
        <v>2</v>
      </c>
      <c r="K15">
        <v>14</v>
      </c>
      <c r="L15">
        <v>5524</v>
      </c>
      <c r="M15">
        <v>1.29529017757979</v>
      </c>
      <c r="Q15">
        <v>1.2952999999999999</v>
      </c>
      <c r="R15" t="str">
        <f>LEFT(B15,1)&amp;"."&amp;C15&amp;IF(V15,"^","")&amp;IF(W15,"*","")</f>
        <v>J.Lloyd</v>
      </c>
      <c r="S15">
        <f>RANK(Q15,Q15:Q22)</f>
        <v>2</v>
      </c>
      <c r="T15">
        <f>RANK(Q15,Q:Q)</f>
        <v>20</v>
      </c>
      <c r="U15">
        <f>K15-T15</f>
        <v>-6</v>
      </c>
      <c r="V15" t="b">
        <f>_xlfn.MAXIFS(U:U,I:I,I15)=U15</f>
        <v>0</v>
      </c>
      <c r="W15" t="b">
        <f>_xlfn.MINIFS(U:U,I:I,I15)=U15</f>
        <v>0</v>
      </c>
      <c r="X15" t="b">
        <f>MAX(U:U)=U15</f>
        <v>0</v>
      </c>
      <c r="Y15" t="b">
        <f>L15&lt;&gt;I15</f>
        <v>0</v>
      </c>
    </row>
    <row r="16" spans="1:25" x14ac:dyDescent="0.2">
      <c r="A16">
        <v>620</v>
      </c>
      <c r="B16" t="s">
        <v>51</v>
      </c>
      <c r="C16" t="s">
        <v>52</v>
      </c>
      <c r="D16" t="s">
        <v>53</v>
      </c>
      <c r="E16" t="s">
        <v>14</v>
      </c>
      <c r="F16" t="s">
        <v>12</v>
      </c>
      <c r="G16">
        <v>93.285700000000006</v>
      </c>
      <c r="H16">
        <v>93</v>
      </c>
      <c r="I16">
        <v>9806</v>
      </c>
      <c r="J16">
        <v>2</v>
      </c>
      <c r="K16">
        <v>15</v>
      </c>
      <c r="L16">
        <v>9806</v>
      </c>
      <c r="N16">
        <v>-0.97617123086977498</v>
      </c>
      <c r="P16">
        <v>0.36961588134627299</v>
      </c>
      <c r="Q16">
        <v>0.36959999999999998</v>
      </c>
      <c r="R16" t="str">
        <f>LEFT(B16,1)&amp;"."&amp;C16&amp;IF(V16,"^","")&amp;IF(W16,"*","")</f>
        <v>D.Martin</v>
      </c>
      <c r="S16">
        <f>RANK(Q16,Q16:Q23)</f>
        <v>3</v>
      </c>
      <c r="T16">
        <f>RANK(Q16,Q:Q)</f>
        <v>53</v>
      </c>
      <c r="U16">
        <f>K16-T16</f>
        <v>-38</v>
      </c>
      <c r="V16" t="b">
        <f>_xlfn.MAXIFS(U:U,I:I,I16)=U16</f>
        <v>0</v>
      </c>
      <c r="W16" t="b">
        <f>_xlfn.MINIFS(U:U,I:I,I16)=U16</f>
        <v>0</v>
      </c>
      <c r="X16" t="b">
        <f>MAX(U:U)=U16</f>
        <v>0</v>
      </c>
      <c r="Y16" t="b">
        <f>L16&lt;&gt;I16</f>
        <v>0</v>
      </c>
    </row>
    <row r="17" spans="1:25" x14ac:dyDescent="0.2">
      <c r="A17">
        <v>378</v>
      </c>
      <c r="B17" t="s">
        <v>54</v>
      </c>
      <c r="C17" t="s">
        <v>55</v>
      </c>
      <c r="D17" t="s">
        <v>27</v>
      </c>
      <c r="E17" t="s">
        <v>12</v>
      </c>
      <c r="G17">
        <v>101.375</v>
      </c>
      <c r="H17">
        <v>106</v>
      </c>
      <c r="I17">
        <v>9867</v>
      </c>
      <c r="J17">
        <v>2</v>
      </c>
      <c r="K17">
        <v>16</v>
      </c>
      <c r="L17">
        <v>9867</v>
      </c>
      <c r="N17">
        <v>0.224382300665558</v>
      </c>
      <c r="Q17">
        <v>0.22439999999999999</v>
      </c>
      <c r="R17" t="str">
        <f>LEFT(B17,1)&amp;"."&amp;C17&amp;IF(V17,"^","")&amp;IF(W17,"*","")</f>
        <v>S.Coniglio</v>
      </c>
      <c r="S17">
        <f>RANK(Q17,Q17:Q24)</f>
        <v>3</v>
      </c>
      <c r="T17">
        <f>RANK(Q17,Q:Q)</f>
        <v>60</v>
      </c>
      <c r="U17">
        <f>K17-T17</f>
        <v>-44</v>
      </c>
      <c r="V17" t="b">
        <f>_xlfn.MAXIFS(U:U,I:I,I17)=U17</f>
        <v>0</v>
      </c>
      <c r="W17" t="b">
        <f>_xlfn.MINIFS(U:U,I:I,I17)=U17</f>
        <v>0</v>
      </c>
      <c r="X17" t="b">
        <f>MAX(U:U)=U17</f>
        <v>0</v>
      </c>
      <c r="Y17" t="b">
        <f>L17&lt;&gt;I17</f>
        <v>0</v>
      </c>
    </row>
    <row r="18" spans="1:25" x14ac:dyDescent="0.2">
      <c r="A18">
        <v>816</v>
      </c>
      <c r="B18" t="s">
        <v>56</v>
      </c>
      <c r="C18" t="s">
        <v>57</v>
      </c>
      <c r="D18" t="s">
        <v>58</v>
      </c>
      <c r="E18" t="s">
        <v>12</v>
      </c>
      <c r="G18">
        <v>87.75</v>
      </c>
      <c r="H18">
        <v>89.5</v>
      </c>
      <c r="I18">
        <v>9867</v>
      </c>
      <c r="J18">
        <v>3</v>
      </c>
      <c r="K18">
        <v>17</v>
      </c>
      <c r="L18">
        <v>9867</v>
      </c>
      <c r="N18">
        <v>-1.2993971816677501</v>
      </c>
      <c r="Q18">
        <v>-1.2994000000000001</v>
      </c>
      <c r="R18" t="str">
        <f>LEFT(B18,1)&amp;"."&amp;C18&amp;IF(V18,"^","")&amp;IF(W18,"*","")</f>
        <v>E.Yeo</v>
      </c>
      <c r="S18">
        <f>RANK(Q18,Q18:Q25)</f>
        <v>7</v>
      </c>
      <c r="T18">
        <f>RANK(Q18,Q:Q)</f>
        <v>177</v>
      </c>
      <c r="U18">
        <f>K18-T18</f>
        <v>-160</v>
      </c>
      <c r="V18" t="b">
        <f>_xlfn.MAXIFS(U:U,I:I,I18)=U18</f>
        <v>0</v>
      </c>
      <c r="W18" t="b">
        <f>_xlfn.MINIFS(U:U,I:I,I18)=U18</f>
        <v>0</v>
      </c>
      <c r="X18" t="b">
        <f>MAX(U:U)=U18</f>
        <v>0</v>
      </c>
      <c r="Y18" t="b">
        <f>L18&lt;&gt;I18</f>
        <v>0</v>
      </c>
    </row>
    <row r="19" spans="1:25" x14ac:dyDescent="0.2">
      <c r="A19">
        <v>178</v>
      </c>
      <c r="B19" t="s">
        <v>59</v>
      </c>
      <c r="C19" t="s">
        <v>60</v>
      </c>
      <c r="D19" t="s">
        <v>18</v>
      </c>
      <c r="E19" t="s">
        <v>12</v>
      </c>
      <c r="G19">
        <v>120</v>
      </c>
      <c r="H19">
        <v>120.5</v>
      </c>
      <c r="I19">
        <v>9806</v>
      </c>
      <c r="J19">
        <v>3</v>
      </c>
      <c r="K19">
        <v>18</v>
      </c>
      <c r="L19">
        <v>9806</v>
      </c>
      <c r="N19">
        <v>1.5634612396857399</v>
      </c>
      <c r="Q19">
        <v>1.5634999999999999</v>
      </c>
      <c r="R19" t="str">
        <f>LEFT(B19,1)&amp;"."&amp;C19&amp;IF(V19,"^","")&amp;IF(W19,"*","")</f>
        <v>A.Treloar</v>
      </c>
      <c r="S19">
        <f>RANK(Q19,Q19:Q26)</f>
        <v>2</v>
      </c>
      <c r="T19">
        <f>RANK(Q19,Q:Q)</f>
        <v>13</v>
      </c>
      <c r="U19">
        <f>K19-T19</f>
        <v>5</v>
      </c>
      <c r="V19" t="b">
        <f>_xlfn.MAXIFS(U:U,I:I,I19)=U19</f>
        <v>0</v>
      </c>
      <c r="W19" t="b">
        <f>_xlfn.MINIFS(U:U,I:I,I19)=U19</f>
        <v>0</v>
      </c>
      <c r="X19" t="b">
        <f>MAX(U:U)=U19</f>
        <v>0</v>
      </c>
      <c r="Y19" t="b">
        <f>L19&lt;&gt;I19</f>
        <v>0</v>
      </c>
    </row>
    <row r="20" spans="1:25" x14ac:dyDescent="0.2">
      <c r="A20">
        <v>21</v>
      </c>
      <c r="B20" t="s">
        <v>61</v>
      </c>
      <c r="C20" t="s">
        <v>62</v>
      </c>
      <c r="D20" t="s">
        <v>63</v>
      </c>
      <c r="E20" t="s">
        <v>11</v>
      </c>
      <c r="G20">
        <v>90.5</v>
      </c>
      <c r="H20">
        <v>89.5</v>
      </c>
      <c r="I20">
        <v>5524</v>
      </c>
      <c r="J20">
        <v>3</v>
      </c>
      <c r="K20">
        <v>19</v>
      </c>
      <c r="L20">
        <v>5524</v>
      </c>
      <c r="M20">
        <v>-0.22006005167484599</v>
      </c>
      <c r="Q20">
        <v>-0.22009999999999999</v>
      </c>
      <c r="R20" t="str">
        <f>LEFT(B20,1)&amp;"."&amp;C20&amp;IF(V20,"^","")&amp;IF(W20,"*","")</f>
        <v>R.Laird</v>
      </c>
      <c r="S20">
        <f>RANK(Q20,Q20:Q27)</f>
        <v>6</v>
      </c>
      <c r="T20">
        <f>RANK(Q20,Q:Q)</f>
        <v>80</v>
      </c>
      <c r="U20">
        <f>K20-T20</f>
        <v>-61</v>
      </c>
      <c r="V20" t="b">
        <f>_xlfn.MAXIFS(U:U,I:I,I20)=U20</f>
        <v>0</v>
      </c>
      <c r="W20" t="b">
        <f>_xlfn.MINIFS(U:U,I:I,I20)=U20</f>
        <v>0</v>
      </c>
      <c r="X20" t="b">
        <f>MAX(U:U)=U20</f>
        <v>0</v>
      </c>
      <c r="Y20" t="b">
        <f>L20&lt;&gt;I20</f>
        <v>0</v>
      </c>
    </row>
    <row r="21" spans="1:25" x14ac:dyDescent="0.2">
      <c r="A21">
        <v>415</v>
      </c>
      <c r="B21" t="s">
        <v>64</v>
      </c>
      <c r="C21" t="s">
        <v>65</v>
      </c>
      <c r="D21" t="s">
        <v>27</v>
      </c>
      <c r="E21" t="s">
        <v>11</v>
      </c>
      <c r="G21">
        <v>71.333299999999994</v>
      </c>
      <c r="H21">
        <v>77</v>
      </c>
      <c r="I21">
        <v>189</v>
      </c>
      <c r="J21">
        <v>3</v>
      </c>
      <c r="K21">
        <v>20</v>
      </c>
      <c r="L21">
        <v>189</v>
      </c>
      <c r="M21">
        <v>-1.3342881614208999</v>
      </c>
      <c r="Q21">
        <v>-1.3343</v>
      </c>
      <c r="R21" t="str">
        <f>LEFT(B21,1)&amp;"."&amp;C21&amp;IF(V21,"^","")&amp;IF(W21,"*","")</f>
        <v>Z.Williams</v>
      </c>
      <c r="S21">
        <f>RANK(Q21,Q21:Q28)</f>
        <v>8</v>
      </c>
      <c r="T21">
        <f>RANK(Q21,Q:Q)</f>
        <v>180</v>
      </c>
      <c r="U21">
        <f>K21-T21</f>
        <v>-160</v>
      </c>
      <c r="V21" t="b">
        <f>_xlfn.MAXIFS(U:U,I:I,I21)=U21</f>
        <v>0</v>
      </c>
      <c r="W21" t="b">
        <f>_xlfn.MINIFS(U:U,I:I,I21)=U21</f>
        <v>0</v>
      </c>
      <c r="X21" t="b">
        <f>MAX(U:U)=U21</f>
        <v>0</v>
      </c>
      <c r="Y21" t="b">
        <f>L21&lt;&gt;I21</f>
        <v>0</v>
      </c>
    </row>
    <row r="22" spans="1:25" x14ac:dyDescent="0.2">
      <c r="A22">
        <v>698</v>
      </c>
      <c r="B22" t="s">
        <v>66</v>
      </c>
      <c r="C22" t="s">
        <v>67</v>
      </c>
      <c r="D22" t="s">
        <v>50</v>
      </c>
      <c r="E22" t="s">
        <v>14</v>
      </c>
      <c r="F22" t="s">
        <v>12</v>
      </c>
      <c r="G22">
        <v>94</v>
      </c>
      <c r="H22">
        <v>82.5</v>
      </c>
      <c r="I22">
        <v>182</v>
      </c>
      <c r="J22">
        <v>3</v>
      </c>
      <c r="K22">
        <v>21</v>
      </c>
      <c r="N22">
        <v>-1.9458490832637001</v>
      </c>
      <c r="P22">
        <v>-0.61602646891045598</v>
      </c>
      <c r="Q22">
        <v>-0.61599999999999999</v>
      </c>
      <c r="R22" t="str">
        <f>LEFT(B22,1)&amp;"."&amp;C22&amp;IF(V22,"^","")&amp;IF(W22,"*","")</f>
        <v>I.Heeney</v>
      </c>
      <c r="S22">
        <f>RANK(Q22,Q22:Q29)</f>
        <v>8</v>
      </c>
      <c r="T22">
        <f>RANK(Q22,Q:Q)</f>
        <v>106</v>
      </c>
      <c r="U22">
        <f>K22-T22</f>
        <v>-85</v>
      </c>
      <c r="V22" t="b">
        <f>_xlfn.MAXIFS(U:U,I:I,I22)=U22</f>
        <v>0</v>
      </c>
      <c r="W22" t="b">
        <f>_xlfn.MINIFS(U:U,I:I,I22)=U22</f>
        <v>0</v>
      </c>
      <c r="X22" t="b">
        <f>MAX(U:U)=U22</f>
        <v>0</v>
      </c>
      <c r="Y22" t="b">
        <f>L22&lt;&gt;I22</f>
        <v>1</v>
      </c>
    </row>
    <row r="23" spans="1:25" x14ac:dyDescent="0.2">
      <c r="A23">
        <v>455</v>
      </c>
      <c r="B23" t="s">
        <v>68</v>
      </c>
      <c r="C23" t="s">
        <v>69</v>
      </c>
      <c r="D23" t="s">
        <v>42</v>
      </c>
      <c r="E23" t="s">
        <v>11</v>
      </c>
      <c r="G23">
        <v>112.125</v>
      </c>
      <c r="H23">
        <v>121</v>
      </c>
      <c r="I23">
        <v>9856</v>
      </c>
      <c r="J23">
        <v>3</v>
      </c>
      <c r="K23">
        <v>22</v>
      </c>
      <c r="L23">
        <v>189</v>
      </c>
      <c r="M23">
        <v>2.5877947848852201</v>
      </c>
      <c r="Q23">
        <v>2.5878000000000001</v>
      </c>
      <c r="R23" t="str">
        <f>LEFT(B23,1)&amp;"."&amp;C23&amp;IF(V23,"^","")&amp;IF(W23,"*","")</f>
        <v>J.Sicily</v>
      </c>
      <c r="S23">
        <f>RANK(Q23,Q23:Q30)</f>
        <v>1</v>
      </c>
      <c r="T23">
        <f>RANK(Q23,Q:Q)</f>
        <v>2</v>
      </c>
      <c r="U23">
        <f>K23-T23</f>
        <v>20</v>
      </c>
      <c r="V23" t="b">
        <f>_xlfn.MAXIFS(U:U,I:I,I23)=U23</f>
        <v>0</v>
      </c>
      <c r="W23" t="b">
        <f>_xlfn.MINIFS(U:U,I:I,I23)=U23</f>
        <v>0</v>
      </c>
      <c r="X23" t="b">
        <f>MAX(U:U)=U23</f>
        <v>0</v>
      </c>
      <c r="Y23" t="b">
        <f>L23&lt;&gt;I23</f>
        <v>1</v>
      </c>
    </row>
    <row r="24" spans="1:25" x14ac:dyDescent="0.2">
      <c r="A24">
        <v>99</v>
      </c>
      <c r="B24" t="s">
        <v>70</v>
      </c>
      <c r="C24" t="s">
        <v>71</v>
      </c>
      <c r="D24" t="s">
        <v>34</v>
      </c>
      <c r="E24" t="s">
        <v>11</v>
      </c>
      <c r="G24">
        <v>101.25</v>
      </c>
      <c r="H24">
        <v>91</v>
      </c>
      <c r="I24">
        <v>33301</v>
      </c>
      <c r="J24">
        <v>3</v>
      </c>
      <c r="K24">
        <v>23</v>
      </c>
      <c r="L24">
        <v>33301</v>
      </c>
      <c r="M24">
        <v>-8.6352678505319302E-2</v>
      </c>
      <c r="Q24">
        <v>-8.6400000000000005E-2</v>
      </c>
      <c r="R24" t="str">
        <f>LEFT(B24,1)&amp;"."&amp;C24&amp;IF(V24,"^","")&amp;IF(W24,"*","")</f>
        <v>S.Docherty</v>
      </c>
      <c r="S24">
        <f>RANK(Q24,Q24:Q31)</f>
        <v>6</v>
      </c>
      <c r="T24">
        <f>RANK(Q24,Q:Q)</f>
        <v>68</v>
      </c>
      <c r="U24">
        <f>K24-T24</f>
        <v>-45</v>
      </c>
      <c r="V24" t="b">
        <f>_xlfn.MAXIFS(U:U,I:I,I24)=U24</f>
        <v>0</v>
      </c>
      <c r="W24" t="b">
        <f>_xlfn.MINIFS(U:U,I:I,I24)=U24</f>
        <v>0</v>
      </c>
      <c r="X24" t="b">
        <f>MAX(U:U)=U24</f>
        <v>0</v>
      </c>
      <c r="Y24" t="b">
        <f>L24&lt;&gt;I24</f>
        <v>0</v>
      </c>
    </row>
    <row r="25" spans="1:25" x14ac:dyDescent="0.2">
      <c r="A25">
        <v>6</v>
      </c>
      <c r="B25" t="s">
        <v>72</v>
      </c>
      <c r="C25" t="s">
        <v>73</v>
      </c>
      <c r="D25" t="s">
        <v>63</v>
      </c>
      <c r="E25" t="s">
        <v>12</v>
      </c>
      <c r="G25">
        <v>100.143</v>
      </c>
      <c r="H25">
        <v>102</v>
      </c>
      <c r="I25">
        <v>186</v>
      </c>
      <c r="J25">
        <v>3</v>
      </c>
      <c r="K25">
        <v>24</v>
      </c>
      <c r="L25">
        <v>186</v>
      </c>
      <c r="N25">
        <v>-0.145018785960698</v>
      </c>
      <c r="Q25">
        <v>-0.14499999999999999</v>
      </c>
      <c r="R25" t="str">
        <f>LEFT(B25,1)&amp;"."&amp;C25&amp;IF(V25,"^","")&amp;IF(W25,"*","")</f>
        <v>M.Crouch</v>
      </c>
      <c r="S25">
        <f>RANK(Q25,Q25:Q32)</f>
        <v>6</v>
      </c>
      <c r="T25">
        <f>RANK(Q25,Q:Q)</f>
        <v>74</v>
      </c>
      <c r="U25">
        <f>K25-T25</f>
        <v>-50</v>
      </c>
      <c r="V25" t="b">
        <f>_xlfn.MAXIFS(U:U,I:I,I25)=U25</f>
        <v>0</v>
      </c>
      <c r="W25" t="b">
        <f>_xlfn.MINIFS(U:U,I:I,I25)=U25</f>
        <v>0</v>
      </c>
      <c r="X25" t="b">
        <f>MAX(U:U)=U25</f>
        <v>0</v>
      </c>
      <c r="Y25" t="b">
        <f>L25&lt;&gt;I25</f>
        <v>0</v>
      </c>
    </row>
    <row r="26" spans="1:25" x14ac:dyDescent="0.2">
      <c r="A26">
        <v>261</v>
      </c>
      <c r="B26" t="s">
        <v>74</v>
      </c>
      <c r="C26" t="s">
        <v>75</v>
      </c>
      <c r="D26" t="s">
        <v>37</v>
      </c>
      <c r="E26" t="s">
        <v>11</v>
      </c>
      <c r="G26">
        <v>97.25</v>
      </c>
      <c r="H26">
        <v>107</v>
      </c>
      <c r="I26">
        <v>186</v>
      </c>
      <c r="J26">
        <v>4</v>
      </c>
      <c r="K26">
        <v>25</v>
      </c>
      <c r="L26">
        <v>186</v>
      </c>
      <c r="M26">
        <v>1.3398593019696301</v>
      </c>
      <c r="Q26">
        <v>1.3399000000000001</v>
      </c>
      <c r="R26" t="str">
        <f>LEFT(B26,1)&amp;"."&amp;C26&amp;IF(V26,"^","")&amp;IF(W26,"*","")</f>
        <v>L.Ryan</v>
      </c>
      <c r="S26">
        <f>RANK(Q26,Q26:Q33)</f>
        <v>2</v>
      </c>
      <c r="T26">
        <f>RANK(Q26,Q:Q)</f>
        <v>17</v>
      </c>
      <c r="U26">
        <f>K26-T26</f>
        <v>8</v>
      </c>
      <c r="V26" t="b">
        <f>_xlfn.MAXIFS(U:U,I:I,I26)=U26</f>
        <v>0</v>
      </c>
      <c r="W26" t="b">
        <f>_xlfn.MINIFS(U:U,I:I,I26)=U26</f>
        <v>0</v>
      </c>
      <c r="X26" t="b">
        <f>MAX(U:U)=U26</f>
        <v>0</v>
      </c>
      <c r="Y26" t="b">
        <f>L26&lt;&gt;I26</f>
        <v>0</v>
      </c>
    </row>
    <row r="27" spans="1:25" x14ac:dyDescent="0.2">
      <c r="A27">
        <v>387</v>
      </c>
      <c r="B27" t="s">
        <v>76</v>
      </c>
      <c r="C27" t="s">
        <v>77</v>
      </c>
      <c r="D27" t="s">
        <v>27</v>
      </c>
      <c r="E27" t="s">
        <v>14</v>
      </c>
      <c r="G27">
        <v>101</v>
      </c>
      <c r="H27">
        <v>101</v>
      </c>
      <c r="I27">
        <v>33301</v>
      </c>
      <c r="J27">
        <v>4</v>
      </c>
      <c r="K27">
        <v>26</v>
      </c>
      <c r="L27">
        <v>33301</v>
      </c>
      <c r="P27">
        <v>1.12058148154188</v>
      </c>
      <c r="Q27">
        <v>1.1206</v>
      </c>
      <c r="R27" t="str">
        <f>LEFT(B27,1)&amp;"."&amp;C27&amp;IF(V27,"^","")&amp;IF(W27,"*","")</f>
        <v>T.Greene</v>
      </c>
      <c r="S27">
        <f>RANK(Q27,Q27:Q34)</f>
        <v>3</v>
      </c>
      <c r="T27">
        <f>RANK(Q27,Q:Q)</f>
        <v>25</v>
      </c>
      <c r="U27">
        <f>K27-T27</f>
        <v>1</v>
      </c>
      <c r="V27" t="b">
        <f>_xlfn.MAXIFS(U:U,I:I,I27)=U27</f>
        <v>0</v>
      </c>
      <c r="W27" t="b">
        <f>_xlfn.MINIFS(U:U,I:I,I27)=U27</f>
        <v>0</v>
      </c>
      <c r="X27" t="b">
        <f>MAX(U:U)=U27</f>
        <v>0</v>
      </c>
      <c r="Y27" t="b">
        <f>L27&lt;&gt;I27</f>
        <v>0</v>
      </c>
    </row>
    <row r="28" spans="1:25" x14ac:dyDescent="0.2">
      <c r="A28">
        <v>270</v>
      </c>
      <c r="B28" t="s">
        <v>78</v>
      </c>
      <c r="C28" t="s">
        <v>79</v>
      </c>
      <c r="D28" t="s">
        <v>37</v>
      </c>
      <c r="E28" t="s">
        <v>14</v>
      </c>
      <c r="F28" t="s">
        <v>12</v>
      </c>
      <c r="G28">
        <v>111.875</v>
      </c>
      <c r="H28">
        <v>109.5</v>
      </c>
      <c r="I28">
        <v>9856</v>
      </c>
      <c r="J28">
        <v>4</v>
      </c>
      <c r="K28">
        <v>27</v>
      </c>
      <c r="L28">
        <v>9856</v>
      </c>
      <c r="N28">
        <v>0.54760825146353198</v>
      </c>
      <c r="P28">
        <v>1.9184824317497</v>
      </c>
      <c r="Q28">
        <v>1.9185000000000001</v>
      </c>
      <c r="R28" t="str">
        <f>LEFT(B28,1)&amp;"."&amp;C28&amp;IF(V28,"^","")&amp;IF(W28,"*","")</f>
        <v>M.Walters</v>
      </c>
      <c r="S28">
        <f>RANK(Q28,Q28:Q35)</f>
        <v>1</v>
      </c>
      <c r="T28">
        <f>RANK(Q28,Q:Q)</f>
        <v>9</v>
      </c>
      <c r="U28">
        <f>K28-T28</f>
        <v>18</v>
      </c>
      <c r="V28" t="b">
        <f>_xlfn.MAXIFS(U:U,I:I,I28)=U28</f>
        <v>0</v>
      </c>
      <c r="W28" t="b">
        <f>_xlfn.MINIFS(U:U,I:I,I28)=U28</f>
        <v>0</v>
      </c>
      <c r="X28" t="b">
        <f>MAX(U:U)=U28</f>
        <v>0</v>
      </c>
      <c r="Y28" t="b">
        <f>L28&lt;&gt;I28</f>
        <v>0</v>
      </c>
    </row>
    <row r="29" spans="1:25" x14ac:dyDescent="0.2">
      <c r="A29">
        <v>211</v>
      </c>
      <c r="B29" t="s">
        <v>80</v>
      </c>
      <c r="C29" t="s">
        <v>81</v>
      </c>
      <c r="D29" t="s">
        <v>82</v>
      </c>
      <c r="E29" t="s">
        <v>12</v>
      </c>
      <c r="G29">
        <v>107.833</v>
      </c>
      <c r="H29">
        <v>103.5</v>
      </c>
      <c r="I29">
        <v>182</v>
      </c>
      <c r="J29">
        <v>4</v>
      </c>
      <c r="K29">
        <v>28</v>
      </c>
      <c r="L29">
        <v>182</v>
      </c>
      <c r="N29">
        <v>-6.4933784758521599E-3</v>
      </c>
      <c r="Q29">
        <v>-6.4999999999999997E-3</v>
      </c>
      <c r="R29" t="str">
        <f>LEFT(B29,1)&amp;"."&amp;C29&amp;IF(V29,"^","")&amp;IF(W29,"*","")</f>
        <v>Z.Merrett</v>
      </c>
      <c r="S29">
        <f>RANK(Q29,Q29:Q36)</f>
        <v>4</v>
      </c>
      <c r="T29">
        <f>RANK(Q29,Q:Q)</f>
        <v>66</v>
      </c>
      <c r="U29">
        <f>K29-T29</f>
        <v>-38</v>
      </c>
      <c r="V29" t="b">
        <f>_xlfn.MAXIFS(U:U,I:I,I29)=U29</f>
        <v>0</v>
      </c>
      <c r="W29" t="b">
        <f>_xlfn.MINIFS(U:U,I:I,I29)=U29</f>
        <v>0</v>
      </c>
      <c r="X29" t="b">
        <f>MAX(U:U)=U29</f>
        <v>0</v>
      </c>
      <c r="Y29" t="b">
        <f>L29&lt;&gt;I29</f>
        <v>0</v>
      </c>
    </row>
    <row r="30" spans="1:25" x14ac:dyDescent="0.2">
      <c r="A30">
        <v>794</v>
      </c>
      <c r="B30" t="s">
        <v>83</v>
      </c>
      <c r="C30" t="s">
        <v>39</v>
      </c>
      <c r="D30" t="s">
        <v>58</v>
      </c>
      <c r="E30" t="s">
        <v>12</v>
      </c>
      <c r="G30">
        <v>103.25</v>
      </c>
      <c r="H30">
        <v>103.5</v>
      </c>
      <c r="I30">
        <v>189</v>
      </c>
      <c r="J30">
        <v>4</v>
      </c>
      <c r="K30">
        <v>29</v>
      </c>
      <c r="L30">
        <v>189</v>
      </c>
      <c r="N30">
        <v>-6.4933784758521599E-3</v>
      </c>
      <c r="Q30">
        <v>-6.4999999999999997E-3</v>
      </c>
      <c r="R30" t="str">
        <f>LEFT(B30,1)&amp;"."&amp;C30&amp;IF(V30,"^","")&amp;IF(W30,"*","")</f>
        <v>T.Kelly</v>
      </c>
      <c r="S30">
        <f>RANK(Q30,Q30:Q37)</f>
        <v>5</v>
      </c>
      <c r="T30">
        <f>RANK(Q30,Q:Q)</f>
        <v>66</v>
      </c>
      <c r="U30">
        <f>K30-T30</f>
        <v>-37</v>
      </c>
      <c r="V30" t="b">
        <f>_xlfn.MAXIFS(U:U,I:I,I30)=U30</f>
        <v>0</v>
      </c>
      <c r="W30" t="b">
        <f>_xlfn.MINIFS(U:U,I:I,I30)=U30</f>
        <v>0</v>
      </c>
      <c r="X30" t="b">
        <f>MAX(U:U)=U30</f>
        <v>0</v>
      </c>
      <c r="Y30" t="b">
        <f>L30&lt;&gt;I30</f>
        <v>0</v>
      </c>
    </row>
    <row r="31" spans="1:25" x14ac:dyDescent="0.2">
      <c r="A31">
        <v>36</v>
      </c>
      <c r="B31" t="s">
        <v>61</v>
      </c>
      <c r="C31" t="s">
        <v>84</v>
      </c>
      <c r="D31" t="s">
        <v>63</v>
      </c>
      <c r="E31" t="s">
        <v>12</v>
      </c>
      <c r="G31">
        <v>91.333299999999994</v>
      </c>
      <c r="H31">
        <v>88.5</v>
      </c>
      <c r="I31">
        <v>5524</v>
      </c>
      <c r="J31">
        <v>4</v>
      </c>
      <c r="K31">
        <v>30</v>
      </c>
      <c r="L31">
        <v>5524</v>
      </c>
      <c r="N31">
        <v>-1.3917474533243099</v>
      </c>
      <c r="Q31">
        <v>-1.3916999999999999</v>
      </c>
      <c r="R31" t="str">
        <f>LEFT(B31,1)&amp;"."&amp;C31&amp;IF(V31,"^","")&amp;IF(W31,"*","")</f>
        <v>R.Sloane</v>
      </c>
      <c r="S31">
        <f>RANK(Q31,Q31:Q38)</f>
        <v>8</v>
      </c>
      <c r="T31">
        <f>RANK(Q31,Q:Q)</f>
        <v>192</v>
      </c>
      <c r="U31">
        <f>K31-T31</f>
        <v>-162</v>
      </c>
      <c r="V31" t="b">
        <f>_xlfn.MAXIFS(U:U,I:I,I31)=U31</f>
        <v>0</v>
      </c>
      <c r="W31" t="b">
        <f>_xlfn.MINIFS(U:U,I:I,I31)=U31</f>
        <v>0</v>
      </c>
      <c r="X31" t="b">
        <f>MAX(U:U)=U31</f>
        <v>0</v>
      </c>
      <c r="Y31" t="b">
        <f>L31&lt;&gt;I31</f>
        <v>0</v>
      </c>
    </row>
    <row r="32" spans="1:25" x14ac:dyDescent="0.2">
      <c r="A32">
        <v>789</v>
      </c>
      <c r="B32" t="s">
        <v>85</v>
      </c>
      <c r="C32" t="s">
        <v>86</v>
      </c>
      <c r="D32" t="s">
        <v>58</v>
      </c>
      <c r="E32" t="s">
        <v>11</v>
      </c>
      <c r="G32">
        <v>89.25</v>
      </c>
      <c r="H32">
        <v>87.5</v>
      </c>
      <c r="I32">
        <v>9806</v>
      </c>
      <c r="J32">
        <v>4</v>
      </c>
      <c r="K32">
        <v>31</v>
      </c>
      <c r="L32">
        <v>9806</v>
      </c>
      <c r="M32">
        <v>-0.39833654923421502</v>
      </c>
      <c r="Q32">
        <v>-0.39829999999999999</v>
      </c>
      <c r="R32" t="str">
        <f>LEFT(B32,1)&amp;"."&amp;C32&amp;IF(V32,"^","")&amp;IF(W32,"*","")</f>
        <v>S.Hurn</v>
      </c>
      <c r="S32">
        <f>RANK(Q32,Q32:Q39)</f>
        <v>7</v>
      </c>
      <c r="T32">
        <f>RANK(Q32,Q:Q)</f>
        <v>89</v>
      </c>
      <c r="U32">
        <f>K32-T32</f>
        <v>-58</v>
      </c>
      <c r="V32" t="b">
        <f>_xlfn.MAXIFS(U:U,I:I,I32)=U32</f>
        <v>0</v>
      </c>
      <c r="W32" t="b">
        <f>_xlfn.MINIFS(U:U,I:I,I32)=U32</f>
        <v>0</v>
      </c>
      <c r="X32" t="b">
        <f>MAX(U:U)=U32</f>
        <v>0</v>
      </c>
      <c r="Y32" t="b">
        <f>L32&lt;&gt;I32</f>
        <v>0</v>
      </c>
    </row>
    <row r="33" spans="1:25" x14ac:dyDescent="0.2">
      <c r="A33">
        <v>714</v>
      </c>
      <c r="B33" t="s">
        <v>74</v>
      </c>
      <c r="C33" t="s">
        <v>87</v>
      </c>
      <c r="D33" t="s">
        <v>50</v>
      </c>
      <c r="E33" t="s">
        <v>12</v>
      </c>
      <c r="G33">
        <v>109.5</v>
      </c>
      <c r="H33">
        <v>113</v>
      </c>
      <c r="I33">
        <v>9867</v>
      </c>
      <c r="J33">
        <v>4</v>
      </c>
      <c r="K33">
        <v>32</v>
      </c>
      <c r="L33">
        <v>9867</v>
      </c>
      <c r="N33">
        <v>0.87083420226150698</v>
      </c>
      <c r="Q33">
        <v>0.87080000000000002</v>
      </c>
      <c r="R33" t="str">
        <f>LEFT(B33,1)&amp;"."&amp;C33&amp;IF(V33,"^","")&amp;IF(W33,"*","")</f>
        <v>L.Parker</v>
      </c>
      <c r="S33">
        <f>RANK(Q33,Q33:Q40)</f>
        <v>5</v>
      </c>
      <c r="T33">
        <f>RANK(Q33,Q:Q)</f>
        <v>33</v>
      </c>
      <c r="U33">
        <f>K33-T33</f>
        <v>-1</v>
      </c>
      <c r="V33" t="b">
        <f>_xlfn.MAXIFS(U:U,I:I,I33)=U33</f>
        <v>0</v>
      </c>
      <c r="W33" t="b">
        <f>_xlfn.MINIFS(U:U,I:I,I33)=U33</f>
        <v>0</v>
      </c>
      <c r="X33" t="b">
        <f>MAX(U:U)=U33</f>
        <v>0</v>
      </c>
      <c r="Y33" t="b">
        <f>L33&lt;&gt;I33</f>
        <v>0</v>
      </c>
    </row>
    <row r="34" spans="1:25" x14ac:dyDescent="0.2">
      <c r="A34">
        <v>736</v>
      </c>
      <c r="B34" t="s">
        <v>88</v>
      </c>
      <c r="C34" t="s">
        <v>89</v>
      </c>
      <c r="D34" t="s">
        <v>24</v>
      </c>
      <c r="E34" t="s">
        <v>11</v>
      </c>
      <c r="G34">
        <v>105.875</v>
      </c>
      <c r="H34">
        <v>107.5</v>
      </c>
      <c r="I34">
        <v>9867</v>
      </c>
      <c r="J34">
        <v>5</v>
      </c>
      <c r="K34">
        <v>33</v>
      </c>
      <c r="L34">
        <v>9867</v>
      </c>
      <c r="M34">
        <v>1.3844284263594699</v>
      </c>
      <c r="Q34">
        <v>1.3844000000000001</v>
      </c>
      <c r="R34" t="str">
        <f>LEFT(B34,1)&amp;"."&amp;C34&amp;IF(V34,"^","")&amp;IF(W34,"*","")</f>
        <v>C.Daniel</v>
      </c>
      <c r="S34">
        <f>RANK(Q34,Q34:Q41)</f>
        <v>2</v>
      </c>
      <c r="T34">
        <f>RANK(Q34,Q:Q)</f>
        <v>16</v>
      </c>
      <c r="U34">
        <f>K34-T34</f>
        <v>17</v>
      </c>
      <c r="V34" t="b">
        <f>_xlfn.MAXIFS(U:U,I:I,I34)=U34</f>
        <v>0</v>
      </c>
      <c r="W34" t="b">
        <f>_xlfn.MINIFS(U:U,I:I,I34)=U34</f>
        <v>0</v>
      </c>
      <c r="X34" t="b">
        <f>MAX(U:U)=U34</f>
        <v>0</v>
      </c>
      <c r="Y34" t="b">
        <f>L34&lt;&gt;I34</f>
        <v>0</v>
      </c>
    </row>
    <row r="35" spans="1:25" x14ac:dyDescent="0.2">
      <c r="A35">
        <v>366</v>
      </c>
      <c r="B35" t="s">
        <v>40</v>
      </c>
      <c r="C35" t="s">
        <v>90</v>
      </c>
      <c r="D35" t="s">
        <v>44</v>
      </c>
      <c r="E35" t="s">
        <v>11</v>
      </c>
      <c r="G35">
        <v>82</v>
      </c>
      <c r="H35">
        <v>89</v>
      </c>
      <c r="I35">
        <v>9806</v>
      </c>
      <c r="J35">
        <v>5</v>
      </c>
      <c r="K35">
        <v>34</v>
      </c>
      <c r="L35">
        <v>9806</v>
      </c>
      <c r="M35">
        <v>-0.264629176064688</v>
      </c>
      <c r="Q35">
        <v>-0.2646</v>
      </c>
      <c r="R35" t="str">
        <f>LEFT(B35,1)&amp;"."&amp;C35&amp;IF(V35,"^","")&amp;IF(W35,"*","")</f>
        <v>T.Stewart</v>
      </c>
      <c r="S35">
        <f>RANK(Q35,Q35:Q42)</f>
        <v>5</v>
      </c>
      <c r="T35">
        <f>RANK(Q35,Q:Q)</f>
        <v>82</v>
      </c>
      <c r="U35">
        <f>K35-T35</f>
        <v>-48</v>
      </c>
      <c r="V35" t="b">
        <f>_xlfn.MAXIFS(U:U,I:I,I35)=U35</f>
        <v>0</v>
      </c>
      <c r="W35" t="b">
        <f>_xlfn.MINIFS(U:U,I:I,I35)=U35</f>
        <v>0</v>
      </c>
      <c r="X35" t="b">
        <f>MAX(U:U)=U35</f>
        <v>0</v>
      </c>
      <c r="Y35" t="b">
        <f>L35&lt;&gt;I35</f>
        <v>0</v>
      </c>
    </row>
    <row r="36" spans="1:25" x14ac:dyDescent="0.2">
      <c r="A36">
        <v>146</v>
      </c>
      <c r="B36" t="s">
        <v>22</v>
      </c>
      <c r="C36" t="s">
        <v>91</v>
      </c>
      <c r="D36" t="s">
        <v>18</v>
      </c>
      <c r="E36" t="s">
        <v>11</v>
      </c>
      <c r="G36">
        <v>94.25</v>
      </c>
      <c r="H36">
        <v>99</v>
      </c>
      <c r="I36">
        <v>5524</v>
      </c>
      <c r="J36">
        <v>5</v>
      </c>
      <c r="K36">
        <v>35</v>
      </c>
      <c r="L36">
        <v>5524</v>
      </c>
      <c r="M36">
        <v>0.62675331173215698</v>
      </c>
      <c r="Q36">
        <v>0.62680000000000002</v>
      </c>
      <c r="R36" t="str">
        <f>LEFT(B36,1)&amp;"."&amp;C36&amp;IF(V36,"^","")&amp;IF(W36,"*","")</f>
        <v>J.Crisp</v>
      </c>
      <c r="S36">
        <f>RANK(Q36,Q36:Q43)</f>
        <v>4</v>
      </c>
      <c r="T36">
        <f>RANK(Q36,Q:Q)</f>
        <v>42</v>
      </c>
      <c r="U36">
        <f>K36-T36</f>
        <v>-7</v>
      </c>
      <c r="V36" t="b">
        <f>_xlfn.MAXIFS(U:U,I:I,I36)=U36</f>
        <v>0</v>
      </c>
      <c r="W36" t="b">
        <f>_xlfn.MINIFS(U:U,I:I,I36)=U36</f>
        <v>0</v>
      </c>
      <c r="X36" t="b">
        <f>MAX(U:U)=U36</f>
        <v>0</v>
      </c>
      <c r="Y36" t="b">
        <f>L36&lt;&gt;I36</f>
        <v>0</v>
      </c>
    </row>
    <row r="37" spans="1:25" x14ac:dyDescent="0.2">
      <c r="A37">
        <v>519</v>
      </c>
      <c r="B37" t="s">
        <v>92</v>
      </c>
      <c r="C37" t="s">
        <v>93</v>
      </c>
      <c r="D37" t="s">
        <v>94</v>
      </c>
      <c r="E37" t="s">
        <v>13</v>
      </c>
      <c r="G37">
        <v>126</v>
      </c>
      <c r="H37">
        <v>132.5</v>
      </c>
      <c r="I37">
        <v>189</v>
      </c>
      <c r="J37">
        <v>5</v>
      </c>
      <c r="K37">
        <v>36</v>
      </c>
      <c r="L37">
        <v>9856</v>
      </c>
      <c r="O37">
        <v>1.19597391430288</v>
      </c>
      <c r="Q37">
        <v>1.196</v>
      </c>
      <c r="R37" t="str">
        <f>LEFT(B37,1)&amp;"."&amp;C37&amp;IF(V37,"^","")&amp;IF(W37,"*","")</f>
        <v>T.Goldstein</v>
      </c>
      <c r="S37">
        <f>RANK(Q37,Q37:Q44)</f>
        <v>2</v>
      </c>
      <c r="T37">
        <f>RANK(Q37,Q:Q)</f>
        <v>23</v>
      </c>
      <c r="U37">
        <f>K37-T37</f>
        <v>13</v>
      </c>
      <c r="V37" t="b">
        <f>_xlfn.MAXIFS(U:U,I:I,I37)=U37</f>
        <v>0</v>
      </c>
      <c r="W37" t="b">
        <f>_xlfn.MINIFS(U:U,I:I,I37)=U37</f>
        <v>0</v>
      </c>
      <c r="X37" t="b">
        <f>MAX(U:U)=U37</f>
        <v>0</v>
      </c>
      <c r="Y37" t="b">
        <f>L37&lt;&gt;I37</f>
        <v>1</v>
      </c>
    </row>
    <row r="38" spans="1:25" x14ac:dyDescent="0.2">
      <c r="A38">
        <v>787</v>
      </c>
      <c r="B38" t="s">
        <v>95</v>
      </c>
      <c r="C38" t="s">
        <v>96</v>
      </c>
      <c r="D38" t="s">
        <v>58</v>
      </c>
      <c r="E38" t="s">
        <v>12</v>
      </c>
      <c r="G38">
        <v>106.875</v>
      </c>
      <c r="H38">
        <v>114.5</v>
      </c>
      <c r="I38">
        <v>182</v>
      </c>
      <c r="J38">
        <v>5</v>
      </c>
      <c r="K38">
        <v>37</v>
      </c>
      <c r="L38">
        <v>182</v>
      </c>
      <c r="N38">
        <v>1.00935960974635</v>
      </c>
      <c r="Q38">
        <v>1.0094000000000001</v>
      </c>
      <c r="R38" t="str">
        <f>LEFT(B38,1)&amp;"."&amp;C38&amp;IF(V38,"^","")&amp;IF(W38,"*","")</f>
        <v>A.Gaff</v>
      </c>
      <c r="S38">
        <f>RANK(Q38,Q38:Q45)</f>
        <v>2</v>
      </c>
      <c r="T38">
        <f>RANK(Q38,Q:Q)</f>
        <v>27</v>
      </c>
      <c r="U38">
        <f>K38-T38</f>
        <v>10</v>
      </c>
      <c r="V38" t="b">
        <f>_xlfn.MAXIFS(U:U,I:I,I38)=U38</f>
        <v>0</v>
      </c>
      <c r="W38" t="b">
        <f>_xlfn.MINIFS(U:U,I:I,I38)=U38</f>
        <v>0</v>
      </c>
      <c r="X38" t="b">
        <f>MAX(U:U)=U38</f>
        <v>0</v>
      </c>
      <c r="Y38" t="b">
        <f>L38&lt;&gt;I38</f>
        <v>0</v>
      </c>
    </row>
    <row r="39" spans="1:25" x14ac:dyDescent="0.2">
      <c r="A39">
        <v>574</v>
      </c>
      <c r="B39" t="s">
        <v>97</v>
      </c>
      <c r="C39" t="s">
        <v>98</v>
      </c>
      <c r="D39" t="s">
        <v>99</v>
      </c>
      <c r="E39" t="s">
        <v>11</v>
      </c>
      <c r="F39" t="s">
        <v>12</v>
      </c>
      <c r="G39">
        <v>86</v>
      </c>
      <c r="H39">
        <v>77.5</v>
      </c>
      <c r="I39">
        <v>9856</v>
      </c>
      <c r="J39">
        <v>5</v>
      </c>
      <c r="K39">
        <v>38</v>
      </c>
      <c r="L39">
        <v>186</v>
      </c>
      <c r="M39">
        <v>-1.2897190370310601</v>
      </c>
      <c r="N39">
        <v>-2.4076004415465202</v>
      </c>
      <c r="Q39">
        <v>-1.2897000000000001</v>
      </c>
      <c r="R39" t="str">
        <f>LEFT(B39,1)&amp;"."&amp;C39&amp;IF(V39,"^","")&amp;IF(W39,"*","")</f>
        <v>D.Houston</v>
      </c>
      <c r="S39">
        <f>RANK(Q39,Q39:Q46)</f>
        <v>6</v>
      </c>
      <c r="T39">
        <f>RANK(Q39,Q:Q)</f>
        <v>176</v>
      </c>
      <c r="U39">
        <f>K39-T39</f>
        <v>-138</v>
      </c>
      <c r="V39" t="b">
        <f>_xlfn.MAXIFS(U:U,I:I,I39)=U39</f>
        <v>0</v>
      </c>
      <c r="W39" t="b">
        <f>_xlfn.MINIFS(U:U,I:I,I39)=U39</f>
        <v>0</v>
      </c>
      <c r="X39" t="b">
        <f>MAX(U:U)=U39</f>
        <v>0</v>
      </c>
      <c r="Y39" t="b">
        <f>L39&lt;&gt;I39</f>
        <v>1</v>
      </c>
    </row>
    <row r="40" spans="1:25" x14ac:dyDescent="0.2">
      <c r="A40">
        <v>491</v>
      </c>
      <c r="B40" t="s">
        <v>100</v>
      </c>
      <c r="C40" t="s">
        <v>101</v>
      </c>
      <c r="D40" t="s">
        <v>21</v>
      </c>
      <c r="E40" t="s">
        <v>14</v>
      </c>
      <c r="G40">
        <v>119.429</v>
      </c>
      <c r="H40">
        <v>111</v>
      </c>
      <c r="I40">
        <v>33301</v>
      </c>
      <c r="J40">
        <v>5</v>
      </c>
      <c r="K40">
        <v>39</v>
      </c>
      <c r="L40">
        <v>9856</v>
      </c>
      <c r="P40">
        <v>2.0592884817863801</v>
      </c>
      <c r="Q40">
        <v>2.0592999999999999</v>
      </c>
      <c r="R40" t="str">
        <f>LEFT(B40,1)&amp;"."&amp;C40&amp;IF(V40,"^","")&amp;IF(W40,"*","")</f>
        <v>C.Petracca</v>
      </c>
      <c r="S40">
        <f>RANK(Q40,Q40:Q47)</f>
        <v>1</v>
      </c>
      <c r="T40">
        <f>RANK(Q40,Q:Q)</f>
        <v>8</v>
      </c>
      <c r="U40">
        <f>K40-T40</f>
        <v>31</v>
      </c>
      <c r="V40" t="b">
        <f>_xlfn.MAXIFS(U:U,I:I,I40)=U40</f>
        <v>0</v>
      </c>
      <c r="W40" t="b">
        <f>_xlfn.MINIFS(U:U,I:I,I40)=U40</f>
        <v>0</v>
      </c>
      <c r="X40" t="b">
        <f>MAX(U:U)=U40</f>
        <v>0</v>
      </c>
      <c r="Y40" t="b">
        <f>L40&lt;&gt;I40</f>
        <v>1</v>
      </c>
    </row>
    <row r="41" spans="1:25" x14ac:dyDescent="0.2">
      <c r="A41">
        <v>460</v>
      </c>
      <c r="B41" t="s">
        <v>68</v>
      </c>
      <c r="C41" t="s">
        <v>102</v>
      </c>
      <c r="D41" t="s">
        <v>42</v>
      </c>
      <c r="E41" t="s">
        <v>12</v>
      </c>
      <c r="G41">
        <v>85.5</v>
      </c>
      <c r="H41">
        <v>80</v>
      </c>
      <c r="I41">
        <v>186</v>
      </c>
      <c r="J41">
        <v>5</v>
      </c>
      <c r="K41">
        <v>40</v>
      </c>
      <c r="L41">
        <v>186</v>
      </c>
      <c r="N41">
        <v>-2.1767247624051098</v>
      </c>
      <c r="Q41">
        <v>-2.1766999999999999</v>
      </c>
      <c r="R41" t="str">
        <f>LEFT(B41,1)&amp;"."&amp;C41&amp;IF(V41,"^","")&amp;IF(W41,"*","")</f>
        <v>J.Worpel</v>
      </c>
      <c r="S41">
        <f>RANK(Q41,Q41:Q48)</f>
        <v>6</v>
      </c>
      <c r="T41">
        <f>RANK(Q41,Q:Q)</f>
        <v>270</v>
      </c>
      <c r="U41">
        <f>K41-T41</f>
        <v>-230</v>
      </c>
      <c r="V41" t="b">
        <f>_xlfn.MAXIFS(U:U,I:I,I41)=U41</f>
        <v>0</v>
      </c>
      <c r="W41" t="b">
        <f>_xlfn.MINIFS(U:U,I:I,I41)=U41</f>
        <v>0</v>
      </c>
      <c r="X41" t="b">
        <f>MAX(U:U)=U41</f>
        <v>0</v>
      </c>
      <c r="Y41" t="b">
        <f>L41&lt;&gt;I41</f>
        <v>0</v>
      </c>
    </row>
    <row r="42" spans="1:25" x14ac:dyDescent="0.2">
      <c r="A42">
        <v>165</v>
      </c>
      <c r="B42" t="s">
        <v>103</v>
      </c>
      <c r="C42" t="s">
        <v>104</v>
      </c>
      <c r="D42" t="s">
        <v>18</v>
      </c>
      <c r="E42" t="s">
        <v>12</v>
      </c>
      <c r="G42">
        <v>104.571</v>
      </c>
      <c r="H42">
        <v>98</v>
      </c>
      <c r="I42">
        <v>186</v>
      </c>
      <c r="J42">
        <v>6</v>
      </c>
      <c r="K42">
        <v>41</v>
      </c>
      <c r="L42">
        <v>186</v>
      </c>
      <c r="N42">
        <v>-0.51441987258695498</v>
      </c>
      <c r="Q42">
        <v>-0.51439999999999997</v>
      </c>
      <c r="R42" t="str">
        <f>LEFT(B42,1)&amp;"."&amp;C42&amp;IF(V42,"^","")&amp;IF(W42,"*","")</f>
        <v>S.Pendlebury</v>
      </c>
      <c r="S42">
        <f>RANK(Q42,Q42:Q49)</f>
        <v>4</v>
      </c>
      <c r="T42">
        <f>RANK(Q42,Q:Q)</f>
        <v>99</v>
      </c>
      <c r="U42">
        <f>K42-T42</f>
        <v>-58</v>
      </c>
      <c r="V42" t="b">
        <f>_xlfn.MAXIFS(U:U,I:I,I42)=U42</f>
        <v>0</v>
      </c>
      <c r="W42" t="b">
        <f>_xlfn.MINIFS(U:U,I:I,I42)=U42</f>
        <v>0</v>
      </c>
      <c r="X42" t="b">
        <f>MAX(U:U)=U42</f>
        <v>0</v>
      </c>
      <c r="Y42" t="b">
        <f>L42&lt;&gt;I42</f>
        <v>0</v>
      </c>
    </row>
    <row r="43" spans="1:25" x14ac:dyDescent="0.2">
      <c r="A43">
        <v>90</v>
      </c>
      <c r="B43" t="s">
        <v>105</v>
      </c>
      <c r="C43" t="s">
        <v>106</v>
      </c>
      <c r="D43" t="s">
        <v>31</v>
      </c>
      <c r="E43" t="s">
        <v>12</v>
      </c>
      <c r="G43">
        <v>91.166700000000006</v>
      </c>
      <c r="H43">
        <v>106.5</v>
      </c>
      <c r="I43">
        <v>33301</v>
      </c>
      <c r="J43">
        <v>6</v>
      </c>
      <c r="K43">
        <v>42</v>
      </c>
      <c r="L43">
        <v>9856</v>
      </c>
      <c r="N43">
        <v>0.27055743649384001</v>
      </c>
      <c r="Q43">
        <v>0.27060000000000001</v>
      </c>
      <c r="R43" t="str">
        <f>LEFT(B43,1)&amp;"."&amp;C43&amp;IF(V43,"^","")&amp;IF(W43,"*","")</f>
        <v>D.Zorko</v>
      </c>
      <c r="S43">
        <f>RANK(Q43,Q43:Q50)</f>
        <v>2</v>
      </c>
      <c r="T43">
        <f>RANK(Q43,Q:Q)</f>
        <v>56</v>
      </c>
      <c r="U43">
        <f>K43-T43</f>
        <v>-14</v>
      </c>
      <c r="V43" t="b">
        <f>_xlfn.MAXIFS(U:U,I:I,I43)=U43</f>
        <v>0</v>
      </c>
      <c r="W43" t="b">
        <f>_xlfn.MINIFS(U:U,I:I,I43)=U43</f>
        <v>0</v>
      </c>
      <c r="X43" t="b">
        <f>MAX(U:U)=U43</f>
        <v>0</v>
      </c>
      <c r="Y43" t="b">
        <f>L43&lt;&gt;I43</f>
        <v>1</v>
      </c>
    </row>
    <row r="44" spans="1:25" x14ac:dyDescent="0.2">
      <c r="A44">
        <v>715</v>
      </c>
      <c r="B44" t="s">
        <v>107</v>
      </c>
      <c r="C44" t="s">
        <v>108</v>
      </c>
      <c r="D44" t="s">
        <v>50</v>
      </c>
      <c r="E44" t="s">
        <v>11</v>
      </c>
      <c r="G44">
        <v>91.75</v>
      </c>
      <c r="H44">
        <v>88</v>
      </c>
      <c r="I44">
        <v>9856</v>
      </c>
      <c r="J44">
        <v>6</v>
      </c>
      <c r="K44">
        <v>43</v>
      </c>
      <c r="L44">
        <v>33301</v>
      </c>
      <c r="M44">
        <v>-0.35376742484437301</v>
      </c>
      <c r="Q44">
        <v>-0.3538</v>
      </c>
      <c r="R44" t="str">
        <f>LEFT(B44,1)&amp;"."&amp;C44&amp;IF(V44,"^","")&amp;IF(W44,"*","")</f>
        <v>D.Rampe</v>
      </c>
      <c r="S44">
        <f>RANK(Q44,Q44:Q51)</f>
        <v>3</v>
      </c>
      <c r="T44">
        <f>RANK(Q44,Q:Q)</f>
        <v>87</v>
      </c>
      <c r="U44">
        <f>K44-T44</f>
        <v>-44</v>
      </c>
      <c r="V44" t="b">
        <f>_xlfn.MAXIFS(U:U,I:I,I44)=U44</f>
        <v>0</v>
      </c>
      <c r="W44" t="b">
        <f>_xlfn.MINIFS(U:U,I:I,I44)=U44</f>
        <v>0</v>
      </c>
      <c r="X44" t="b">
        <f>MAX(U:U)=U44</f>
        <v>0</v>
      </c>
      <c r="Y44" t="b">
        <f>L44&lt;&gt;I44</f>
        <v>1</v>
      </c>
    </row>
    <row r="45" spans="1:25" x14ac:dyDescent="0.2">
      <c r="A45">
        <v>616</v>
      </c>
      <c r="B45" t="s">
        <v>109</v>
      </c>
      <c r="C45" t="s">
        <v>110</v>
      </c>
      <c r="D45" t="s">
        <v>53</v>
      </c>
      <c r="E45" t="s">
        <v>11</v>
      </c>
      <c r="G45">
        <v>94.25</v>
      </c>
      <c r="H45">
        <v>99</v>
      </c>
      <c r="I45">
        <v>182</v>
      </c>
      <c r="J45">
        <v>6</v>
      </c>
      <c r="K45">
        <v>44</v>
      </c>
      <c r="L45">
        <v>9806</v>
      </c>
      <c r="M45">
        <v>0.62675331173215698</v>
      </c>
      <c r="Q45">
        <v>0.62680000000000002</v>
      </c>
      <c r="R45" t="str">
        <f>LEFT(B45,1)&amp;"."&amp;C45&amp;IF(V45,"^","")&amp;IF(W45,"*","")</f>
        <v>B.Houli</v>
      </c>
      <c r="S45">
        <f>RANK(Q45,Q45:Q52)</f>
        <v>1</v>
      </c>
      <c r="T45">
        <f>RANK(Q45,Q:Q)</f>
        <v>42</v>
      </c>
      <c r="U45">
        <f>K45-T45</f>
        <v>2</v>
      </c>
      <c r="V45" t="b">
        <f>_xlfn.MAXIFS(U:U,I:I,I45)=U45</f>
        <v>0</v>
      </c>
      <c r="W45" t="b">
        <f>_xlfn.MINIFS(U:U,I:I,I45)=U45</f>
        <v>0</v>
      </c>
      <c r="X45" t="b">
        <f>MAX(U:U)=U45</f>
        <v>0</v>
      </c>
      <c r="Y45" t="b">
        <f>L45&lt;&gt;I45</f>
        <v>1</v>
      </c>
    </row>
    <row r="46" spans="1:25" x14ac:dyDescent="0.2">
      <c r="A46">
        <v>304</v>
      </c>
      <c r="B46" t="s">
        <v>111</v>
      </c>
      <c r="C46" t="s">
        <v>112</v>
      </c>
      <c r="D46" t="s">
        <v>113</v>
      </c>
      <c r="E46" t="s">
        <v>14</v>
      </c>
      <c r="F46" t="s">
        <v>12</v>
      </c>
      <c r="G46">
        <v>58.25</v>
      </c>
      <c r="H46">
        <v>51</v>
      </c>
      <c r="I46">
        <v>189</v>
      </c>
      <c r="J46">
        <v>6</v>
      </c>
      <c r="K46">
        <v>45</v>
      </c>
      <c r="N46">
        <v>-4.8548826404454699</v>
      </c>
      <c r="P46">
        <v>-3.5729535196806399</v>
      </c>
      <c r="Q46">
        <v>-3.573</v>
      </c>
      <c r="R46" t="str">
        <f>LEFT(B46,1)&amp;"."&amp;C46&amp;IF(V46,"^","")&amp;IF(W46,"*","")</f>
        <v>D.MacPherson*</v>
      </c>
      <c r="S46">
        <f>RANK(Q46,Q46:Q53)</f>
        <v>8</v>
      </c>
      <c r="T46">
        <f>RANK(Q46,Q:Q)</f>
        <v>426</v>
      </c>
      <c r="U46">
        <f>K46-T46</f>
        <v>-381</v>
      </c>
      <c r="V46" t="b">
        <f>_xlfn.MAXIFS(U:U,I:I,I46)=U46</f>
        <v>0</v>
      </c>
      <c r="W46" t="b">
        <f>_xlfn.MINIFS(U:U,I:I,I46)=U46</f>
        <v>1</v>
      </c>
      <c r="X46" t="b">
        <f>MAX(U:U)=U46</f>
        <v>0</v>
      </c>
      <c r="Y46" t="b">
        <f>L46&lt;&gt;I46</f>
        <v>1</v>
      </c>
    </row>
    <row r="47" spans="1:25" x14ac:dyDescent="0.2">
      <c r="A47">
        <v>676</v>
      </c>
      <c r="B47" t="s">
        <v>114</v>
      </c>
      <c r="C47" t="s">
        <v>115</v>
      </c>
      <c r="D47" t="s">
        <v>116</v>
      </c>
      <c r="E47" t="s">
        <v>12</v>
      </c>
      <c r="G47">
        <v>74.25</v>
      </c>
      <c r="H47">
        <v>68.5</v>
      </c>
      <c r="I47">
        <v>5524</v>
      </c>
      <c r="J47">
        <v>6</v>
      </c>
      <c r="K47">
        <v>46</v>
      </c>
      <c r="L47">
        <v>189</v>
      </c>
      <c r="N47">
        <v>-3.2387528864555901</v>
      </c>
      <c r="Q47">
        <v>-3.2387999999999999</v>
      </c>
      <c r="R47" t="str">
        <f>LEFT(B47,1)&amp;"."&amp;C47&amp;IF(V47,"^","")&amp;IF(W47,"*","")</f>
        <v>S.Ross</v>
      </c>
      <c r="S47">
        <f>RANK(Q47,Q47:Q54)</f>
        <v>8</v>
      </c>
      <c r="T47">
        <f>RANK(Q47,Q:Q)</f>
        <v>394</v>
      </c>
      <c r="U47">
        <f>K47-T47</f>
        <v>-348</v>
      </c>
      <c r="V47" t="b">
        <f>_xlfn.MAXIFS(U:U,I:I,I47)=U47</f>
        <v>0</v>
      </c>
      <c r="W47" t="b">
        <f>_xlfn.MINIFS(U:U,I:I,I47)=U47</f>
        <v>0</v>
      </c>
      <c r="X47" t="b">
        <f>MAX(U:U)=U47</f>
        <v>0</v>
      </c>
      <c r="Y47" t="b">
        <f>L47&lt;&gt;I47</f>
        <v>1</v>
      </c>
    </row>
    <row r="48" spans="1:25" x14ac:dyDescent="0.2">
      <c r="A48">
        <v>700</v>
      </c>
      <c r="B48" t="s">
        <v>117</v>
      </c>
      <c r="C48" t="s">
        <v>118</v>
      </c>
      <c r="D48" t="s">
        <v>50</v>
      </c>
      <c r="E48" t="s">
        <v>12</v>
      </c>
      <c r="G48">
        <v>90.333299999999994</v>
      </c>
      <c r="H48">
        <v>92</v>
      </c>
      <c r="I48">
        <v>9806</v>
      </c>
      <c r="J48">
        <v>6</v>
      </c>
      <c r="K48">
        <v>47</v>
      </c>
      <c r="L48">
        <v>182</v>
      </c>
      <c r="N48">
        <v>-1.0685215025263399</v>
      </c>
      <c r="Q48">
        <v>-1.0685</v>
      </c>
      <c r="R48" t="str">
        <f>LEFT(B48,1)&amp;"."&amp;C48&amp;IF(V48,"^","")&amp;IF(W48,"*","")</f>
        <v>J.Kennedy</v>
      </c>
      <c r="S48">
        <f>RANK(Q48,Q48:Q55)</f>
        <v>6</v>
      </c>
      <c r="T48">
        <f>RANK(Q48,Q:Q)</f>
        <v>149</v>
      </c>
      <c r="U48">
        <f>K48-T48</f>
        <v>-102</v>
      </c>
      <c r="V48" t="b">
        <f>_xlfn.MAXIFS(U:U,I:I,I48)=U48</f>
        <v>0</v>
      </c>
      <c r="W48" t="b">
        <f>_xlfn.MINIFS(U:U,I:I,I48)=U48</f>
        <v>0</v>
      </c>
      <c r="X48" t="b">
        <f>MAX(U:U)=U48</f>
        <v>0</v>
      </c>
      <c r="Y48" t="b">
        <f>L48&lt;&gt;I48</f>
        <v>1</v>
      </c>
    </row>
    <row r="49" spans="1:25" x14ac:dyDescent="0.2">
      <c r="A49">
        <v>220</v>
      </c>
      <c r="B49" t="s">
        <v>119</v>
      </c>
      <c r="C49" t="s">
        <v>120</v>
      </c>
      <c r="D49" t="s">
        <v>82</v>
      </c>
      <c r="E49" t="s">
        <v>14</v>
      </c>
      <c r="F49" t="s">
        <v>12</v>
      </c>
      <c r="G49">
        <v>76.857100000000003</v>
      </c>
      <c r="H49">
        <v>70</v>
      </c>
      <c r="I49">
        <v>9867</v>
      </c>
      <c r="J49">
        <v>6</v>
      </c>
      <c r="K49">
        <v>48</v>
      </c>
      <c r="L49">
        <v>9867</v>
      </c>
      <c r="N49">
        <v>-3.10022747897075</v>
      </c>
      <c r="P49">
        <v>-1.7894102192160899</v>
      </c>
      <c r="Q49">
        <v>-1.7894000000000001</v>
      </c>
      <c r="R49" t="str">
        <f>LEFT(B49,1)&amp;"."&amp;C49&amp;IF(V49,"^","")&amp;IF(W49,"*","")</f>
        <v>D.Smith</v>
      </c>
      <c r="S49">
        <f>RANK(Q49,Q49:Q56)</f>
        <v>7</v>
      </c>
      <c r="T49">
        <f>RANK(Q49,Q:Q)</f>
        <v>230</v>
      </c>
      <c r="U49">
        <f>K49-T49</f>
        <v>-182</v>
      </c>
      <c r="V49" t="b">
        <f>_xlfn.MAXIFS(U:U,I:I,I49)=U49</f>
        <v>0</v>
      </c>
      <c r="W49" t="b">
        <f>_xlfn.MINIFS(U:U,I:I,I49)=U49</f>
        <v>0</v>
      </c>
      <c r="X49" t="b">
        <f>MAX(U:U)=U49</f>
        <v>0</v>
      </c>
      <c r="Y49" t="b">
        <f>L49&lt;&gt;I49</f>
        <v>0</v>
      </c>
    </row>
    <row r="50" spans="1:25" x14ac:dyDescent="0.2">
      <c r="A50">
        <v>72</v>
      </c>
      <c r="B50" t="s">
        <v>121</v>
      </c>
      <c r="C50" t="s">
        <v>122</v>
      </c>
      <c r="D50" t="s">
        <v>31</v>
      </c>
      <c r="E50" t="s">
        <v>12</v>
      </c>
      <c r="G50">
        <v>107.125</v>
      </c>
      <c r="H50">
        <v>102.5</v>
      </c>
      <c r="I50">
        <v>9867</v>
      </c>
      <c r="J50">
        <v>7</v>
      </c>
      <c r="K50">
        <v>49</v>
      </c>
      <c r="L50">
        <v>9867</v>
      </c>
      <c r="N50">
        <v>-9.8843650132416194E-2</v>
      </c>
      <c r="Q50">
        <v>-9.8799999999999999E-2</v>
      </c>
      <c r="R50" t="str">
        <f>LEFT(B50,1)&amp;"."&amp;C50&amp;IF(V50,"^","")&amp;IF(W50,"*","")</f>
        <v>H.McCluggage</v>
      </c>
      <c r="S50">
        <f>RANK(Q50,Q50:Q57)</f>
        <v>2</v>
      </c>
      <c r="T50">
        <f>RANK(Q50,Q:Q)</f>
        <v>70</v>
      </c>
      <c r="U50">
        <f>K50-T50</f>
        <v>-21</v>
      </c>
      <c r="V50" t="b">
        <f>_xlfn.MAXIFS(U:U,I:I,I50)=U50</f>
        <v>0</v>
      </c>
      <c r="W50" t="b">
        <f>_xlfn.MINIFS(U:U,I:I,I50)=U50</f>
        <v>0</v>
      </c>
      <c r="X50" t="b">
        <f>MAX(U:U)=U50</f>
        <v>0</v>
      </c>
      <c r="Y50" t="b">
        <f>L50&lt;&gt;I50</f>
        <v>0</v>
      </c>
    </row>
    <row r="51" spans="1:25" x14ac:dyDescent="0.2">
      <c r="A51">
        <v>37</v>
      </c>
      <c r="B51" t="s">
        <v>16</v>
      </c>
      <c r="C51" t="s">
        <v>120</v>
      </c>
      <c r="D51" t="s">
        <v>63</v>
      </c>
      <c r="E51" t="s">
        <v>11</v>
      </c>
      <c r="G51">
        <v>81.125</v>
      </c>
      <c r="H51">
        <v>83</v>
      </c>
      <c r="I51">
        <v>9806</v>
      </c>
      <c r="J51">
        <v>7</v>
      </c>
      <c r="K51">
        <v>50</v>
      </c>
      <c r="L51">
        <v>182</v>
      </c>
      <c r="M51">
        <v>-0.79945866874279503</v>
      </c>
      <c r="Q51">
        <v>-0.79949999999999999</v>
      </c>
      <c r="R51" t="str">
        <f>LEFT(B51,1)&amp;"."&amp;C51&amp;IF(V51,"^","")&amp;IF(W51,"*","")</f>
        <v>B.Smith</v>
      </c>
      <c r="S51">
        <f>RANK(Q51,Q51:Q58)</f>
        <v>5</v>
      </c>
      <c r="T51">
        <f>RANK(Q51,Q:Q)</f>
        <v>121</v>
      </c>
      <c r="U51">
        <f>K51-T51</f>
        <v>-71</v>
      </c>
      <c r="V51" t="b">
        <f>_xlfn.MAXIFS(U:U,I:I,I51)=U51</f>
        <v>0</v>
      </c>
      <c r="W51" t="b">
        <f>_xlfn.MINIFS(U:U,I:I,I51)=U51</f>
        <v>0</v>
      </c>
      <c r="X51" t="b">
        <f>MAX(U:U)=U51</f>
        <v>0</v>
      </c>
      <c r="Y51" t="b">
        <f>L51&lt;&gt;I51</f>
        <v>1</v>
      </c>
    </row>
    <row r="52" spans="1:25" x14ac:dyDescent="0.2">
      <c r="A52">
        <v>553</v>
      </c>
      <c r="B52" t="s">
        <v>123</v>
      </c>
      <c r="C52" t="s">
        <v>124</v>
      </c>
      <c r="D52" t="s">
        <v>99</v>
      </c>
      <c r="E52" t="s">
        <v>12</v>
      </c>
      <c r="G52">
        <v>105.125</v>
      </c>
      <c r="H52">
        <v>105</v>
      </c>
      <c r="I52">
        <v>5524</v>
      </c>
      <c r="J52">
        <v>7</v>
      </c>
      <c r="K52">
        <v>51</v>
      </c>
      <c r="L52">
        <v>5524</v>
      </c>
      <c r="N52">
        <v>0.132032029008994</v>
      </c>
      <c r="Q52">
        <v>0.13200000000000001</v>
      </c>
      <c r="R52" t="str">
        <f>LEFT(B52,1)&amp;"."&amp;C52&amp;IF(V52,"^","")&amp;IF(W52,"*","")</f>
        <v>T.Boak</v>
      </c>
      <c r="S52">
        <f>RANK(Q52,Q52:Q59)</f>
        <v>1</v>
      </c>
      <c r="T52">
        <f>RANK(Q52,Q:Q)</f>
        <v>62</v>
      </c>
      <c r="U52">
        <f>K52-T52</f>
        <v>-11</v>
      </c>
      <c r="V52" t="b">
        <f>_xlfn.MAXIFS(U:U,I:I,I52)=U52</f>
        <v>0</v>
      </c>
      <c r="W52" t="b">
        <f>_xlfn.MINIFS(U:U,I:I,I52)=U52</f>
        <v>0</v>
      </c>
      <c r="X52" t="b">
        <f>MAX(U:U)=U52</f>
        <v>0</v>
      </c>
      <c r="Y52" t="b">
        <f>L52&lt;&gt;I52</f>
        <v>0</v>
      </c>
    </row>
    <row r="53" spans="1:25" x14ac:dyDescent="0.2">
      <c r="A53">
        <v>322</v>
      </c>
      <c r="B53" t="s">
        <v>25</v>
      </c>
      <c r="C53" t="s">
        <v>125</v>
      </c>
      <c r="D53" t="s">
        <v>113</v>
      </c>
      <c r="E53" t="s">
        <v>11</v>
      </c>
      <c r="G53">
        <v>81</v>
      </c>
      <c r="H53">
        <v>81</v>
      </c>
      <c r="I53">
        <v>189</v>
      </c>
      <c r="J53">
        <v>7</v>
      </c>
      <c r="K53">
        <v>52</v>
      </c>
      <c r="L53">
        <v>189</v>
      </c>
      <c r="M53">
        <v>-0.97773516630216395</v>
      </c>
      <c r="Q53">
        <v>-0.97770000000000001</v>
      </c>
      <c r="R53" t="str">
        <f>LEFT(B53,1)&amp;"."&amp;C53&amp;IF(V53,"^","")&amp;IF(W53,"*","")</f>
        <v>L.Weller</v>
      </c>
      <c r="S53">
        <f>RANK(Q53,Q53:Q60)</f>
        <v>4</v>
      </c>
      <c r="T53">
        <f>RANK(Q53,Q:Q)</f>
        <v>136</v>
      </c>
      <c r="U53">
        <f>K53-T53</f>
        <v>-84</v>
      </c>
      <c r="V53" t="b">
        <f>_xlfn.MAXIFS(U:U,I:I,I53)=U53</f>
        <v>0</v>
      </c>
      <c r="W53" t="b">
        <f>_xlfn.MINIFS(U:U,I:I,I53)=U53</f>
        <v>0</v>
      </c>
      <c r="X53" t="b">
        <f>MAX(U:U)=U53</f>
        <v>0</v>
      </c>
      <c r="Y53" t="b">
        <f>L53&lt;&gt;I53</f>
        <v>0</v>
      </c>
    </row>
    <row r="54" spans="1:25" x14ac:dyDescent="0.2">
      <c r="A54">
        <v>214</v>
      </c>
      <c r="B54" t="s">
        <v>111</v>
      </c>
      <c r="C54" t="s">
        <v>126</v>
      </c>
      <c r="D54" t="s">
        <v>82</v>
      </c>
      <c r="E54" t="s">
        <v>14</v>
      </c>
      <c r="F54" t="s">
        <v>12</v>
      </c>
      <c r="G54">
        <v>77.285700000000006</v>
      </c>
      <c r="H54">
        <v>86</v>
      </c>
      <c r="I54">
        <v>182</v>
      </c>
      <c r="J54">
        <v>7</v>
      </c>
      <c r="K54">
        <v>53</v>
      </c>
      <c r="L54">
        <v>189</v>
      </c>
      <c r="N54">
        <v>-1.6226231324657201</v>
      </c>
      <c r="P54">
        <v>-0.28747901882487897</v>
      </c>
      <c r="Q54">
        <v>-0.28749999999999998</v>
      </c>
      <c r="R54" t="str">
        <f>LEFT(B54,1)&amp;"."&amp;C54&amp;IF(V54,"^","")&amp;IF(W54,"*","")</f>
        <v>D.Parish</v>
      </c>
      <c r="S54">
        <f>RANK(Q54,Q54:Q61)</f>
        <v>2</v>
      </c>
      <c r="T54">
        <f>RANK(Q54,Q:Q)</f>
        <v>85</v>
      </c>
      <c r="U54">
        <f>K54-T54</f>
        <v>-32</v>
      </c>
      <c r="V54" t="b">
        <f>_xlfn.MAXIFS(U:U,I:I,I54)=U54</f>
        <v>0</v>
      </c>
      <c r="W54" t="b">
        <f>_xlfn.MINIFS(U:U,I:I,I54)=U54</f>
        <v>0</v>
      </c>
      <c r="X54" t="b">
        <f>MAX(U:U)=U54</f>
        <v>0</v>
      </c>
      <c r="Y54" t="b">
        <f>L54&lt;&gt;I54</f>
        <v>1</v>
      </c>
    </row>
    <row r="55" spans="1:25" x14ac:dyDescent="0.2">
      <c r="A55">
        <v>116</v>
      </c>
      <c r="B55" t="s">
        <v>127</v>
      </c>
      <c r="C55" t="s">
        <v>128</v>
      </c>
      <c r="D55" t="s">
        <v>34</v>
      </c>
      <c r="E55" t="s">
        <v>11</v>
      </c>
      <c r="G55">
        <v>23.5</v>
      </c>
      <c r="H55">
        <v>23.5</v>
      </c>
      <c r="I55">
        <v>9856</v>
      </c>
      <c r="J55">
        <v>7</v>
      </c>
      <c r="K55">
        <v>54</v>
      </c>
      <c r="M55">
        <v>-6.1031844711340204</v>
      </c>
      <c r="Q55">
        <v>-6.1032000000000002</v>
      </c>
      <c r="R55" t="str">
        <f>LEFT(B55,1)&amp;"."&amp;C55&amp;IF(V55,"^","")&amp;IF(W55,"*","")</f>
        <v>N.Newman*</v>
      </c>
      <c r="S55">
        <f>RANK(Q55,Q55:Q62)</f>
        <v>8</v>
      </c>
      <c r="T55">
        <f>RANK(Q55,Q:Q)</f>
        <v>573</v>
      </c>
      <c r="U55">
        <f>K55-T55</f>
        <v>-519</v>
      </c>
      <c r="V55" t="b">
        <f>_xlfn.MAXIFS(U:U,I:I,I55)=U55</f>
        <v>0</v>
      </c>
      <c r="W55" t="b">
        <f>_xlfn.MINIFS(U:U,I:I,I55)=U55</f>
        <v>1</v>
      </c>
      <c r="X55" t="b">
        <f>MAX(U:U)=U55</f>
        <v>0</v>
      </c>
      <c r="Y55" t="b">
        <f>L55&lt;&gt;I55</f>
        <v>1</v>
      </c>
    </row>
    <row r="56" spans="1:25" x14ac:dyDescent="0.2">
      <c r="A56">
        <v>392</v>
      </c>
      <c r="B56" t="s">
        <v>129</v>
      </c>
      <c r="C56" t="s">
        <v>130</v>
      </c>
      <c r="D56" t="s">
        <v>27</v>
      </c>
      <c r="E56" t="s">
        <v>12</v>
      </c>
      <c r="G56">
        <v>86.125</v>
      </c>
      <c r="H56">
        <v>89</v>
      </c>
      <c r="I56">
        <v>33301</v>
      </c>
      <c r="J56">
        <v>7</v>
      </c>
      <c r="K56">
        <v>55</v>
      </c>
      <c r="L56">
        <v>33301</v>
      </c>
      <c r="N56">
        <v>-1.3455723174960299</v>
      </c>
      <c r="Q56">
        <v>-1.3455999999999999</v>
      </c>
      <c r="R56" t="str">
        <f>LEFT(B56,1)&amp;"."&amp;C56&amp;IF(V56,"^","")&amp;IF(W56,"*","")</f>
        <v>J.Hopper</v>
      </c>
      <c r="S56">
        <f>RANK(Q56,Q56:Q63)</f>
        <v>7</v>
      </c>
      <c r="T56">
        <f>RANK(Q56,Q:Q)</f>
        <v>184</v>
      </c>
      <c r="U56">
        <f>K56-T56</f>
        <v>-129</v>
      </c>
      <c r="V56" t="b">
        <f>_xlfn.MAXIFS(U:U,I:I,I56)=U56</f>
        <v>0</v>
      </c>
      <c r="W56" t="b">
        <f>_xlfn.MINIFS(U:U,I:I,I56)=U56</f>
        <v>0</v>
      </c>
      <c r="X56" t="b">
        <f>MAX(U:U)=U56</f>
        <v>0</v>
      </c>
      <c r="Y56" t="b">
        <f>L56&lt;&gt;I56</f>
        <v>0</v>
      </c>
    </row>
    <row r="57" spans="1:25" x14ac:dyDescent="0.2">
      <c r="A57">
        <v>80</v>
      </c>
      <c r="B57" t="s">
        <v>89</v>
      </c>
      <c r="C57" t="s">
        <v>131</v>
      </c>
      <c r="D57" t="s">
        <v>31</v>
      </c>
      <c r="E57" t="s">
        <v>11</v>
      </c>
      <c r="G57">
        <v>80.5</v>
      </c>
      <c r="H57">
        <v>85</v>
      </c>
      <c r="I57">
        <v>186</v>
      </c>
      <c r="J57">
        <v>7</v>
      </c>
      <c r="K57">
        <v>56</v>
      </c>
      <c r="L57">
        <v>186</v>
      </c>
      <c r="M57">
        <v>-0.621182171183426</v>
      </c>
      <c r="Q57">
        <v>-0.62119999999999997</v>
      </c>
      <c r="R57" t="str">
        <f>LEFT(B57,1)&amp;"."&amp;C57&amp;IF(V57,"^","")&amp;IF(W57,"*","")</f>
        <v>D.Rich</v>
      </c>
      <c r="S57">
        <f>RANK(Q57,Q57:Q64)</f>
        <v>5</v>
      </c>
      <c r="T57">
        <f>RANK(Q57,Q:Q)</f>
        <v>107</v>
      </c>
      <c r="U57">
        <f>K57-T57</f>
        <v>-51</v>
      </c>
      <c r="V57" t="b">
        <f>_xlfn.MAXIFS(U:U,I:I,I57)=U57</f>
        <v>0</v>
      </c>
      <c r="W57" t="b">
        <f>_xlfn.MINIFS(U:U,I:I,I57)=U57</f>
        <v>0</v>
      </c>
      <c r="X57" t="b">
        <f>MAX(U:U)=U57</f>
        <v>0</v>
      </c>
      <c r="Y57" t="b">
        <f>L57&lt;&gt;I57</f>
        <v>0</v>
      </c>
    </row>
    <row r="58" spans="1:25" x14ac:dyDescent="0.2">
      <c r="A58">
        <v>617</v>
      </c>
      <c r="B58" t="s">
        <v>132</v>
      </c>
      <c r="C58" t="s">
        <v>133</v>
      </c>
      <c r="D58" t="s">
        <v>53</v>
      </c>
      <c r="E58" t="s">
        <v>14</v>
      </c>
      <c r="G58">
        <v>89.125</v>
      </c>
      <c r="H58">
        <v>89.5</v>
      </c>
      <c r="I58">
        <v>186</v>
      </c>
      <c r="J58">
        <v>8</v>
      </c>
      <c r="K58">
        <v>57</v>
      </c>
      <c r="L58">
        <v>186</v>
      </c>
      <c r="P58">
        <v>4.1068431260697001E-2</v>
      </c>
      <c r="Q58">
        <v>4.1099999999999998E-2</v>
      </c>
      <c r="R58" t="str">
        <f>LEFT(B58,1)&amp;"."&amp;C58&amp;IF(V58,"^","")&amp;IF(W58,"*","")</f>
        <v>K.Lambert</v>
      </c>
      <c r="S58">
        <f>RANK(Q58,Q58:Q65)</f>
        <v>2</v>
      </c>
      <c r="T58">
        <f>RANK(Q58,Q:Q)</f>
        <v>64</v>
      </c>
      <c r="U58">
        <f>K58-T58</f>
        <v>-7</v>
      </c>
      <c r="V58" t="b">
        <f>_xlfn.MAXIFS(U:U,I:I,I58)=U58</f>
        <v>0</v>
      </c>
      <c r="W58" t="b">
        <f>_xlfn.MINIFS(U:U,I:I,I58)=U58</f>
        <v>0</v>
      </c>
      <c r="X58" t="b">
        <f>MAX(U:U)=U58</f>
        <v>0</v>
      </c>
      <c r="Y58" t="b">
        <f>L58&lt;&gt;I58</f>
        <v>0</v>
      </c>
    </row>
    <row r="59" spans="1:25" x14ac:dyDescent="0.2">
      <c r="A59">
        <v>197</v>
      </c>
      <c r="B59" t="s">
        <v>134</v>
      </c>
      <c r="C59" t="s">
        <v>135</v>
      </c>
      <c r="D59" t="s">
        <v>82</v>
      </c>
      <c r="E59" t="s">
        <v>12</v>
      </c>
      <c r="G59">
        <v>89</v>
      </c>
      <c r="H59">
        <v>89</v>
      </c>
      <c r="I59">
        <v>33301</v>
      </c>
      <c r="J59">
        <v>8</v>
      </c>
      <c r="K59">
        <v>58</v>
      </c>
      <c r="N59">
        <v>-1.3455723174960299</v>
      </c>
      <c r="Q59">
        <v>-1.3455999999999999</v>
      </c>
      <c r="R59" t="str">
        <f>LEFT(B59,1)&amp;"."&amp;C59&amp;IF(V59,"^","")&amp;IF(W59,"*","")</f>
        <v>D.Heppell</v>
      </c>
      <c r="S59">
        <f>RANK(Q59,Q59:Q66)</f>
        <v>7</v>
      </c>
      <c r="T59">
        <f>RANK(Q59,Q:Q)</f>
        <v>184</v>
      </c>
      <c r="U59">
        <f>K59-T59</f>
        <v>-126</v>
      </c>
      <c r="V59" t="b">
        <f>_xlfn.MAXIFS(U:U,I:I,I59)=U59</f>
        <v>0</v>
      </c>
      <c r="W59" t="b">
        <f>_xlfn.MINIFS(U:U,I:I,I59)=U59</f>
        <v>0</v>
      </c>
      <c r="X59" t="b">
        <f>MAX(U:U)=U59</f>
        <v>0</v>
      </c>
      <c r="Y59" t="b">
        <f>L59&lt;&gt;I59</f>
        <v>1</v>
      </c>
    </row>
    <row r="60" spans="1:25" x14ac:dyDescent="0.2">
      <c r="A60">
        <v>668</v>
      </c>
      <c r="B60" t="s">
        <v>136</v>
      </c>
      <c r="C60" t="s">
        <v>137</v>
      </c>
      <c r="D60" t="s">
        <v>116</v>
      </c>
      <c r="E60" t="s">
        <v>13</v>
      </c>
      <c r="G60">
        <v>99.75</v>
      </c>
      <c r="H60">
        <v>86.5</v>
      </c>
      <c r="I60">
        <v>9856</v>
      </c>
      <c r="J60">
        <v>8</v>
      </c>
      <c r="K60">
        <v>59</v>
      </c>
      <c r="L60">
        <v>189</v>
      </c>
      <c r="O60">
        <v>-1.02311045778179</v>
      </c>
      <c r="Q60">
        <v>-1.0230999999999999</v>
      </c>
      <c r="R60" t="str">
        <f>LEFT(B60,1)&amp;"."&amp;C60&amp;IF(V60,"^","")&amp;IF(W60,"*","")</f>
        <v>R.Marshall</v>
      </c>
      <c r="S60">
        <f>RANK(Q60,Q60:Q67)</f>
        <v>5</v>
      </c>
      <c r="T60">
        <f>RANK(Q60,Q:Q)</f>
        <v>144</v>
      </c>
      <c r="U60">
        <f>K60-T60</f>
        <v>-85</v>
      </c>
      <c r="V60" t="b">
        <f>_xlfn.MAXIFS(U:U,I:I,I60)=U60</f>
        <v>0</v>
      </c>
      <c r="W60" t="b">
        <f>_xlfn.MINIFS(U:U,I:I,I60)=U60</f>
        <v>0</v>
      </c>
      <c r="X60" t="b">
        <f>MAX(U:U)=U60</f>
        <v>0</v>
      </c>
      <c r="Y60" t="b">
        <f>L60&lt;&gt;I60</f>
        <v>1</v>
      </c>
    </row>
    <row r="61" spans="1:25" x14ac:dyDescent="0.2">
      <c r="A61">
        <v>690</v>
      </c>
      <c r="B61" t="s">
        <v>138</v>
      </c>
      <c r="C61" t="s">
        <v>139</v>
      </c>
      <c r="D61" t="s">
        <v>50</v>
      </c>
      <c r="E61" t="s">
        <v>11</v>
      </c>
      <c r="F61" t="s">
        <v>14</v>
      </c>
      <c r="G61">
        <v>75.375</v>
      </c>
      <c r="H61">
        <v>76.5</v>
      </c>
      <c r="I61">
        <v>182</v>
      </c>
      <c r="J61">
        <v>8</v>
      </c>
      <c r="K61">
        <v>60</v>
      </c>
      <c r="L61">
        <v>182</v>
      </c>
      <c r="M61">
        <v>-1.37885728581074</v>
      </c>
      <c r="P61">
        <v>-1.17925066905716</v>
      </c>
      <c r="Q61">
        <v>-1.1793</v>
      </c>
      <c r="R61" t="str">
        <f>LEFT(B61,1)&amp;"."&amp;C61&amp;IF(V61,"^","")&amp;IF(W61,"*","")</f>
        <v>J.Dawson</v>
      </c>
      <c r="S61">
        <f>RANK(Q61,Q61:Q68)</f>
        <v>6</v>
      </c>
      <c r="T61">
        <f>RANK(Q61,Q:Q)</f>
        <v>162</v>
      </c>
      <c r="U61">
        <f>K61-T61</f>
        <v>-102</v>
      </c>
      <c r="V61" t="b">
        <f>_xlfn.MAXIFS(U:U,I:I,I61)=U61</f>
        <v>0</v>
      </c>
      <c r="W61" t="b">
        <f>_xlfn.MINIFS(U:U,I:I,I61)=U61</f>
        <v>0</v>
      </c>
      <c r="X61" t="b">
        <f>MAX(U:U)=U61</f>
        <v>0</v>
      </c>
      <c r="Y61" t="b">
        <f>L61&lt;&gt;I61</f>
        <v>0</v>
      </c>
    </row>
    <row r="62" spans="1:25" x14ac:dyDescent="0.2">
      <c r="A62">
        <v>337</v>
      </c>
      <c r="B62" t="s">
        <v>140</v>
      </c>
      <c r="C62" t="s">
        <v>141</v>
      </c>
      <c r="D62" t="s">
        <v>44</v>
      </c>
      <c r="E62" t="s">
        <v>12</v>
      </c>
      <c r="G62">
        <v>107.857</v>
      </c>
      <c r="H62">
        <v>120</v>
      </c>
      <c r="I62">
        <v>189</v>
      </c>
      <c r="J62">
        <v>8</v>
      </c>
      <c r="K62">
        <v>61</v>
      </c>
      <c r="L62">
        <v>189</v>
      </c>
      <c r="N62">
        <v>1.5172861038574501</v>
      </c>
      <c r="Q62">
        <v>1.5173000000000001</v>
      </c>
      <c r="R62" t="str">
        <f>LEFT(B62,1)&amp;"."&amp;C62&amp;IF(V62,"^","")&amp;IF(W62,"*","")</f>
        <v>M.Duncan</v>
      </c>
      <c r="S62">
        <f>RANK(Q62,Q62:Q69)</f>
        <v>2</v>
      </c>
      <c r="T62">
        <f>RANK(Q62,Q:Q)</f>
        <v>14</v>
      </c>
      <c r="U62">
        <f>K62-T62</f>
        <v>47</v>
      </c>
      <c r="V62" t="b">
        <f>_xlfn.MAXIFS(U:U,I:I,I62)=U62</f>
        <v>0</v>
      </c>
      <c r="W62" t="b">
        <f>_xlfn.MINIFS(U:U,I:I,I62)=U62</f>
        <v>0</v>
      </c>
      <c r="X62" t="b">
        <f>MAX(U:U)=U62</f>
        <v>0</v>
      </c>
      <c r="Y62" t="b">
        <f>L62&lt;&gt;I62</f>
        <v>0</v>
      </c>
    </row>
    <row r="63" spans="1:25" x14ac:dyDescent="0.2">
      <c r="A63">
        <v>30</v>
      </c>
      <c r="B63" t="s">
        <v>142</v>
      </c>
      <c r="C63" t="s">
        <v>143</v>
      </c>
      <c r="D63" t="s">
        <v>63</v>
      </c>
      <c r="E63" t="s">
        <v>13</v>
      </c>
      <c r="G63">
        <v>109.25</v>
      </c>
      <c r="H63">
        <v>99</v>
      </c>
      <c r="I63">
        <v>5524</v>
      </c>
      <c r="J63">
        <v>8</v>
      </c>
      <c r="K63">
        <v>62</v>
      </c>
      <c r="L63">
        <v>5524</v>
      </c>
      <c r="O63">
        <v>-0.42009840015008598</v>
      </c>
      <c r="Q63">
        <v>-0.42009999999999997</v>
      </c>
      <c r="R63" t="str">
        <f>LEFT(B63,1)&amp;"."&amp;C63&amp;IF(V63,"^","")&amp;IF(W63,"*","")</f>
        <v>R.O'Brien</v>
      </c>
      <c r="S63">
        <f>RANK(Q63,Q63:Q70)</f>
        <v>3</v>
      </c>
      <c r="T63">
        <f>RANK(Q63,Q:Q)</f>
        <v>90</v>
      </c>
      <c r="U63">
        <f>K63-T63</f>
        <v>-28</v>
      </c>
      <c r="V63" t="b">
        <f>_xlfn.MAXIFS(U:U,I:I,I63)=U63</f>
        <v>0</v>
      </c>
      <c r="W63" t="b">
        <f>_xlfn.MINIFS(U:U,I:I,I63)=U63</f>
        <v>0</v>
      </c>
      <c r="X63" t="b">
        <f>MAX(U:U)=U63</f>
        <v>0</v>
      </c>
      <c r="Y63" t="b">
        <f>L63&lt;&gt;I63</f>
        <v>0</v>
      </c>
    </row>
    <row r="64" spans="1:25" x14ac:dyDescent="0.2">
      <c r="A64">
        <v>578</v>
      </c>
      <c r="B64" t="s">
        <v>103</v>
      </c>
      <c r="C64" t="s">
        <v>144</v>
      </c>
      <c r="D64" t="s">
        <v>99</v>
      </c>
      <c r="E64" t="s">
        <v>13</v>
      </c>
      <c r="G64">
        <v>101.5</v>
      </c>
      <c r="H64">
        <v>102</v>
      </c>
      <c r="I64">
        <v>9806</v>
      </c>
      <c r="J64">
        <v>8</v>
      </c>
      <c r="K64">
        <v>63</v>
      </c>
      <c r="L64">
        <v>9806</v>
      </c>
      <c r="O64">
        <v>-0.27537550631847701</v>
      </c>
      <c r="Q64">
        <v>-0.27539999999999998</v>
      </c>
      <c r="R64" t="str">
        <f>LEFT(B64,1)&amp;"."&amp;C64&amp;IF(V64,"^","")&amp;IF(W64,"*","")</f>
        <v>S.Lycett</v>
      </c>
      <c r="S64">
        <f>RANK(Q64,Q64:Q71)</f>
        <v>2</v>
      </c>
      <c r="T64">
        <f>RANK(Q64,Q:Q)</f>
        <v>83</v>
      </c>
      <c r="U64">
        <f>K64-T64</f>
        <v>-20</v>
      </c>
      <c r="V64" t="b">
        <f>_xlfn.MAXIFS(U:U,I:I,I64)=U64</f>
        <v>0</v>
      </c>
      <c r="W64" t="b">
        <f>_xlfn.MINIFS(U:U,I:I,I64)=U64</f>
        <v>0</v>
      </c>
      <c r="X64" t="b">
        <f>MAX(U:U)=U64</f>
        <v>0</v>
      </c>
      <c r="Y64" t="b">
        <f>L64&lt;&gt;I64</f>
        <v>0</v>
      </c>
    </row>
    <row r="65" spans="1:25" x14ac:dyDescent="0.2">
      <c r="A65">
        <v>69</v>
      </c>
      <c r="B65" t="s">
        <v>145</v>
      </c>
      <c r="C65" t="s">
        <v>52</v>
      </c>
      <c r="D65" t="s">
        <v>31</v>
      </c>
      <c r="E65" t="s">
        <v>13</v>
      </c>
      <c r="G65">
        <v>46.4</v>
      </c>
      <c r="H65">
        <v>46</v>
      </c>
      <c r="I65">
        <v>9867</v>
      </c>
      <c r="J65">
        <v>8</v>
      </c>
      <c r="K65">
        <v>64</v>
      </c>
      <c r="O65">
        <v>-2.9768695245085102</v>
      </c>
      <c r="Q65">
        <v>-2.9769000000000001</v>
      </c>
      <c r="R65" t="str">
        <f>LEFT(B65,1)&amp;"."&amp;C65&amp;IF(V65,"^","")&amp;IF(W65,"*","")</f>
        <v>S.Martin</v>
      </c>
      <c r="S65">
        <f>RANK(Q65,Q65:Q72)</f>
        <v>6</v>
      </c>
      <c r="T65">
        <f>RANK(Q65,Q:Q)</f>
        <v>365</v>
      </c>
      <c r="U65">
        <f>K65-T65</f>
        <v>-301</v>
      </c>
      <c r="V65" t="b">
        <f>_xlfn.MAXIFS(U:U,I:I,I65)=U65</f>
        <v>0</v>
      </c>
      <c r="W65" t="b">
        <f>_xlfn.MINIFS(U:U,I:I,I65)=U65</f>
        <v>0</v>
      </c>
      <c r="X65" t="b">
        <f>MAX(U:U)=U65</f>
        <v>0</v>
      </c>
      <c r="Y65" t="b">
        <f>L65&lt;&gt;I65</f>
        <v>1</v>
      </c>
    </row>
    <row r="66" spans="1:25" x14ac:dyDescent="0.2">
      <c r="A66">
        <v>293</v>
      </c>
      <c r="B66" t="s">
        <v>121</v>
      </c>
      <c r="C66" t="s">
        <v>146</v>
      </c>
      <c r="D66" t="s">
        <v>113</v>
      </c>
      <c r="E66" t="s">
        <v>14</v>
      </c>
      <c r="F66" t="s">
        <v>12</v>
      </c>
      <c r="G66">
        <v>110.875</v>
      </c>
      <c r="H66">
        <v>116</v>
      </c>
      <c r="I66">
        <v>9867</v>
      </c>
      <c r="J66">
        <v>9</v>
      </c>
      <c r="K66">
        <v>65</v>
      </c>
      <c r="L66">
        <v>9867</v>
      </c>
      <c r="N66">
        <v>1.1478850172312001</v>
      </c>
      <c r="P66">
        <v>2.5286419819086299</v>
      </c>
      <c r="Q66">
        <v>2.5286</v>
      </c>
      <c r="R66" t="str">
        <f>LEFT(B66,1)&amp;"."&amp;C66&amp;IF(V66,"^","")&amp;IF(W66,"*","")</f>
        <v>H.Greenwood</v>
      </c>
      <c r="S66">
        <f>RANK(Q66,Q66:Q73)</f>
        <v>1</v>
      </c>
      <c r="T66">
        <f>RANK(Q66,Q:Q)</f>
        <v>3</v>
      </c>
      <c r="U66">
        <f>K66-T66</f>
        <v>62</v>
      </c>
      <c r="V66" t="b">
        <f>_xlfn.MAXIFS(U:U,I:I,I66)=U66</f>
        <v>0</v>
      </c>
      <c r="W66" t="b">
        <f>_xlfn.MINIFS(U:U,I:I,I66)=U66</f>
        <v>0</v>
      </c>
      <c r="X66" t="b">
        <f>MAX(U:U)=U66</f>
        <v>0</v>
      </c>
      <c r="Y66" t="b">
        <f>L66&lt;&gt;I66</f>
        <v>0</v>
      </c>
    </row>
    <row r="67" spans="1:25" x14ac:dyDescent="0.2">
      <c r="A67">
        <v>377</v>
      </c>
      <c r="B67" t="s">
        <v>147</v>
      </c>
      <c r="C67" t="s">
        <v>148</v>
      </c>
      <c r="D67" t="s">
        <v>27</v>
      </c>
      <c r="E67" t="s">
        <v>14</v>
      </c>
      <c r="G67">
        <v>77.75</v>
      </c>
      <c r="H67">
        <v>78</v>
      </c>
      <c r="I67">
        <v>9806</v>
      </c>
      <c r="J67">
        <v>9</v>
      </c>
      <c r="K67">
        <v>66</v>
      </c>
      <c r="L67">
        <v>189</v>
      </c>
      <c r="P67">
        <v>-1.0384446190204799</v>
      </c>
      <c r="Q67">
        <v>-1.0384</v>
      </c>
      <c r="R67" t="str">
        <f>LEFT(B67,1)&amp;"."&amp;C67&amp;IF(V67,"^","")&amp;IF(W67,"*","")</f>
        <v>J.Cameron</v>
      </c>
      <c r="S67">
        <f>RANK(Q67,Q67:Q74)</f>
        <v>4</v>
      </c>
      <c r="T67">
        <f>RANK(Q67,Q:Q)</f>
        <v>145</v>
      </c>
      <c r="U67">
        <f>K67-T67</f>
        <v>-79</v>
      </c>
      <c r="V67" t="b">
        <f>_xlfn.MAXIFS(U:U,I:I,I67)=U67</f>
        <v>0</v>
      </c>
      <c r="W67" t="b">
        <f>_xlfn.MINIFS(U:U,I:I,I67)=U67</f>
        <v>0</v>
      </c>
      <c r="X67" t="b">
        <f>MAX(U:U)=U67</f>
        <v>0</v>
      </c>
      <c r="Y67" t="b">
        <f>L67&lt;&gt;I67</f>
        <v>1</v>
      </c>
    </row>
    <row r="68" spans="1:25" x14ac:dyDescent="0.2">
      <c r="A68">
        <v>628</v>
      </c>
      <c r="B68" t="s">
        <v>149</v>
      </c>
      <c r="C68" t="s">
        <v>150</v>
      </c>
      <c r="D68" t="s">
        <v>53</v>
      </c>
      <c r="E68" t="s">
        <v>12</v>
      </c>
      <c r="G68">
        <v>92.4</v>
      </c>
      <c r="H68">
        <v>89</v>
      </c>
      <c r="I68">
        <v>5524</v>
      </c>
      <c r="J68">
        <v>9</v>
      </c>
      <c r="K68">
        <v>67</v>
      </c>
      <c r="L68">
        <v>5524</v>
      </c>
      <c r="N68">
        <v>-1.3455723174960299</v>
      </c>
      <c r="Q68">
        <v>-1.3455999999999999</v>
      </c>
      <c r="R68" t="str">
        <f>LEFT(B68,1)&amp;"."&amp;C68&amp;IF(V68,"^","")&amp;IF(W68,"*","")</f>
        <v>D.Prestia</v>
      </c>
      <c r="S68">
        <f>RANK(Q68,Q68:Q75)</f>
        <v>5</v>
      </c>
      <c r="T68">
        <f>RANK(Q68,Q:Q)</f>
        <v>184</v>
      </c>
      <c r="U68">
        <f>K68-T68</f>
        <v>-117</v>
      </c>
      <c r="V68" t="b">
        <f>_xlfn.MAXIFS(U:U,I:I,I68)=U68</f>
        <v>0</v>
      </c>
      <c r="W68" t="b">
        <f>_xlfn.MINIFS(U:U,I:I,I68)=U68</f>
        <v>0</v>
      </c>
      <c r="X68" t="b">
        <f>MAX(U:U)=U68</f>
        <v>0</v>
      </c>
      <c r="Y68" t="b">
        <f>L68&lt;&gt;I68</f>
        <v>0</v>
      </c>
    </row>
    <row r="69" spans="1:25" x14ac:dyDescent="0.2">
      <c r="A69">
        <v>365</v>
      </c>
      <c r="B69" t="s">
        <v>22</v>
      </c>
      <c r="C69" t="s">
        <v>151</v>
      </c>
      <c r="D69" t="s">
        <v>44</v>
      </c>
      <c r="E69" t="s">
        <v>14</v>
      </c>
      <c r="F69" t="s">
        <v>12</v>
      </c>
      <c r="G69">
        <v>54.5</v>
      </c>
      <c r="H69">
        <v>51.5</v>
      </c>
      <c r="I69">
        <v>189</v>
      </c>
      <c r="J69">
        <v>9</v>
      </c>
      <c r="K69">
        <v>68</v>
      </c>
      <c r="N69">
        <v>-4.8087075046171801</v>
      </c>
      <c r="P69">
        <v>-3.5260181696684199</v>
      </c>
      <c r="Q69">
        <v>-3.5259999999999998</v>
      </c>
      <c r="R69" t="str">
        <f>LEFT(B69,1)&amp;"."&amp;C69&amp;IF(V69,"^","")&amp;IF(W69,"*","")</f>
        <v>J.Steven</v>
      </c>
      <c r="S69">
        <f>RANK(Q69,Q69:Q76)</f>
        <v>7</v>
      </c>
      <c r="T69">
        <f>RANK(Q69,Q:Q)</f>
        <v>421</v>
      </c>
      <c r="U69">
        <f>K69-T69</f>
        <v>-353</v>
      </c>
      <c r="V69" t="b">
        <f>_xlfn.MAXIFS(U:U,I:I,I69)=U69</f>
        <v>0</v>
      </c>
      <c r="W69" t="b">
        <f>_xlfn.MINIFS(U:U,I:I,I69)=U69</f>
        <v>0</v>
      </c>
      <c r="X69" t="b">
        <f>MAX(U:U)=U69</f>
        <v>0</v>
      </c>
      <c r="Y69" t="b">
        <f>L69&lt;&gt;I69</f>
        <v>1</v>
      </c>
    </row>
    <row r="70" spans="1:25" x14ac:dyDescent="0.2">
      <c r="A70">
        <v>513</v>
      </c>
      <c r="B70" t="s">
        <v>152</v>
      </c>
      <c r="C70" t="s">
        <v>153</v>
      </c>
      <c r="D70" t="s">
        <v>94</v>
      </c>
      <c r="E70" t="s">
        <v>12</v>
      </c>
      <c r="G70">
        <v>102.333</v>
      </c>
      <c r="H70">
        <v>72</v>
      </c>
      <c r="I70">
        <v>182</v>
      </c>
      <c r="J70">
        <v>9</v>
      </c>
      <c r="K70">
        <v>69</v>
      </c>
      <c r="L70">
        <v>182</v>
      </c>
      <c r="N70">
        <v>-2.9155269356576201</v>
      </c>
      <c r="Q70">
        <v>-2.9155000000000002</v>
      </c>
      <c r="R70" t="str">
        <f>LEFT(B70,1)&amp;"."&amp;C70&amp;IF(V70,"^","")&amp;IF(W70,"*","")</f>
        <v>B.Cunnington</v>
      </c>
      <c r="S70">
        <f>RANK(Q70,Q70:Q77)</f>
        <v>7</v>
      </c>
      <c r="T70">
        <f>RANK(Q70,Q:Q)</f>
        <v>355</v>
      </c>
      <c r="U70">
        <f>K70-T70</f>
        <v>-286</v>
      </c>
      <c r="V70" t="b">
        <f>_xlfn.MAXIFS(U:U,I:I,I70)=U70</f>
        <v>0</v>
      </c>
      <c r="W70" t="b">
        <f>_xlfn.MINIFS(U:U,I:I,I70)=U70</f>
        <v>0</v>
      </c>
      <c r="X70" t="b">
        <f>MAX(U:U)=U70</f>
        <v>0</v>
      </c>
      <c r="Y70" t="b">
        <f>L70&lt;&gt;I70</f>
        <v>0</v>
      </c>
    </row>
    <row r="71" spans="1:25" x14ac:dyDescent="0.2">
      <c r="A71">
        <v>548</v>
      </c>
      <c r="B71" t="s">
        <v>22</v>
      </c>
      <c r="C71" t="s">
        <v>154</v>
      </c>
      <c r="D71" t="s">
        <v>94</v>
      </c>
      <c r="E71" t="s">
        <v>14</v>
      </c>
      <c r="F71" t="s">
        <v>12</v>
      </c>
      <c r="G71">
        <v>45.4</v>
      </c>
      <c r="H71">
        <v>20</v>
      </c>
      <c r="I71">
        <v>9856</v>
      </c>
      <c r="J71">
        <v>9</v>
      </c>
      <c r="K71">
        <v>70</v>
      </c>
      <c r="N71">
        <v>-7.7177410617989501</v>
      </c>
      <c r="P71">
        <v>-6.4829452204385998</v>
      </c>
      <c r="Q71">
        <v>-6.4828999999999999</v>
      </c>
      <c r="R71" t="str">
        <f>LEFT(B71,1)&amp;"."&amp;C71&amp;IF(V71,"^","")&amp;IF(W71,"*","")</f>
        <v>J.Ziebell</v>
      </c>
      <c r="S71">
        <f>RANK(Q71,Q71:Q78)</f>
        <v>8</v>
      </c>
      <c r="T71">
        <f>RANK(Q71,Q:Q)</f>
        <v>579</v>
      </c>
      <c r="U71">
        <f>K71-T71</f>
        <v>-509</v>
      </c>
      <c r="V71" t="b">
        <f>_xlfn.MAXIFS(U:U,I:I,I71)=U71</f>
        <v>0</v>
      </c>
      <c r="W71" t="b">
        <f>_xlfn.MINIFS(U:U,I:I,I71)=U71</f>
        <v>0</v>
      </c>
      <c r="X71" t="b">
        <f>MAX(U:U)=U71</f>
        <v>0</v>
      </c>
      <c r="Y71" t="b">
        <f>L71&lt;&gt;I71</f>
        <v>1</v>
      </c>
    </row>
    <row r="72" spans="1:25" x14ac:dyDescent="0.2">
      <c r="A72">
        <v>389</v>
      </c>
      <c r="B72" t="s">
        <v>155</v>
      </c>
      <c r="C72" t="s">
        <v>156</v>
      </c>
      <c r="D72" t="s">
        <v>27</v>
      </c>
      <c r="E72" t="s">
        <v>11</v>
      </c>
      <c r="G72">
        <v>110.875</v>
      </c>
      <c r="H72">
        <v>111.5</v>
      </c>
      <c r="I72">
        <v>33301</v>
      </c>
      <c r="J72">
        <v>9</v>
      </c>
      <c r="K72">
        <v>71</v>
      </c>
      <c r="L72">
        <v>9856</v>
      </c>
      <c r="M72">
        <v>1.74098142147821</v>
      </c>
      <c r="Q72">
        <v>1.7410000000000001</v>
      </c>
      <c r="R72" t="str">
        <f>LEFT(B72,1)&amp;"."&amp;C72&amp;IF(V72,"^","")&amp;IF(W72,"*","")</f>
        <v>N.Haynes</v>
      </c>
      <c r="S72">
        <f>RANK(Q72,Q72:Q79)</f>
        <v>1</v>
      </c>
      <c r="T72">
        <f>RANK(Q72,Q:Q)</f>
        <v>10</v>
      </c>
      <c r="U72">
        <f>K72-T72</f>
        <v>61</v>
      </c>
      <c r="V72" t="b">
        <f>_xlfn.MAXIFS(U:U,I:I,I72)=U72</f>
        <v>0</v>
      </c>
      <c r="W72" t="b">
        <f>_xlfn.MINIFS(U:U,I:I,I72)=U72</f>
        <v>0</v>
      </c>
      <c r="X72" t="b">
        <f>MAX(U:U)=U72</f>
        <v>0</v>
      </c>
      <c r="Y72" t="b">
        <f>L72&lt;&gt;I72</f>
        <v>1</v>
      </c>
    </row>
    <row r="73" spans="1:25" x14ac:dyDescent="0.2">
      <c r="A73">
        <v>809</v>
      </c>
      <c r="B73" t="s">
        <v>74</v>
      </c>
      <c r="C73" t="s">
        <v>157</v>
      </c>
      <c r="D73" t="s">
        <v>58</v>
      </c>
      <c r="E73" t="s">
        <v>12</v>
      </c>
      <c r="G73">
        <v>96.666700000000006</v>
      </c>
      <c r="H73">
        <v>109</v>
      </c>
      <c r="I73">
        <v>186</v>
      </c>
      <c r="J73">
        <v>9</v>
      </c>
      <c r="K73">
        <v>72</v>
      </c>
      <c r="L73">
        <v>186</v>
      </c>
      <c r="N73">
        <v>0.50143311563524995</v>
      </c>
      <c r="Q73">
        <v>0.50139999999999996</v>
      </c>
      <c r="R73" t="str">
        <f>LEFT(B73,1)&amp;"."&amp;C73&amp;IF(V73,"^","")&amp;IF(W73,"*","")</f>
        <v>L.Shuey</v>
      </c>
      <c r="S73">
        <f>RANK(Q73,Q73:Q80)</f>
        <v>3</v>
      </c>
      <c r="T73">
        <f>RANK(Q73,Q:Q)</f>
        <v>49</v>
      </c>
      <c r="U73">
        <f>K73-T73</f>
        <v>23</v>
      </c>
      <c r="V73" t="b">
        <f>_xlfn.MAXIFS(U:U,I:I,I73)=U73</f>
        <v>0</v>
      </c>
      <c r="W73" t="b">
        <f>_xlfn.MINIFS(U:U,I:I,I73)=U73</f>
        <v>0</v>
      </c>
      <c r="X73" t="b">
        <f>MAX(U:U)=U73</f>
        <v>0</v>
      </c>
      <c r="Y73" t="b">
        <f>L73&lt;&gt;I73</f>
        <v>0</v>
      </c>
    </row>
    <row r="74" spans="1:25" x14ac:dyDescent="0.2">
      <c r="A74">
        <v>680</v>
      </c>
      <c r="B74" t="s">
        <v>22</v>
      </c>
      <c r="C74" t="s">
        <v>158</v>
      </c>
      <c r="D74" t="s">
        <v>116</v>
      </c>
      <c r="E74" t="s">
        <v>12</v>
      </c>
      <c r="G74">
        <v>118.875</v>
      </c>
      <c r="H74">
        <v>121</v>
      </c>
      <c r="I74">
        <v>186</v>
      </c>
      <c r="J74">
        <v>10</v>
      </c>
      <c r="K74">
        <v>73</v>
      </c>
      <c r="L74">
        <v>186</v>
      </c>
      <c r="N74">
        <v>1.6096363755140199</v>
      </c>
      <c r="Q74">
        <v>1.6095999999999999</v>
      </c>
      <c r="R74" t="str">
        <f>LEFT(B74,1)&amp;"."&amp;C74&amp;IF(V74,"^","")&amp;IF(W74,"*","")</f>
        <v>J.Steele</v>
      </c>
      <c r="S74">
        <f>RANK(Q74,Q74:Q81)</f>
        <v>1</v>
      </c>
      <c r="T74">
        <f>RANK(Q74,Q:Q)</f>
        <v>12</v>
      </c>
      <c r="U74">
        <f>K74-T74</f>
        <v>61</v>
      </c>
      <c r="V74" t="b">
        <f>_xlfn.MAXIFS(U:U,I:I,I74)=U74</f>
        <v>0</v>
      </c>
      <c r="W74" t="b">
        <f>_xlfn.MINIFS(U:U,I:I,I74)=U74</f>
        <v>0</v>
      </c>
      <c r="X74" t="b">
        <f>MAX(U:U)=U74</f>
        <v>0</v>
      </c>
      <c r="Y74" t="b">
        <f>L74&lt;&gt;I74</f>
        <v>0</v>
      </c>
    </row>
    <row r="75" spans="1:25" x14ac:dyDescent="0.2">
      <c r="A75">
        <v>637</v>
      </c>
      <c r="B75" t="s">
        <v>155</v>
      </c>
      <c r="C75" t="s">
        <v>159</v>
      </c>
      <c r="D75" t="s">
        <v>53</v>
      </c>
      <c r="E75" t="s">
        <v>11</v>
      </c>
      <c r="G75">
        <v>85.25</v>
      </c>
      <c r="H75">
        <v>95</v>
      </c>
      <c r="I75">
        <v>33301</v>
      </c>
      <c r="J75">
        <v>10</v>
      </c>
      <c r="K75">
        <v>74</v>
      </c>
      <c r="L75">
        <v>9856</v>
      </c>
      <c r="M75">
        <v>0.27020031661341898</v>
      </c>
      <c r="Q75">
        <v>0.2702</v>
      </c>
      <c r="R75" t="str">
        <f>LEFT(B75,1)&amp;"."&amp;C75&amp;IF(V75,"^","")&amp;IF(W75,"*","")</f>
        <v>N.Vlastuin</v>
      </c>
      <c r="S75">
        <f>RANK(Q75,Q75:Q82)</f>
        <v>3</v>
      </c>
      <c r="T75">
        <f>RANK(Q75,Q:Q)</f>
        <v>57</v>
      </c>
      <c r="U75">
        <f>K75-T75</f>
        <v>17</v>
      </c>
      <c r="V75" t="b">
        <f>_xlfn.MAXIFS(U:U,I:I,I75)=U75</f>
        <v>0</v>
      </c>
      <c r="W75" t="b">
        <f>_xlfn.MINIFS(U:U,I:I,I75)=U75</f>
        <v>0</v>
      </c>
      <c r="X75" t="b">
        <f>MAX(U:U)=U75</f>
        <v>0</v>
      </c>
      <c r="Y75" t="b">
        <f>L75&lt;&gt;I75</f>
        <v>1</v>
      </c>
    </row>
    <row r="76" spans="1:25" x14ac:dyDescent="0.2">
      <c r="A76">
        <v>325</v>
      </c>
      <c r="B76" t="s">
        <v>160</v>
      </c>
      <c r="C76" t="s">
        <v>161</v>
      </c>
      <c r="D76" t="s">
        <v>44</v>
      </c>
      <c r="E76" t="s">
        <v>14</v>
      </c>
      <c r="G76">
        <v>82.142899999999997</v>
      </c>
      <c r="H76">
        <v>72</v>
      </c>
      <c r="I76">
        <v>9856</v>
      </c>
      <c r="J76">
        <v>10</v>
      </c>
      <c r="K76">
        <v>75</v>
      </c>
      <c r="P76">
        <v>-1.60166881916718</v>
      </c>
      <c r="Q76">
        <v>-1.6016999999999999</v>
      </c>
      <c r="R76" t="str">
        <f>LEFT(B76,1)&amp;"."&amp;C76&amp;IF(V76,"^","")&amp;IF(W76,"*","")</f>
        <v>G.Ablett</v>
      </c>
      <c r="S76">
        <f>RANK(Q76,Q76:Q83)</f>
        <v>8</v>
      </c>
      <c r="T76">
        <f>RANK(Q76,Q:Q)</f>
        <v>212</v>
      </c>
      <c r="U76">
        <f>K76-T76</f>
        <v>-137</v>
      </c>
      <c r="V76" t="b">
        <f>_xlfn.MAXIFS(U:U,I:I,I76)=U76</f>
        <v>0</v>
      </c>
      <c r="W76" t="b">
        <f>_xlfn.MINIFS(U:U,I:I,I76)=U76</f>
        <v>0</v>
      </c>
      <c r="X76" t="b">
        <f>MAX(U:U)=U76</f>
        <v>0</v>
      </c>
      <c r="Y76" t="b">
        <f>L76&lt;&gt;I76</f>
        <v>1</v>
      </c>
    </row>
    <row r="77" spans="1:25" x14ac:dyDescent="0.2">
      <c r="A77">
        <v>655</v>
      </c>
      <c r="B77" t="s">
        <v>162</v>
      </c>
      <c r="C77" t="s">
        <v>163</v>
      </c>
      <c r="D77" t="s">
        <v>116</v>
      </c>
      <c r="E77" t="s">
        <v>14</v>
      </c>
      <c r="F77" t="s">
        <v>12</v>
      </c>
      <c r="G77">
        <v>82</v>
      </c>
      <c r="H77">
        <v>91.5</v>
      </c>
      <c r="I77">
        <v>182</v>
      </c>
      <c r="J77">
        <v>10</v>
      </c>
      <c r="K77">
        <v>76</v>
      </c>
      <c r="L77">
        <v>182</v>
      </c>
      <c r="N77">
        <v>-1.11469663835462</v>
      </c>
      <c r="P77">
        <v>0.22880983130959801</v>
      </c>
      <c r="Q77">
        <v>0.2288</v>
      </c>
      <c r="R77" t="str">
        <f>LEFT(B77,1)&amp;"."&amp;C77&amp;IF(V77,"^","")&amp;IF(W77,"*","")</f>
        <v>J.Gresham</v>
      </c>
      <c r="S77">
        <f>RANK(Q77,Q77:Q84)</f>
        <v>4</v>
      </c>
      <c r="T77">
        <f>RANK(Q77,Q:Q)</f>
        <v>59</v>
      </c>
      <c r="U77">
        <f>K77-T77</f>
        <v>17</v>
      </c>
      <c r="V77" t="b">
        <f>_xlfn.MAXIFS(U:U,I:I,I77)=U77</f>
        <v>0</v>
      </c>
      <c r="W77" t="b">
        <f>_xlfn.MINIFS(U:U,I:I,I77)=U77</f>
        <v>0</v>
      </c>
      <c r="X77" t="b">
        <f>MAX(U:U)=U77</f>
        <v>0</v>
      </c>
      <c r="Y77" t="b">
        <f>L77&lt;&gt;I77</f>
        <v>0</v>
      </c>
    </row>
    <row r="78" spans="1:25" x14ac:dyDescent="0.2">
      <c r="A78">
        <v>5</v>
      </c>
      <c r="B78" t="s">
        <v>164</v>
      </c>
      <c r="C78" t="s">
        <v>73</v>
      </c>
      <c r="D78" t="s">
        <v>63</v>
      </c>
      <c r="E78" t="s">
        <v>12</v>
      </c>
      <c r="G78">
        <v>82.125</v>
      </c>
      <c r="H78">
        <v>91</v>
      </c>
      <c r="I78">
        <v>189</v>
      </c>
      <c r="J78">
        <v>10</v>
      </c>
      <c r="K78">
        <v>77</v>
      </c>
      <c r="L78">
        <v>189</v>
      </c>
      <c r="N78">
        <v>-1.1608717741829</v>
      </c>
      <c r="Q78">
        <v>-1.1609</v>
      </c>
      <c r="R78" t="str">
        <f>LEFT(B78,1)&amp;"."&amp;C78&amp;IF(V78,"^","")&amp;IF(W78,"*","")</f>
        <v>B.Crouch</v>
      </c>
      <c r="S78">
        <f>RANK(Q78,Q78:Q85)</f>
        <v>8</v>
      </c>
      <c r="T78">
        <f>RANK(Q78,Q:Q)</f>
        <v>161</v>
      </c>
      <c r="U78">
        <f>K78-T78</f>
        <v>-84</v>
      </c>
      <c r="V78" t="b">
        <f>_xlfn.MAXIFS(U:U,I:I,I78)=U78</f>
        <v>0</v>
      </c>
      <c r="W78" t="b">
        <f>_xlfn.MINIFS(U:U,I:I,I78)=U78</f>
        <v>0</v>
      </c>
      <c r="X78" t="b">
        <f>MAX(U:U)=U78</f>
        <v>0</v>
      </c>
      <c r="Y78" t="b">
        <f>L78&lt;&gt;I78</f>
        <v>0</v>
      </c>
    </row>
    <row r="79" spans="1:25" x14ac:dyDescent="0.2">
      <c r="A79">
        <v>746</v>
      </c>
      <c r="B79" t="s">
        <v>25</v>
      </c>
      <c r="C79" t="s">
        <v>165</v>
      </c>
      <c r="D79" t="s">
        <v>24</v>
      </c>
      <c r="E79" t="s">
        <v>12</v>
      </c>
      <c r="G79">
        <v>103.333</v>
      </c>
      <c r="H79">
        <v>108</v>
      </c>
      <c r="I79">
        <v>5524</v>
      </c>
      <c r="J79">
        <v>10</v>
      </c>
      <c r="K79">
        <v>78</v>
      </c>
      <c r="L79">
        <v>5524</v>
      </c>
      <c r="N79">
        <v>0.40908284397868599</v>
      </c>
      <c r="Q79">
        <v>0.40910000000000002</v>
      </c>
      <c r="R79" t="str">
        <f>LEFT(B79,1)&amp;"."&amp;C79&amp;IF(V79,"^","")&amp;IF(W79,"*","")</f>
        <v>L.Hunter</v>
      </c>
      <c r="S79">
        <f>RANK(Q79,Q79:Q86)</f>
        <v>3</v>
      </c>
      <c r="T79">
        <f>RANK(Q79,Q:Q)</f>
        <v>51</v>
      </c>
      <c r="U79">
        <f>K79-T79</f>
        <v>27</v>
      </c>
      <c r="V79" t="b">
        <f>_xlfn.MAXIFS(U:U,I:I,I79)=U79</f>
        <v>0</v>
      </c>
      <c r="W79" t="b">
        <f>_xlfn.MINIFS(U:U,I:I,I79)=U79</f>
        <v>0</v>
      </c>
      <c r="X79" t="b">
        <f>MAX(U:U)=U79</f>
        <v>0</v>
      </c>
      <c r="Y79" t="b">
        <f>L79&lt;&gt;I79</f>
        <v>0</v>
      </c>
    </row>
    <row r="80" spans="1:25" x14ac:dyDescent="0.2">
      <c r="A80">
        <v>709</v>
      </c>
      <c r="B80" t="s">
        <v>166</v>
      </c>
      <c r="C80" t="s">
        <v>167</v>
      </c>
      <c r="D80" t="s">
        <v>50</v>
      </c>
      <c r="E80" t="s">
        <v>11</v>
      </c>
      <c r="G80">
        <v>106.25</v>
      </c>
      <c r="H80">
        <v>103</v>
      </c>
      <c r="I80">
        <v>9806</v>
      </c>
      <c r="J80">
        <v>10</v>
      </c>
      <c r="K80">
        <v>79</v>
      </c>
      <c r="L80">
        <v>9806</v>
      </c>
      <c r="M80">
        <v>0.98330630685089404</v>
      </c>
      <c r="Q80">
        <v>0.98329999999999995</v>
      </c>
      <c r="R80" t="str">
        <f>LEFT(B80,1)&amp;"."&amp;C80&amp;IF(V80,"^","")&amp;IF(W80,"*","")</f>
        <v>C.Mills</v>
      </c>
      <c r="S80">
        <f>RANK(Q80,Q80:Q87)</f>
        <v>2</v>
      </c>
      <c r="T80">
        <f>RANK(Q80,Q:Q)</f>
        <v>29</v>
      </c>
      <c r="U80">
        <f>K80-T80</f>
        <v>50</v>
      </c>
      <c r="V80" t="b">
        <f>_xlfn.MAXIFS(U:U,I:I,I80)=U80</f>
        <v>0</v>
      </c>
      <c r="W80" t="b">
        <f>_xlfn.MINIFS(U:U,I:I,I80)=U80</f>
        <v>0</v>
      </c>
      <c r="X80" t="b">
        <f>MAX(U:U)=U80</f>
        <v>0</v>
      </c>
      <c r="Y80" t="b">
        <f>L80&lt;&gt;I80</f>
        <v>0</v>
      </c>
    </row>
    <row r="81" spans="1:25" x14ac:dyDescent="0.2">
      <c r="A81">
        <v>752</v>
      </c>
      <c r="B81" t="s">
        <v>32</v>
      </c>
      <c r="C81" t="s">
        <v>168</v>
      </c>
      <c r="D81" t="s">
        <v>24</v>
      </c>
      <c r="E81" t="s">
        <v>14</v>
      </c>
      <c r="F81" t="s">
        <v>12</v>
      </c>
      <c r="G81">
        <v>88.833299999999994</v>
      </c>
      <c r="H81">
        <v>87.5</v>
      </c>
      <c r="I81">
        <v>9867</v>
      </c>
      <c r="J81">
        <v>10</v>
      </c>
      <c r="K81">
        <v>80</v>
      </c>
      <c r="L81">
        <v>9867</v>
      </c>
      <c r="N81">
        <v>-1.48409772498088</v>
      </c>
      <c r="P81">
        <v>-0.14667296878820399</v>
      </c>
      <c r="Q81">
        <v>-0.1467</v>
      </c>
      <c r="R81" t="str">
        <f>LEFT(B81,1)&amp;"."&amp;C81&amp;IF(V81,"^","")&amp;IF(W81,"*","")</f>
        <v>P.Lipinski</v>
      </c>
      <c r="S81">
        <f>RANK(Q81,Q81:Q88)</f>
        <v>3</v>
      </c>
      <c r="T81">
        <f>RANK(Q81,Q:Q)</f>
        <v>77</v>
      </c>
      <c r="U81">
        <f>K81-T81</f>
        <v>3</v>
      </c>
      <c r="V81" t="b">
        <f>_xlfn.MAXIFS(U:U,I:I,I81)=U81</f>
        <v>0</v>
      </c>
      <c r="W81" t="b">
        <f>_xlfn.MINIFS(U:U,I:I,I81)=U81</f>
        <v>0</v>
      </c>
      <c r="X81" t="b">
        <f>MAX(U:U)=U81</f>
        <v>0</v>
      </c>
      <c r="Y81" t="b">
        <f>L81&lt;&gt;I81</f>
        <v>0</v>
      </c>
    </row>
    <row r="82" spans="1:25" x14ac:dyDescent="0.2">
      <c r="A82">
        <v>219</v>
      </c>
      <c r="B82" t="s">
        <v>169</v>
      </c>
      <c r="C82" t="s">
        <v>170</v>
      </c>
      <c r="D82" t="s">
        <v>82</v>
      </c>
      <c r="E82" t="s">
        <v>12</v>
      </c>
      <c r="G82">
        <v>114</v>
      </c>
      <c r="H82">
        <v>96</v>
      </c>
      <c r="I82">
        <v>9867</v>
      </c>
      <c r="J82">
        <v>11</v>
      </c>
      <c r="K82">
        <v>81</v>
      </c>
      <c r="L82">
        <v>9867</v>
      </c>
      <c r="N82">
        <v>-0.699120415900083</v>
      </c>
      <c r="Q82">
        <v>-0.69910000000000005</v>
      </c>
      <c r="R82" t="str">
        <f>LEFT(B82,1)&amp;"."&amp;C82&amp;IF(V82,"^","")&amp;IF(W82,"*","")</f>
        <v>D.Shiel</v>
      </c>
      <c r="S82">
        <f>RANK(Q82,Q82:Q89)</f>
        <v>3</v>
      </c>
      <c r="T82">
        <f>RANK(Q82,Q:Q)</f>
        <v>111</v>
      </c>
      <c r="U82">
        <f>K82-T82</f>
        <v>-30</v>
      </c>
      <c r="V82" t="b">
        <f>_xlfn.MAXIFS(U:U,I:I,I82)=U82</f>
        <v>0</v>
      </c>
      <c r="W82" t="b">
        <f>_xlfn.MINIFS(U:U,I:I,I82)=U82</f>
        <v>0</v>
      </c>
      <c r="X82" t="b">
        <f>MAX(U:U)=U82</f>
        <v>0</v>
      </c>
      <c r="Y82" t="b">
        <f>L82&lt;&gt;I82</f>
        <v>0</v>
      </c>
    </row>
    <row r="83" spans="1:25" x14ac:dyDescent="0.2">
      <c r="A83">
        <v>67</v>
      </c>
      <c r="B83" t="s">
        <v>171</v>
      </c>
      <c r="C83" t="s">
        <v>172</v>
      </c>
      <c r="D83" t="s">
        <v>31</v>
      </c>
      <c r="E83" t="s">
        <v>12</v>
      </c>
      <c r="G83">
        <v>113.75</v>
      </c>
      <c r="H83">
        <v>114.5</v>
      </c>
      <c r="I83">
        <v>9806</v>
      </c>
      <c r="J83">
        <v>11</v>
      </c>
      <c r="K83">
        <v>82</v>
      </c>
      <c r="L83">
        <v>9806</v>
      </c>
      <c r="N83">
        <v>1.00935960974635</v>
      </c>
      <c r="Q83">
        <v>1.0094000000000001</v>
      </c>
      <c r="R83" t="str">
        <f>LEFT(B83,1)&amp;"."&amp;C83&amp;IF(V83,"^","")&amp;IF(W83,"*","")</f>
        <v>J.Lyons</v>
      </c>
      <c r="S83">
        <f>RANK(Q83,Q83:Q90)</f>
        <v>1</v>
      </c>
      <c r="T83">
        <f>RANK(Q83,Q:Q)</f>
        <v>27</v>
      </c>
      <c r="U83">
        <f>K83-T83</f>
        <v>55</v>
      </c>
      <c r="V83" t="b">
        <f>_xlfn.MAXIFS(U:U,I:I,I83)=U83</f>
        <v>0</v>
      </c>
      <c r="W83" t="b">
        <f>_xlfn.MINIFS(U:U,I:I,I83)=U83</f>
        <v>0</v>
      </c>
      <c r="X83" t="b">
        <f>MAX(U:U)=U83</f>
        <v>0</v>
      </c>
      <c r="Y83" t="b">
        <f>L83&lt;&gt;I83</f>
        <v>0</v>
      </c>
    </row>
    <row r="84" spans="1:25" x14ac:dyDescent="0.2">
      <c r="A84">
        <v>459</v>
      </c>
      <c r="B84" t="s">
        <v>173</v>
      </c>
      <c r="C84" t="s">
        <v>174</v>
      </c>
      <c r="D84" t="s">
        <v>42</v>
      </c>
      <c r="E84" t="s">
        <v>14</v>
      </c>
      <c r="F84" t="s">
        <v>12</v>
      </c>
      <c r="G84">
        <v>90</v>
      </c>
      <c r="H84">
        <v>81.5</v>
      </c>
      <c r="I84">
        <v>5524</v>
      </c>
      <c r="J84">
        <v>11</v>
      </c>
      <c r="K84">
        <v>83</v>
      </c>
      <c r="L84">
        <v>5524</v>
      </c>
      <c r="N84">
        <v>-2.0381993549202599</v>
      </c>
      <c r="P84">
        <v>-0.70989716893490595</v>
      </c>
      <c r="Q84">
        <v>-0.70989999999999998</v>
      </c>
      <c r="R84" t="str">
        <f>LEFT(B84,1)&amp;"."&amp;C84&amp;IF(V84,"^","")&amp;IF(W84,"*","")</f>
        <v>C.Wingard</v>
      </c>
      <c r="S84">
        <f>RANK(Q84,Q84:Q91)</f>
        <v>3</v>
      </c>
      <c r="T84">
        <f>RANK(Q84,Q:Q)</f>
        <v>114</v>
      </c>
      <c r="U84">
        <f>K84-T84</f>
        <v>-31</v>
      </c>
      <c r="V84" t="b">
        <f>_xlfn.MAXIFS(U:U,I:I,I84)=U84</f>
        <v>0</v>
      </c>
      <c r="W84" t="b">
        <f>_xlfn.MINIFS(U:U,I:I,I84)=U84</f>
        <v>0</v>
      </c>
      <c r="X84" t="b">
        <f>MAX(U:U)=U84</f>
        <v>0</v>
      </c>
      <c r="Y84" t="b">
        <f>L84&lt;&gt;I84</f>
        <v>0</v>
      </c>
    </row>
    <row r="85" spans="1:25" x14ac:dyDescent="0.2">
      <c r="A85">
        <v>559</v>
      </c>
      <c r="B85" t="s">
        <v>111</v>
      </c>
      <c r="C85" t="s">
        <v>175</v>
      </c>
      <c r="D85" t="s">
        <v>99</v>
      </c>
      <c r="E85" t="s">
        <v>11</v>
      </c>
      <c r="G85">
        <v>81.625</v>
      </c>
      <c r="H85">
        <v>80.5</v>
      </c>
      <c r="I85">
        <v>189</v>
      </c>
      <c r="J85">
        <v>11</v>
      </c>
      <c r="K85">
        <v>84</v>
      </c>
      <c r="L85">
        <v>189</v>
      </c>
      <c r="M85">
        <v>-1.0223042906920099</v>
      </c>
      <c r="Q85">
        <v>-1.0223</v>
      </c>
      <c r="R85" t="str">
        <f>LEFT(B85,1)&amp;"."&amp;C85&amp;IF(V85,"^","")&amp;IF(W85,"*","")</f>
        <v>D.Byrne-Jones</v>
      </c>
      <c r="S85">
        <f>RANK(Q85,Q85:Q92)</f>
        <v>5</v>
      </c>
      <c r="T85">
        <f>RANK(Q85,Q:Q)</f>
        <v>139</v>
      </c>
      <c r="U85">
        <f>K85-T85</f>
        <v>-55</v>
      </c>
      <c r="V85" t="b">
        <f>_xlfn.MAXIFS(U:U,I:I,I85)=U85</f>
        <v>0</v>
      </c>
      <c r="W85" t="b">
        <f>_xlfn.MINIFS(U:U,I:I,I85)=U85</f>
        <v>0</v>
      </c>
      <c r="X85" t="b">
        <f>MAX(U:U)=U85</f>
        <v>0</v>
      </c>
      <c r="Y85" t="b">
        <f>L85&lt;&gt;I85</f>
        <v>0</v>
      </c>
    </row>
    <row r="86" spans="1:25" x14ac:dyDescent="0.2">
      <c r="A86">
        <v>418</v>
      </c>
      <c r="B86" t="s">
        <v>176</v>
      </c>
      <c r="C86" t="s">
        <v>177</v>
      </c>
      <c r="D86" t="s">
        <v>42</v>
      </c>
      <c r="E86" t="s">
        <v>13</v>
      </c>
      <c r="F86" t="s">
        <v>14</v>
      </c>
      <c r="G86">
        <v>79</v>
      </c>
      <c r="H86">
        <v>78.5</v>
      </c>
      <c r="I86">
        <v>182</v>
      </c>
      <c r="J86">
        <v>11</v>
      </c>
      <c r="K86">
        <v>85</v>
      </c>
      <c r="L86">
        <v>182</v>
      </c>
      <c r="O86">
        <v>-1.4090381746660801</v>
      </c>
      <c r="P86">
        <v>-0.99150926900825698</v>
      </c>
      <c r="Q86">
        <v>-0.99150000000000005</v>
      </c>
      <c r="R86" t="str">
        <f>LEFT(B86,1)&amp;"."&amp;C86&amp;IF(V86,"^","")&amp;IF(W86,"*","")</f>
        <v>J.Ceglar</v>
      </c>
      <c r="S86">
        <f>RANK(Q86,Q86:Q93)</f>
        <v>5</v>
      </c>
      <c r="T86">
        <f>RANK(Q86,Q:Q)</f>
        <v>137</v>
      </c>
      <c r="U86">
        <f>K86-T86</f>
        <v>-52</v>
      </c>
      <c r="V86" t="b">
        <f>_xlfn.MAXIFS(U:U,I:I,I86)=U86</f>
        <v>0</v>
      </c>
      <c r="W86" t="b">
        <f>_xlfn.MINIFS(U:U,I:I,I86)=U86</f>
        <v>0</v>
      </c>
      <c r="X86" t="b">
        <f>MAX(U:U)=U86</f>
        <v>0</v>
      </c>
      <c r="Y86" t="b">
        <f>L86&lt;&gt;I86</f>
        <v>0</v>
      </c>
    </row>
    <row r="87" spans="1:25" x14ac:dyDescent="0.2">
      <c r="A87">
        <v>136</v>
      </c>
      <c r="B87" t="s">
        <v>178</v>
      </c>
      <c r="C87" t="s">
        <v>179</v>
      </c>
      <c r="D87" t="s">
        <v>18</v>
      </c>
      <c r="E87" t="s">
        <v>12</v>
      </c>
      <c r="G87">
        <v>112.25</v>
      </c>
      <c r="H87">
        <v>109</v>
      </c>
      <c r="I87">
        <v>9856</v>
      </c>
      <c r="J87">
        <v>11</v>
      </c>
      <c r="K87">
        <v>86</v>
      </c>
      <c r="L87">
        <v>9856</v>
      </c>
      <c r="N87">
        <v>0.50143311563524995</v>
      </c>
      <c r="Q87">
        <v>0.50139999999999996</v>
      </c>
      <c r="R87" t="str">
        <f>LEFT(B87,1)&amp;"."&amp;C87&amp;IF(V87,"^","")&amp;IF(W87,"*","")</f>
        <v>T.Adams</v>
      </c>
      <c r="S87">
        <f>RANK(Q87,Q87:Q94)</f>
        <v>1</v>
      </c>
      <c r="T87">
        <f>RANK(Q87,Q:Q)</f>
        <v>49</v>
      </c>
      <c r="U87">
        <f>K87-T87</f>
        <v>37</v>
      </c>
      <c r="V87" t="b">
        <f>_xlfn.MAXIFS(U:U,I:I,I87)=U87</f>
        <v>0</v>
      </c>
      <c r="W87" t="b">
        <f>_xlfn.MINIFS(U:U,I:I,I87)=U87</f>
        <v>0</v>
      </c>
      <c r="X87" t="b">
        <f>MAX(U:U)=U87</f>
        <v>0</v>
      </c>
      <c r="Y87" t="b">
        <f>L87&lt;&gt;I87</f>
        <v>0</v>
      </c>
    </row>
    <row r="88" spans="1:25" x14ac:dyDescent="0.2">
      <c r="A88">
        <v>570</v>
      </c>
      <c r="B88" t="s">
        <v>180</v>
      </c>
      <c r="C88" t="s">
        <v>181</v>
      </c>
      <c r="D88" t="s">
        <v>99</v>
      </c>
      <c r="E88" t="s">
        <v>14</v>
      </c>
      <c r="F88" t="s">
        <v>12</v>
      </c>
      <c r="G88">
        <v>77.75</v>
      </c>
      <c r="H88">
        <v>77</v>
      </c>
      <c r="I88">
        <v>33301</v>
      </c>
      <c r="J88">
        <v>11</v>
      </c>
      <c r="K88">
        <v>87</v>
      </c>
      <c r="L88">
        <v>33301</v>
      </c>
      <c r="N88">
        <v>-2.4537755773747998</v>
      </c>
      <c r="P88">
        <v>-1.13231531904493</v>
      </c>
      <c r="Q88">
        <v>-1.1323000000000001</v>
      </c>
      <c r="R88" t="str">
        <f>LEFT(B88,1)&amp;"."&amp;C88&amp;IF(V88,"^","")&amp;IF(W88,"*","")</f>
        <v>R.Gray</v>
      </c>
      <c r="S88">
        <f>RANK(Q88,Q88:Q95)</f>
        <v>5</v>
      </c>
      <c r="T88">
        <f>RANK(Q88,Q:Q)</f>
        <v>157</v>
      </c>
      <c r="U88">
        <f>K88-T88</f>
        <v>-70</v>
      </c>
      <c r="V88" t="b">
        <f>_xlfn.MAXIFS(U:U,I:I,I88)=U88</f>
        <v>0</v>
      </c>
      <c r="W88" t="b">
        <f>_xlfn.MINIFS(U:U,I:I,I88)=U88</f>
        <v>0</v>
      </c>
      <c r="X88" t="b">
        <f>MAX(U:U)=U88</f>
        <v>0</v>
      </c>
      <c r="Y88" t="b">
        <f>L88&lt;&gt;I88</f>
        <v>0</v>
      </c>
    </row>
    <row r="89" spans="1:25" x14ac:dyDescent="0.2">
      <c r="A89">
        <v>618</v>
      </c>
      <c r="B89" t="s">
        <v>182</v>
      </c>
      <c r="C89" t="s">
        <v>183</v>
      </c>
      <c r="D89" t="s">
        <v>53</v>
      </c>
      <c r="E89" t="s">
        <v>14</v>
      </c>
      <c r="G89">
        <v>61.25</v>
      </c>
      <c r="H89">
        <v>58</v>
      </c>
      <c r="I89">
        <v>186</v>
      </c>
      <c r="J89">
        <v>11</v>
      </c>
      <c r="K89">
        <v>88</v>
      </c>
      <c r="P89">
        <v>-2.91585861950949</v>
      </c>
      <c r="Q89">
        <v>-2.9159000000000002</v>
      </c>
      <c r="R89" t="str">
        <f>LEFT(B89,1)&amp;"."&amp;C89&amp;IF(V89,"^","")&amp;IF(W89,"*","")</f>
        <v>T.Lynch</v>
      </c>
      <c r="S89">
        <f>RANK(Q89,Q89:Q96)</f>
        <v>8</v>
      </c>
      <c r="T89">
        <f>RANK(Q89,Q:Q)</f>
        <v>356</v>
      </c>
      <c r="U89">
        <f>K89-T89</f>
        <v>-268</v>
      </c>
      <c r="V89" t="b">
        <f>_xlfn.MAXIFS(U:U,I:I,I89)=U89</f>
        <v>0</v>
      </c>
      <c r="W89" t="b">
        <f>_xlfn.MINIFS(U:U,I:I,I89)=U89</f>
        <v>0</v>
      </c>
      <c r="X89" t="b">
        <f>MAX(U:U)=U89</f>
        <v>0</v>
      </c>
      <c r="Y89" t="b">
        <f>L89&lt;&gt;I89</f>
        <v>1</v>
      </c>
    </row>
    <row r="90" spans="1:25" x14ac:dyDescent="0.2">
      <c r="A90">
        <v>148</v>
      </c>
      <c r="B90" t="s">
        <v>138</v>
      </c>
      <c r="C90" t="s">
        <v>184</v>
      </c>
      <c r="D90" t="s">
        <v>18</v>
      </c>
      <c r="E90" t="s">
        <v>14</v>
      </c>
      <c r="G90">
        <v>86</v>
      </c>
      <c r="H90">
        <v>76</v>
      </c>
      <c r="I90">
        <v>186</v>
      </c>
      <c r="J90">
        <v>12</v>
      </c>
      <c r="K90">
        <v>89</v>
      </c>
      <c r="P90">
        <v>-1.2261860190693801</v>
      </c>
      <c r="Q90">
        <v>-1.2262</v>
      </c>
      <c r="R90" t="str">
        <f>LEFT(B90,1)&amp;"."&amp;C90&amp;IF(V90,"^","")&amp;IF(W90,"*","")</f>
        <v>J.De Goey</v>
      </c>
      <c r="S90">
        <f>RANK(Q90,Q90:Q97)</f>
        <v>8</v>
      </c>
      <c r="T90">
        <f>RANK(Q90,Q:Q)</f>
        <v>168</v>
      </c>
      <c r="U90">
        <f>K90-T90</f>
        <v>-79</v>
      </c>
      <c r="V90" t="b">
        <f>_xlfn.MAXIFS(U:U,I:I,I90)=U90</f>
        <v>0</v>
      </c>
      <c r="W90" t="b">
        <f>_xlfn.MINIFS(U:U,I:I,I90)=U90</f>
        <v>0</v>
      </c>
      <c r="X90" t="b">
        <f>MAX(U:U)=U90</f>
        <v>0</v>
      </c>
      <c r="Y90" t="b">
        <f>L90&lt;&gt;I90</f>
        <v>1</v>
      </c>
    </row>
    <row r="91" spans="1:25" x14ac:dyDescent="0.2">
      <c r="A91">
        <v>643</v>
      </c>
      <c r="B91" t="s">
        <v>22</v>
      </c>
      <c r="C91" t="s">
        <v>185</v>
      </c>
      <c r="D91" t="s">
        <v>116</v>
      </c>
      <c r="E91" t="s">
        <v>12</v>
      </c>
      <c r="G91">
        <v>100.5</v>
      </c>
      <c r="H91">
        <v>100.5</v>
      </c>
      <c r="I91">
        <v>33301</v>
      </c>
      <c r="J91">
        <v>12</v>
      </c>
      <c r="K91">
        <v>90</v>
      </c>
      <c r="L91">
        <v>33301</v>
      </c>
      <c r="N91">
        <v>-0.28354419344554399</v>
      </c>
      <c r="Q91">
        <v>-0.28349999999999997</v>
      </c>
      <c r="R91" t="str">
        <f>LEFT(B91,1)&amp;"."&amp;C91&amp;IF(V91,"^","")&amp;IF(W91,"*","")</f>
        <v>J.Billings</v>
      </c>
      <c r="S91">
        <f>RANK(Q91,Q91:Q98)</f>
        <v>3</v>
      </c>
      <c r="T91">
        <f>RANK(Q91,Q:Q)</f>
        <v>84</v>
      </c>
      <c r="U91">
        <f>K91-T91</f>
        <v>6</v>
      </c>
      <c r="V91" t="b">
        <f>_xlfn.MAXIFS(U:U,I:I,I91)=U91</f>
        <v>0</v>
      </c>
      <c r="W91" t="b">
        <f>_xlfn.MINIFS(U:U,I:I,I91)=U91</f>
        <v>0</v>
      </c>
      <c r="X91" t="b">
        <f>MAX(U:U)=U91</f>
        <v>0</v>
      </c>
      <c r="Y91" t="b">
        <f>L91&lt;&gt;I91</f>
        <v>0</v>
      </c>
    </row>
    <row r="92" spans="1:25" x14ac:dyDescent="0.2">
      <c r="A92">
        <v>495</v>
      </c>
      <c r="B92" t="s">
        <v>100</v>
      </c>
      <c r="C92" t="s">
        <v>186</v>
      </c>
      <c r="D92" t="s">
        <v>21</v>
      </c>
      <c r="E92" t="s">
        <v>11</v>
      </c>
      <c r="G92">
        <v>81.166700000000006</v>
      </c>
      <c r="H92">
        <v>86.5</v>
      </c>
      <c r="I92">
        <v>9856</v>
      </c>
      <c r="J92">
        <v>12</v>
      </c>
      <c r="K92">
        <v>91</v>
      </c>
      <c r="L92">
        <v>9867</v>
      </c>
      <c r="M92">
        <v>-0.48747479801389998</v>
      </c>
      <c r="Q92">
        <v>-0.48749999999999999</v>
      </c>
      <c r="R92" t="str">
        <f>LEFT(B92,1)&amp;"."&amp;C92&amp;IF(V92,"^","")&amp;IF(W92,"*","")</f>
        <v>C.Salem</v>
      </c>
      <c r="S92">
        <f>RANK(Q92,Q92:Q99)</f>
        <v>3</v>
      </c>
      <c r="T92">
        <f>RANK(Q92,Q:Q)</f>
        <v>97</v>
      </c>
      <c r="U92">
        <f>K92-T92</f>
        <v>-6</v>
      </c>
      <c r="V92" t="b">
        <f>_xlfn.MAXIFS(U:U,I:I,I92)=U92</f>
        <v>0</v>
      </c>
      <c r="W92" t="b">
        <f>_xlfn.MINIFS(U:U,I:I,I92)=U92</f>
        <v>0</v>
      </c>
      <c r="X92" t="b">
        <f>MAX(U:U)=U92</f>
        <v>0</v>
      </c>
      <c r="Y92" t="b">
        <f>L92&lt;&gt;I92</f>
        <v>1</v>
      </c>
    </row>
    <row r="93" spans="1:25" x14ac:dyDescent="0.2">
      <c r="A93">
        <v>47</v>
      </c>
      <c r="B93" t="s">
        <v>187</v>
      </c>
      <c r="C93" t="s">
        <v>188</v>
      </c>
      <c r="D93" t="s">
        <v>31</v>
      </c>
      <c r="E93" t="s">
        <v>11</v>
      </c>
      <c r="G93">
        <v>87.75</v>
      </c>
      <c r="H93">
        <v>91</v>
      </c>
      <c r="I93">
        <v>182</v>
      </c>
      <c r="J93">
        <v>12</v>
      </c>
      <c r="K93">
        <v>92</v>
      </c>
      <c r="L93">
        <v>182</v>
      </c>
      <c r="M93">
        <v>-8.6352678505319302E-2</v>
      </c>
      <c r="Q93">
        <v>-8.6400000000000005E-2</v>
      </c>
      <c r="R93" t="str">
        <f>LEFT(B93,1)&amp;"."&amp;C93&amp;IF(V93,"^","")&amp;IF(W93,"*","")</f>
        <v>H.Andrews</v>
      </c>
      <c r="S93">
        <f>RANK(Q93,Q93:Q100)</f>
        <v>2</v>
      </c>
      <c r="T93">
        <f>RANK(Q93,Q:Q)</f>
        <v>68</v>
      </c>
      <c r="U93">
        <f>K93-T93</f>
        <v>24</v>
      </c>
      <c r="V93" t="b">
        <f>_xlfn.MAXIFS(U:U,I:I,I93)=U93</f>
        <v>0</v>
      </c>
      <c r="W93" t="b">
        <f>_xlfn.MINIFS(U:U,I:I,I93)=U93</f>
        <v>0</v>
      </c>
      <c r="X93" t="b">
        <f>MAX(U:U)=U93</f>
        <v>0</v>
      </c>
      <c r="Y93" t="b">
        <f>L93&lt;&gt;I93</f>
        <v>0</v>
      </c>
    </row>
    <row r="94" spans="1:25" x14ac:dyDescent="0.2">
      <c r="A94">
        <v>133</v>
      </c>
      <c r="B94" t="s">
        <v>70</v>
      </c>
      <c r="C94" t="s">
        <v>189</v>
      </c>
      <c r="D94" t="s">
        <v>34</v>
      </c>
      <c r="E94" t="s">
        <v>12</v>
      </c>
      <c r="G94">
        <v>90.375</v>
      </c>
      <c r="H94">
        <v>90.5</v>
      </c>
      <c r="I94">
        <v>189</v>
      </c>
      <c r="J94">
        <v>12</v>
      </c>
      <c r="K94">
        <v>93</v>
      </c>
      <c r="L94">
        <v>9856</v>
      </c>
      <c r="N94">
        <v>-1.20704691001119</v>
      </c>
      <c r="Q94">
        <v>-1.2070000000000001</v>
      </c>
      <c r="R94" t="str">
        <f>LEFT(B94,1)&amp;"."&amp;C94&amp;IF(V94,"^","")&amp;IF(W94,"*","")</f>
        <v>S.Walsh</v>
      </c>
      <c r="S94">
        <f>RANK(Q94,Q94:Q101)</f>
        <v>6</v>
      </c>
      <c r="T94">
        <f>RANK(Q94,Q:Q)</f>
        <v>167</v>
      </c>
      <c r="U94">
        <f>K94-T94</f>
        <v>-74</v>
      </c>
      <c r="V94" t="b">
        <f>_xlfn.MAXIFS(U:U,I:I,I94)=U94</f>
        <v>0</v>
      </c>
      <c r="W94" t="b">
        <f>_xlfn.MINIFS(U:U,I:I,I94)=U94</f>
        <v>0</v>
      </c>
      <c r="X94" t="b">
        <f>MAX(U:U)=U94</f>
        <v>0</v>
      </c>
      <c r="Y94" t="b">
        <f>L94&lt;&gt;I94</f>
        <v>1</v>
      </c>
    </row>
    <row r="95" spans="1:25" x14ac:dyDescent="0.2">
      <c r="A95">
        <v>446</v>
      </c>
      <c r="B95" t="s">
        <v>190</v>
      </c>
      <c r="C95" t="s">
        <v>191</v>
      </c>
      <c r="D95" t="s">
        <v>42</v>
      </c>
      <c r="E95" t="s">
        <v>12</v>
      </c>
      <c r="G95">
        <v>92.857100000000003</v>
      </c>
      <c r="H95">
        <v>97</v>
      </c>
      <c r="I95">
        <v>5524</v>
      </c>
      <c r="J95">
        <v>12</v>
      </c>
      <c r="K95">
        <v>94</v>
      </c>
      <c r="L95">
        <v>5524</v>
      </c>
      <c r="N95">
        <v>-0.60677014424351905</v>
      </c>
      <c r="Q95">
        <v>-0.60680000000000001</v>
      </c>
      <c r="R95" t="str">
        <f>LEFT(B95,1)&amp;"."&amp;C95&amp;IF(V95,"^","")&amp;IF(W95,"*","")</f>
        <v>J.O'Meara</v>
      </c>
      <c r="S95">
        <f>RANK(Q95,Q95:Q102)</f>
        <v>4</v>
      </c>
      <c r="T95">
        <f>RANK(Q95,Q:Q)</f>
        <v>105</v>
      </c>
      <c r="U95">
        <f>K95-T95</f>
        <v>-11</v>
      </c>
      <c r="V95" t="b">
        <f>_xlfn.MAXIFS(U:U,I:I,I95)=U95</f>
        <v>0</v>
      </c>
      <c r="W95" t="b">
        <f>_xlfn.MINIFS(U:U,I:I,I95)=U95</f>
        <v>0</v>
      </c>
      <c r="X95" t="b">
        <f>MAX(U:U)=U95</f>
        <v>0</v>
      </c>
      <c r="Y95" t="b">
        <f>L95&lt;&gt;I95</f>
        <v>0</v>
      </c>
    </row>
    <row r="96" spans="1:25" x14ac:dyDescent="0.2">
      <c r="A96">
        <v>153</v>
      </c>
      <c r="B96" t="s">
        <v>147</v>
      </c>
      <c r="C96" t="s">
        <v>192</v>
      </c>
      <c r="D96" t="s">
        <v>18</v>
      </c>
      <c r="E96" t="s">
        <v>11</v>
      </c>
      <c r="G96">
        <v>120.5</v>
      </c>
      <c r="H96">
        <v>119</v>
      </c>
      <c r="I96">
        <v>9806</v>
      </c>
      <c r="J96">
        <v>12</v>
      </c>
      <c r="K96">
        <v>95</v>
      </c>
      <c r="M96">
        <v>2.40951828732585</v>
      </c>
      <c r="Q96">
        <v>2.4095</v>
      </c>
      <c r="R96" t="str">
        <f>LEFT(B96,1)&amp;"."&amp;C96&amp;IF(V96,"^","")&amp;IF(W96,"*","")</f>
        <v>J.Howe</v>
      </c>
      <c r="S96">
        <f>RANK(Q96,Q96:Q103)</f>
        <v>1</v>
      </c>
      <c r="T96">
        <f>RANK(Q96,Q:Q)</f>
        <v>4</v>
      </c>
      <c r="U96">
        <f>K96-T96</f>
        <v>91</v>
      </c>
      <c r="V96" t="b">
        <f>_xlfn.MAXIFS(U:U,I:I,I96)=U96</f>
        <v>0</v>
      </c>
      <c r="W96" t="b">
        <f>_xlfn.MINIFS(U:U,I:I,I96)=U96</f>
        <v>0</v>
      </c>
      <c r="X96" t="b">
        <f>MAX(U:U)=U96</f>
        <v>0</v>
      </c>
      <c r="Y96" t="b">
        <f>L96&lt;&gt;I96</f>
        <v>1</v>
      </c>
    </row>
    <row r="97" spans="1:25" x14ac:dyDescent="0.2">
      <c r="A97">
        <v>121</v>
      </c>
      <c r="B97" t="s">
        <v>70</v>
      </c>
      <c r="C97" t="s">
        <v>193</v>
      </c>
      <c r="D97" t="s">
        <v>34</v>
      </c>
      <c r="E97" t="s">
        <v>11</v>
      </c>
      <c r="F97" t="s">
        <v>12</v>
      </c>
      <c r="G97">
        <v>81.875</v>
      </c>
      <c r="H97">
        <v>84.5</v>
      </c>
      <c r="I97">
        <v>9867</v>
      </c>
      <c r="J97">
        <v>12</v>
      </c>
      <c r="K97">
        <v>96</v>
      </c>
      <c r="L97">
        <v>9867</v>
      </c>
      <c r="M97">
        <v>-0.66575129557326895</v>
      </c>
      <c r="N97">
        <v>-1.76114853995057</v>
      </c>
      <c r="Q97">
        <v>-0.66579999999999995</v>
      </c>
      <c r="R97" t="str">
        <f>LEFT(B97,1)&amp;"."&amp;C97&amp;IF(V97,"^","")&amp;IF(W97,"*","")</f>
        <v>S.Petrevski-Seton</v>
      </c>
      <c r="S97">
        <f>RANK(Q97,Q97:Q104)</f>
        <v>4</v>
      </c>
      <c r="T97">
        <f>RANK(Q97,Q:Q)</f>
        <v>109</v>
      </c>
      <c r="U97">
        <f>K97-T97</f>
        <v>-13</v>
      </c>
      <c r="V97" t="b">
        <f>_xlfn.MAXIFS(U:U,I:I,I97)=U97</f>
        <v>0</v>
      </c>
      <c r="W97" t="b">
        <f>_xlfn.MINIFS(U:U,I:I,I97)=U97</f>
        <v>0</v>
      </c>
      <c r="X97" t="b">
        <f>MAX(U:U)=U97</f>
        <v>0</v>
      </c>
      <c r="Y97" t="b">
        <f>L97&lt;&gt;I97</f>
        <v>0</v>
      </c>
    </row>
    <row r="98" spans="1:25" x14ac:dyDescent="0.2">
      <c r="A98">
        <v>796</v>
      </c>
      <c r="B98" t="s">
        <v>147</v>
      </c>
      <c r="C98" t="s">
        <v>194</v>
      </c>
      <c r="D98" t="s">
        <v>58</v>
      </c>
      <c r="E98" t="s">
        <v>11</v>
      </c>
      <c r="G98">
        <v>87</v>
      </c>
      <c r="H98">
        <v>83</v>
      </c>
      <c r="I98">
        <v>9867</v>
      </c>
      <c r="J98">
        <v>13</v>
      </c>
      <c r="K98">
        <v>97</v>
      </c>
      <c r="L98">
        <v>9856</v>
      </c>
      <c r="M98">
        <v>-0.79945866874279503</v>
      </c>
      <c r="Q98">
        <v>-0.79949999999999999</v>
      </c>
      <c r="R98" t="str">
        <f>LEFT(B98,1)&amp;"."&amp;C98&amp;IF(V98,"^","")&amp;IF(W98,"*","")</f>
        <v>J.McGovern</v>
      </c>
      <c r="S98">
        <f>RANK(Q98,Q98:Q105)</f>
        <v>4</v>
      </c>
      <c r="T98">
        <f>RANK(Q98,Q:Q)</f>
        <v>121</v>
      </c>
      <c r="U98">
        <f>K98-T98</f>
        <v>-24</v>
      </c>
      <c r="V98" t="b">
        <f>_xlfn.MAXIFS(U:U,I:I,I98)=U98</f>
        <v>0</v>
      </c>
      <c r="W98" t="b">
        <f>_xlfn.MINIFS(U:U,I:I,I98)=U98</f>
        <v>0</v>
      </c>
      <c r="X98" t="b">
        <f>MAX(U:U)=U98</f>
        <v>0</v>
      </c>
      <c r="Y98" t="b">
        <f>L98&lt;&gt;I98</f>
        <v>1</v>
      </c>
    </row>
    <row r="99" spans="1:25" x14ac:dyDescent="0.2">
      <c r="A99">
        <v>464</v>
      </c>
      <c r="B99" t="s">
        <v>195</v>
      </c>
      <c r="C99" t="s">
        <v>196</v>
      </c>
      <c r="D99" t="s">
        <v>21</v>
      </c>
      <c r="E99" t="s">
        <v>12</v>
      </c>
      <c r="G99">
        <v>72.571399999999997</v>
      </c>
      <c r="H99">
        <v>71</v>
      </c>
      <c r="I99">
        <v>9806</v>
      </c>
      <c r="J99">
        <v>13</v>
      </c>
      <c r="K99">
        <v>98</v>
      </c>
      <c r="N99">
        <v>-3.0078772073141802</v>
      </c>
      <c r="Q99">
        <v>-3.0078999999999998</v>
      </c>
      <c r="R99" t="str">
        <f>LEFT(B99,1)&amp;"."&amp;C99&amp;IF(V99,"^","")&amp;IF(W99,"*","")</f>
        <v>A.Brayshaw*</v>
      </c>
      <c r="S99">
        <f>RANK(Q99,Q99:Q106)</f>
        <v>7</v>
      </c>
      <c r="T99">
        <f>RANK(Q99,Q:Q)</f>
        <v>366</v>
      </c>
      <c r="U99">
        <f>K99-T99</f>
        <v>-268</v>
      </c>
      <c r="V99" t="b">
        <f>_xlfn.MAXIFS(U:U,I:I,I99)=U99</f>
        <v>0</v>
      </c>
      <c r="W99" t="b">
        <f>_xlfn.MINIFS(U:U,I:I,I99)=U99</f>
        <v>1</v>
      </c>
      <c r="X99" t="b">
        <f>MAX(U:U)=U99</f>
        <v>0</v>
      </c>
      <c r="Y99" t="b">
        <f>L99&lt;&gt;I99</f>
        <v>1</v>
      </c>
    </row>
    <row r="100" spans="1:25" x14ac:dyDescent="0.2">
      <c r="A100">
        <v>200</v>
      </c>
      <c r="B100" t="s">
        <v>78</v>
      </c>
      <c r="C100" t="s">
        <v>197</v>
      </c>
      <c r="D100" t="s">
        <v>82</v>
      </c>
      <c r="E100" t="s">
        <v>11</v>
      </c>
      <c r="G100">
        <v>84.285700000000006</v>
      </c>
      <c r="H100">
        <v>78</v>
      </c>
      <c r="I100">
        <v>5524</v>
      </c>
      <c r="J100">
        <v>13</v>
      </c>
      <c r="K100">
        <v>99</v>
      </c>
      <c r="L100">
        <v>5524</v>
      </c>
      <c r="M100">
        <v>-1.24514991264122</v>
      </c>
      <c r="Q100">
        <v>-1.2451000000000001</v>
      </c>
      <c r="R100" t="str">
        <f>LEFT(B100,1)&amp;"."&amp;C100&amp;IF(V100,"^","")&amp;IF(W100,"*","")</f>
        <v>M.Hurley</v>
      </c>
      <c r="S100">
        <f>RANK(Q100,Q100:Q107)</f>
        <v>6</v>
      </c>
      <c r="T100">
        <f>RANK(Q100,Q:Q)</f>
        <v>171</v>
      </c>
      <c r="U100">
        <f>K100-T100</f>
        <v>-72</v>
      </c>
      <c r="V100" t="b">
        <f>_xlfn.MAXIFS(U:U,I:I,I100)=U100</f>
        <v>0</v>
      </c>
      <c r="W100" t="b">
        <f>_xlfn.MINIFS(U:U,I:I,I100)=U100</f>
        <v>0</v>
      </c>
      <c r="X100" t="b">
        <f>MAX(U:U)=U100</f>
        <v>0</v>
      </c>
      <c r="Y100" t="b">
        <f>L100&lt;&gt;I100</f>
        <v>0</v>
      </c>
    </row>
    <row r="101" spans="1:25" x14ac:dyDescent="0.2">
      <c r="A101">
        <v>173</v>
      </c>
      <c r="B101" t="s">
        <v>158</v>
      </c>
      <c r="C101" t="s">
        <v>198</v>
      </c>
      <c r="D101" t="s">
        <v>18</v>
      </c>
      <c r="E101" t="s">
        <v>12</v>
      </c>
      <c r="G101">
        <v>109.25</v>
      </c>
      <c r="H101">
        <v>110</v>
      </c>
      <c r="I101">
        <v>189</v>
      </c>
      <c r="J101">
        <v>13</v>
      </c>
      <c r="K101">
        <v>100</v>
      </c>
      <c r="L101">
        <v>189</v>
      </c>
      <c r="N101">
        <v>0.59378338729181401</v>
      </c>
      <c r="Q101">
        <v>0.59379999999999999</v>
      </c>
      <c r="R101" t="str">
        <f>LEFT(B101,1)&amp;"."&amp;C101&amp;IF(V101,"^","")&amp;IF(W101,"*","")</f>
        <v>S.Sidebottom^</v>
      </c>
      <c r="S101">
        <f>RANK(Q101,Q101:Q108)</f>
        <v>3</v>
      </c>
      <c r="T101">
        <f>RANK(Q101,Q:Q)</f>
        <v>45</v>
      </c>
      <c r="U101">
        <f>K101-T101</f>
        <v>55</v>
      </c>
      <c r="V101" t="b">
        <f>_xlfn.MAXIFS(U:U,I:I,I101)=U101</f>
        <v>1</v>
      </c>
      <c r="W101" t="b">
        <f>_xlfn.MINIFS(U:U,I:I,I101)=U101</f>
        <v>0</v>
      </c>
      <c r="X101" t="b">
        <f>MAX(U:U)=U101</f>
        <v>0</v>
      </c>
      <c r="Y101" t="b">
        <f>L101&lt;&gt;I101</f>
        <v>0</v>
      </c>
    </row>
    <row r="102" spans="1:25" x14ac:dyDescent="0.2">
      <c r="A102">
        <v>501</v>
      </c>
      <c r="B102" t="s">
        <v>22</v>
      </c>
      <c r="C102" t="s">
        <v>199</v>
      </c>
      <c r="D102" t="s">
        <v>21</v>
      </c>
      <c r="E102" t="s">
        <v>12</v>
      </c>
      <c r="G102">
        <v>112</v>
      </c>
      <c r="H102">
        <v>118</v>
      </c>
      <c r="I102">
        <v>182</v>
      </c>
      <c r="J102">
        <v>13</v>
      </c>
      <c r="K102">
        <v>101</v>
      </c>
      <c r="L102">
        <v>182</v>
      </c>
      <c r="N102">
        <v>1.33258556054433</v>
      </c>
      <c r="Q102">
        <v>1.3326</v>
      </c>
      <c r="R102" t="str">
        <f>LEFT(B102,1)&amp;"."&amp;C102&amp;IF(V102,"^","")&amp;IF(W102,"*","")</f>
        <v>J.Viney^</v>
      </c>
      <c r="S102">
        <f>RANK(Q102,Q102:Q109)</f>
        <v>1</v>
      </c>
      <c r="T102">
        <f>RANK(Q102,Q:Q)</f>
        <v>19</v>
      </c>
      <c r="U102">
        <f>K102-T102</f>
        <v>82</v>
      </c>
      <c r="V102" t="b">
        <f>_xlfn.MAXIFS(U:U,I:I,I102)=U102</f>
        <v>1</v>
      </c>
      <c r="W102" t="b">
        <f>_xlfn.MINIFS(U:U,I:I,I102)=U102</f>
        <v>0</v>
      </c>
      <c r="X102" t="b">
        <f>MAX(U:U)=U102</f>
        <v>0</v>
      </c>
      <c r="Y102" t="b">
        <f>L102&lt;&gt;I102</f>
        <v>0</v>
      </c>
    </row>
    <row r="103" spans="1:25" x14ac:dyDescent="0.2">
      <c r="A103">
        <v>471</v>
      </c>
      <c r="B103" t="s">
        <v>68</v>
      </c>
      <c r="C103" t="s">
        <v>200</v>
      </c>
      <c r="D103" t="s">
        <v>21</v>
      </c>
      <c r="E103" t="s">
        <v>12</v>
      </c>
      <c r="G103">
        <v>64.428600000000003</v>
      </c>
      <c r="H103">
        <v>61</v>
      </c>
      <c r="I103">
        <v>9856</v>
      </c>
      <c r="J103">
        <v>13</v>
      </c>
      <c r="K103">
        <v>102</v>
      </c>
      <c r="N103">
        <v>-3.9313799238798302</v>
      </c>
      <c r="Q103">
        <v>-3.9314</v>
      </c>
      <c r="R103" t="str">
        <f>LEFT(B103,1)&amp;"."&amp;C103&amp;IF(V103,"^","")&amp;IF(W103,"*","")</f>
        <v>J.Harmes</v>
      </c>
      <c r="S103">
        <f>RANK(Q103,Q103:Q110)</f>
        <v>8</v>
      </c>
      <c r="T103">
        <f>RANK(Q103,Q:Q)</f>
        <v>459</v>
      </c>
      <c r="U103">
        <f>K103-T103</f>
        <v>-357</v>
      </c>
      <c r="V103" t="b">
        <f>_xlfn.MAXIFS(U:U,I:I,I103)=U103</f>
        <v>0</v>
      </c>
      <c r="W103" t="b">
        <f>_xlfn.MINIFS(U:U,I:I,I103)=U103</f>
        <v>0</v>
      </c>
      <c r="X103" t="b">
        <f>MAX(U:U)=U103</f>
        <v>0</v>
      </c>
      <c r="Y103" t="b">
        <f>L103&lt;&gt;I103</f>
        <v>1</v>
      </c>
    </row>
    <row r="104" spans="1:25" x14ac:dyDescent="0.2">
      <c r="A104">
        <v>112</v>
      </c>
      <c r="B104" t="s">
        <v>22</v>
      </c>
      <c r="C104" t="s">
        <v>52</v>
      </c>
      <c r="D104" t="s">
        <v>34</v>
      </c>
      <c r="E104" t="s">
        <v>14</v>
      </c>
      <c r="F104" t="s">
        <v>12</v>
      </c>
      <c r="G104">
        <v>95.375</v>
      </c>
      <c r="H104">
        <v>96</v>
      </c>
      <c r="I104">
        <v>33301</v>
      </c>
      <c r="J104">
        <v>13</v>
      </c>
      <c r="K104">
        <v>103</v>
      </c>
      <c r="L104">
        <v>33301</v>
      </c>
      <c r="N104">
        <v>-0.699120415900083</v>
      </c>
      <c r="P104">
        <v>0.65122798141962501</v>
      </c>
      <c r="Q104">
        <v>0.6512</v>
      </c>
      <c r="R104" t="str">
        <f>LEFT(B104,1)&amp;"."&amp;C104&amp;IF(V104,"^","")&amp;IF(W104,"*","")</f>
        <v>J.Martin^</v>
      </c>
      <c r="S104">
        <f>RANK(Q104,Q104:Q111)</f>
        <v>1</v>
      </c>
      <c r="T104">
        <f>RANK(Q104,Q:Q)</f>
        <v>40</v>
      </c>
      <c r="U104">
        <f>K104-T104</f>
        <v>63</v>
      </c>
      <c r="V104" t="b">
        <f>_xlfn.MAXIFS(U:U,I:I,I104)=U104</f>
        <v>1</v>
      </c>
      <c r="W104" t="b">
        <f>_xlfn.MINIFS(U:U,I:I,I104)=U104</f>
        <v>0</v>
      </c>
      <c r="X104" t="b">
        <f>MAX(U:U)=U104</f>
        <v>0</v>
      </c>
      <c r="Y104" t="b">
        <f>L104&lt;&gt;I104</f>
        <v>0</v>
      </c>
    </row>
    <row r="105" spans="1:25" x14ac:dyDescent="0.2">
      <c r="A105">
        <v>522</v>
      </c>
      <c r="B105" t="s">
        <v>201</v>
      </c>
      <c r="C105" t="s">
        <v>202</v>
      </c>
      <c r="D105" t="s">
        <v>94</v>
      </c>
      <c r="E105" t="s">
        <v>12</v>
      </c>
      <c r="G105">
        <v>101.125</v>
      </c>
      <c r="H105">
        <v>91.5</v>
      </c>
      <c r="I105">
        <v>186</v>
      </c>
      <c r="J105">
        <v>13</v>
      </c>
      <c r="K105">
        <v>104</v>
      </c>
      <c r="L105">
        <v>9856</v>
      </c>
      <c r="N105">
        <v>-1.11469663835462</v>
      </c>
      <c r="Q105">
        <v>-1.1147</v>
      </c>
      <c r="R105" t="str">
        <f>LEFT(B105,1)&amp;"."&amp;C105&amp;IF(V105,"^","")&amp;IF(W105,"*","")</f>
        <v>S.Higgins</v>
      </c>
      <c r="S105">
        <f>RANK(Q105,Q105:Q112)</f>
        <v>6</v>
      </c>
      <c r="T105">
        <f>RANK(Q105,Q:Q)</f>
        <v>154</v>
      </c>
      <c r="U105">
        <f>K105-T105</f>
        <v>-50</v>
      </c>
      <c r="V105" t="b">
        <f>_xlfn.MAXIFS(U:U,I:I,I105)=U105</f>
        <v>0</v>
      </c>
      <c r="W105" t="b">
        <f>_xlfn.MINIFS(U:U,I:I,I105)=U105</f>
        <v>0</v>
      </c>
      <c r="X105" t="b">
        <f>MAX(U:U)=U105</f>
        <v>0</v>
      </c>
      <c r="Y105" t="b">
        <f>L105&lt;&gt;I105</f>
        <v>1</v>
      </c>
    </row>
    <row r="106" spans="1:25" x14ac:dyDescent="0.2">
      <c r="A106">
        <v>649</v>
      </c>
      <c r="B106" t="s">
        <v>165</v>
      </c>
      <c r="C106" t="s">
        <v>203</v>
      </c>
      <c r="D106" t="s">
        <v>116</v>
      </c>
      <c r="E106" t="s">
        <v>11</v>
      </c>
      <c r="G106">
        <v>82.125</v>
      </c>
      <c r="H106">
        <v>86.5</v>
      </c>
      <c r="I106">
        <v>186</v>
      </c>
      <c r="J106">
        <v>14</v>
      </c>
      <c r="K106">
        <v>105</v>
      </c>
      <c r="L106">
        <v>186</v>
      </c>
      <c r="M106">
        <v>-0.48747479801389998</v>
      </c>
      <c r="Q106">
        <v>-0.48749999999999999</v>
      </c>
      <c r="R106" t="str">
        <f>LEFT(B106,1)&amp;"."&amp;C106&amp;IF(V106,"^","")&amp;IF(W106,"*","")</f>
        <v>H.Clark</v>
      </c>
      <c r="S106">
        <f>RANK(Q106,Q106:Q113)</f>
        <v>2</v>
      </c>
      <c r="T106">
        <f>RANK(Q106,Q:Q)</f>
        <v>97</v>
      </c>
      <c r="U106">
        <f>K106-T106</f>
        <v>8</v>
      </c>
      <c r="V106" t="b">
        <f>_xlfn.MAXIFS(U:U,I:I,I106)=U106</f>
        <v>0</v>
      </c>
      <c r="W106" t="b">
        <f>_xlfn.MINIFS(U:U,I:I,I106)=U106</f>
        <v>0</v>
      </c>
      <c r="X106" t="b">
        <f>MAX(U:U)=U106</f>
        <v>0</v>
      </c>
      <c r="Y106" t="b">
        <f>L106&lt;&gt;I106</f>
        <v>0</v>
      </c>
    </row>
    <row r="107" spans="1:25" x14ac:dyDescent="0.2">
      <c r="A107">
        <v>609</v>
      </c>
      <c r="B107" t="s">
        <v>204</v>
      </c>
      <c r="C107" t="s">
        <v>205</v>
      </c>
      <c r="D107" t="s">
        <v>53</v>
      </c>
      <c r="E107" t="s">
        <v>11</v>
      </c>
      <c r="F107" t="s">
        <v>12</v>
      </c>
      <c r="G107">
        <v>81.2</v>
      </c>
      <c r="H107">
        <v>77</v>
      </c>
      <c r="I107">
        <v>33301</v>
      </c>
      <c r="J107">
        <v>14</v>
      </c>
      <c r="K107">
        <v>106</v>
      </c>
      <c r="L107">
        <v>33301</v>
      </c>
      <c r="M107">
        <v>-1.3342881614208999</v>
      </c>
      <c r="N107">
        <v>-2.4537755773747998</v>
      </c>
      <c r="Q107">
        <v>-1.3343</v>
      </c>
      <c r="R107" t="str">
        <f>LEFT(B107,1)&amp;"."&amp;C107&amp;IF(V107,"^","")&amp;IF(W107,"*","")</f>
        <v>S.Edwards</v>
      </c>
      <c r="S107">
        <f>RANK(Q107,Q107:Q114)</f>
        <v>7</v>
      </c>
      <c r="T107">
        <f>RANK(Q107,Q:Q)</f>
        <v>180</v>
      </c>
      <c r="U107">
        <f>K107-T107</f>
        <v>-74</v>
      </c>
      <c r="V107" t="b">
        <f>_xlfn.MAXIFS(U:U,I:I,I107)=U107</f>
        <v>0</v>
      </c>
      <c r="W107" t="b">
        <f>_xlfn.MINIFS(U:U,I:I,I107)=U107</f>
        <v>0</v>
      </c>
      <c r="X107" t="b">
        <f>MAX(U:U)=U107</f>
        <v>0</v>
      </c>
      <c r="Y107" t="b">
        <f>L107&lt;&gt;I107</f>
        <v>0</v>
      </c>
    </row>
    <row r="108" spans="1:25" x14ac:dyDescent="0.2">
      <c r="A108">
        <v>653</v>
      </c>
      <c r="B108" t="s">
        <v>74</v>
      </c>
      <c r="C108" t="s">
        <v>206</v>
      </c>
      <c r="D108" t="s">
        <v>116</v>
      </c>
      <c r="E108" t="s">
        <v>12</v>
      </c>
      <c r="G108">
        <v>92</v>
      </c>
      <c r="H108">
        <v>92</v>
      </c>
      <c r="I108">
        <v>9856</v>
      </c>
      <c r="J108">
        <v>14</v>
      </c>
      <c r="K108">
        <v>107</v>
      </c>
      <c r="N108">
        <v>-1.0685215025263399</v>
      </c>
      <c r="Q108">
        <v>-1.0685</v>
      </c>
      <c r="R108" t="str">
        <f>LEFT(B108,1)&amp;"."&amp;C108&amp;IF(V108,"^","")&amp;IF(W108,"*","")</f>
        <v>L.Dunstan</v>
      </c>
      <c r="S108">
        <f>RANK(Q108,Q108:Q115)</f>
        <v>5</v>
      </c>
      <c r="T108">
        <f>RANK(Q108,Q:Q)</f>
        <v>149</v>
      </c>
      <c r="U108">
        <f>K108-T108</f>
        <v>-42</v>
      </c>
      <c r="V108" t="b">
        <f>_xlfn.MAXIFS(U:U,I:I,I108)=U108</f>
        <v>0</v>
      </c>
      <c r="W108" t="b">
        <f>_xlfn.MINIFS(U:U,I:I,I108)=U108</f>
        <v>0</v>
      </c>
      <c r="X108" t="b">
        <f>MAX(U:U)=U108</f>
        <v>0</v>
      </c>
      <c r="Y108" t="b">
        <f>L108&lt;&gt;I108</f>
        <v>1</v>
      </c>
    </row>
    <row r="109" spans="1:25" x14ac:dyDescent="0.2">
      <c r="A109">
        <v>28</v>
      </c>
      <c r="B109" t="s">
        <v>207</v>
      </c>
      <c r="C109" t="s">
        <v>208</v>
      </c>
      <c r="D109" t="s">
        <v>63</v>
      </c>
      <c r="E109" t="s">
        <v>11</v>
      </c>
      <c r="F109" t="s">
        <v>12</v>
      </c>
      <c r="G109">
        <v>83</v>
      </c>
      <c r="H109">
        <v>83</v>
      </c>
      <c r="I109">
        <v>182</v>
      </c>
      <c r="J109">
        <v>14</v>
      </c>
      <c r="K109">
        <v>108</v>
      </c>
      <c r="M109">
        <v>-0.79945866874279503</v>
      </c>
      <c r="N109">
        <v>-1.8996739474354201</v>
      </c>
      <c r="Q109">
        <v>-0.79949999999999999</v>
      </c>
      <c r="R109" t="str">
        <f>LEFT(B109,1)&amp;"."&amp;C109&amp;IF(V109,"^","")&amp;IF(W109,"*","")</f>
        <v>W.Milera</v>
      </c>
      <c r="S109">
        <f>RANK(Q109,Q109:Q116)</f>
        <v>4</v>
      </c>
      <c r="T109">
        <f>RANK(Q109,Q:Q)</f>
        <v>121</v>
      </c>
      <c r="U109">
        <f>K109-T109</f>
        <v>-13</v>
      </c>
      <c r="V109" t="b">
        <f>_xlfn.MAXIFS(U:U,I:I,I109)=U109</f>
        <v>0</v>
      </c>
      <c r="W109" t="b">
        <f>_xlfn.MINIFS(U:U,I:I,I109)=U109</f>
        <v>0</v>
      </c>
      <c r="X109" t="b">
        <f>MAX(U:U)=U109</f>
        <v>0</v>
      </c>
      <c r="Y109" t="b">
        <f>L109&lt;&gt;I109</f>
        <v>1</v>
      </c>
    </row>
    <row r="110" spans="1:25" x14ac:dyDescent="0.2">
      <c r="A110">
        <v>633</v>
      </c>
      <c r="B110" t="s">
        <v>209</v>
      </c>
      <c r="C110" t="s">
        <v>210</v>
      </c>
      <c r="D110" t="s">
        <v>53</v>
      </c>
      <c r="E110" t="s">
        <v>11</v>
      </c>
      <c r="G110">
        <v>95.125</v>
      </c>
      <c r="H110">
        <v>86</v>
      </c>
      <c r="I110">
        <v>189</v>
      </c>
      <c r="J110">
        <v>14</v>
      </c>
      <c r="K110">
        <v>109</v>
      </c>
      <c r="L110">
        <v>189</v>
      </c>
      <c r="M110">
        <v>-0.53204392240374199</v>
      </c>
      <c r="Q110">
        <v>-0.53200000000000003</v>
      </c>
      <c r="R110" t="str">
        <f>LEFT(B110,1)&amp;"."&amp;C110&amp;IF(V110,"^","")&amp;IF(W110,"*","")</f>
        <v>J.Short</v>
      </c>
      <c r="S110">
        <f>RANK(Q110,Q110:Q117)</f>
        <v>4</v>
      </c>
      <c r="T110">
        <f>RANK(Q110,Q:Q)</f>
        <v>101</v>
      </c>
      <c r="U110">
        <f>K110-T110</f>
        <v>8</v>
      </c>
      <c r="V110" t="b">
        <f>_xlfn.MAXIFS(U:U,I:I,I110)=U110</f>
        <v>0</v>
      </c>
      <c r="W110" t="b">
        <f>_xlfn.MINIFS(U:U,I:I,I110)=U110</f>
        <v>0</v>
      </c>
      <c r="X110" t="b">
        <f>MAX(U:U)=U110</f>
        <v>0</v>
      </c>
      <c r="Y110" t="b">
        <f>L110&lt;&gt;I110</f>
        <v>0</v>
      </c>
    </row>
    <row r="111" spans="1:25" x14ac:dyDescent="0.2">
      <c r="A111">
        <v>588</v>
      </c>
      <c r="B111" t="s">
        <v>211</v>
      </c>
      <c r="C111" t="s">
        <v>212</v>
      </c>
      <c r="D111" t="s">
        <v>99</v>
      </c>
      <c r="E111" t="s">
        <v>14</v>
      </c>
      <c r="G111">
        <v>66.625</v>
      </c>
      <c r="H111">
        <v>53</v>
      </c>
      <c r="I111">
        <v>5524</v>
      </c>
      <c r="J111">
        <v>14</v>
      </c>
      <c r="K111">
        <v>110</v>
      </c>
      <c r="P111">
        <v>-3.3852121196317402</v>
      </c>
      <c r="Q111">
        <v>-3.3852000000000002</v>
      </c>
      <c r="R111" t="str">
        <f>LEFT(B111,1)&amp;"."&amp;C111&amp;IF(V111,"^","")&amp;IF(W111,"*","")</f>
        <v>C.Rozee</v>
      </c>
      <c r="S111">
        <f>RANK(Q111,Q111:Q118)</f>
        <v>7</v>
      </c>
      <c r="T111">
        <f>RANK(Q111,Q:Q)</f>
        <v>408</v>
      </c>
      <c r="U111">
        <f>K111-T111</f>
        <v>-298</v>
      </c>
      <c r="V111" t="b">
        <f>_xlfn.MAXIFS(U:U,I:I,I111)=U111</f>
        <v>0</v>
      </c>
      <c r="W111" t="b">
        <f>_xlfn.MINIFS(U:U,I:I,I111)=U111</f>
        <v>0</v>
      </c>
      <c r="X111" t="b">
        <f>MAX(U:U)=U111</f>
        <v>0</v>
      </c>
      <c r="Y111" t="b">
        <f>L111&lt;&gt;I111</f>
        <v>1</v>
      </c>
    </row>
    <row r="112" spans="1:25" x14ac:dyDescent="0.2">
      <c r="A112">
        <v>232</v>
      </c>
      <c r="B112" t="s">
        <v>95</v>
      </c>
      <c r="C112" t="s">
        <v>196</v>
      </c>
      <c r="D112" t="s">
        <v>37</v>
      </c>
      <c r="E112" t="s">
        <v>14</v>
      </c>
      <c r="F112" t="s">
        <v>12</v>
      </c>
      <c r="G112">
        <v>102.25</v>
      </c>
      <c r="H112">
        <v>95</v>
      </c>
      <c r="I112">
        <v>9806</v>
      </c>
      <c r="J112">
        <v>14</v>
      </c>
      <c r="K112">
        <v>111</v>
      </c>
      <c r="L112">
        <v>9806</v>
      </c>
      <c r="N112">
        <v>-0.79147068755664696</v>
      </c>
      <c r="P112">
        <v>0.55735728139517404</v>
      </c>
      <c r="Q112">
        <v>0.55740000000000001</v>
      </c>
      <c r="R112" t="str">
        <f>LEFT(B112,1)&amp;"."&amp;C112&amp;IF(V112,"^","")&amp;IF(W112,"*","")</f>
        <v>A.Brayshaw</v>
      </c>
      <c r="S112">
        <f>RANK(Q112,Q112:Q119)</f>
        <v>2</v>
      </c>
      <c r="T112">
        <f>RANK(Q112,Q:Q)</f>
        <v>47</v>
      </c>
      <c r="U112">
        <f>K112-T112</f>
        <v>64</v>
      </c>
      <c r="V112" t="b">
        <f>_xlfn.MAXIFS(U:U,I:I,I112)=U112</f>
        <v>0</v>
      </c>
      <c r="W112" t="b">
        <f>_xlfn.MINIFS(U:U,I:I,I112)=U112</f>
        <v>0</v>
      </c>
      <c r="X112" t="b">
        <f>MAX(U:U)=U112</f>
        <v>0</v>
      </c>
      <c r="Y112" t="b">
        <f>L112&lt;&gt;I112</f>
        <v>0</v>
      </c>
    </row>
    <row r="113" spans="1:25" x14ac:dyDescent="0.2">
      <c r="A113">
        <v>319</v>
      </c>
      <c r="B113" t="s">
        <v>213</v>
      </c>
      <c r="C113" t="s">
        <v>214</v>
      </c>
      <c r="D113" t="s">
        <v>113</v>
      </c>
      <c r="E113" t="s">
        <v>12</v>
      </c>
      <c r="G113">
        <v>84.857100000000003</v>
      </c>
      <c r="H113">
        <v>92</v>
      </c>
      <c r="I113">
        <v>9867</v>
      </c>
      <c r="J113">
        <v>14</v>
      </c>
      <c r="K113">
        <v>112</v>
      </c>
      <c r="L113">
        <v>9867</v>
      </c>
      <c r="N113">
        <v>-1.0685215025263399</v>
      </c>
      <c r="Q113">
        <v>-1.0685</v>
      </c>
      <c r="R113" t="str">
        <f>LEFT(B113,1)&amp;"."&amp;C113&amp;IF(V113,"^","")&amp;IF(W113,"*","")</f>
        <v>D.Swallow</v>
      </c>
      <c r="S113">
        <f>RANK(Q113,Q113:Q120)</f>
        <v>4</v>
      </c>
      <c r="T113">
        <f>RANK(Q113,Q:Q)</f>
        <v>149</v>
      </c>
      <c r="U113">
        <f>K113-T113</f>
        <v>-37</v>
      </c>
      <c r="V113" t="b">
        <f>_xlfn.MAXIFS(U:U,I:I,I113)=U113</f>
        <v>0</v>
      </c>
      <c r="W113" t="b">
        <f>_xlfn.MINIFS(U:U,I:I,I113)=U113</f>
        <v>0</v>
      </c>
      <c r="X113" t="b">
        <f>MAX(U:U)=U113</f>
        <v>0</v>
      </c>
      <c r="Y113" t="b">
        <f>L113&lt;&gt;I113</f>
        <v>0</v>
      </c>
    </row>
    <row r="114" spans="1:25" x14ac:dyDescent="0.2">
      <c r="A114">
        <v>370</v>
      </c>
      <c r="B114" t="s">
        <v>80</v>
      </c>
      <c r="C114" t="s">
        <v>215</v>
      </c>
      <c r="D114" t="s">
        <v>44</v>
      </c>
      <c r="E114" t="s">
        <v>11</v>
      </c>
      <c r="G114">
        <v>82.375</v>
      </c>
      <c r="H114">
        <v>80.5</v>
      </c>
      <c r="I114">
        <v>9867</v>
      </c>
      <c r="J114">
        <v>15</v>
      </c>
      <c r="K114">
        <v>113</v>
      </c>
      <c r="L114">
        <v>9867</v>
      </c>
      <c r="M114">
        <v>-1.0223042906920099</v>
      </c>
      <c r="Q114">
        <v>-1.0223</v>
      </c>
      <c r="R114" t="str">
        <f>LEFT(B114,1)&amp;"."&amp;C114&amp;IF(V114,"^","")&amp;IF(W114,"*","")</f>
        <v>Z.Tuohy</v>
      </c>
      <c r="S114">
        <f>RANK(Q114,Q114:Q121)</f>
        <v>4</v>
      </c>
      <c r="T114">
        <f>RANK(Q114,Q:Q)</f>
        <v>139</v>
      </c>
      <c r="U114">
        <f>K114-T114</f>
        <v>-26</v>
      </c>
      <c r="V114" t="b">
        <f>_xlfn.MAXIFS(U:U,I:I,I114)=U114</f>
        <v>0</v>
      </c>
      <c r="W114" t="b">
        <f>_xlfn.MINIFS(U:U,I:I,I114)=U114</f>
        <v>0</v>
      </c>
      <c r="X114" t="b">
        <f>MAX(U:U)=U114</f>
        <v>0</v>
      </c>
      <c r="Y114" t="b">
        <f>L114&lt;&gt;I114</f>
        <v>0</v>
      </c>
    </row>
    <row r="115" spans="1:25" x14ac:dyDescent="0.2">
      <c r="A115">
        <v>807</v>
      </c>
      <c r="B115" t="s">
        <v>216</v>
      </c>
      <c r="C115" t="s">
        <v>217</v>
      </c>
      <c r="D115" t="s">
        <v>58</v>
      </c>
      <c r="E115" t="s">
        <v>12</v>
      </c>
      <c r="G115">
        <v>87.625</v>
      </c>
      <c r="H115">
        <v>82</v>
      </c>
      <c r="I115">
        <v>9806</v>
      </c>
      <c r="J115">
        <v>15</v>
      </c>
      <c r="K115">
        <v>114</v>
      </c>
      <c r="L115">
        <v>9806</v>
      </c>
      <c r="N115">
        <v>-1.9920242190919799</v>
      </c>
      <c r="Q115">
        <v>-1.992</v>
      </c>
      <c r="R115" t="str">
        <f>LEFT(B115,1)&amp;"."&amp;C115&amp;IF(V115,"^","")&amp;IF(W115,"*","")</f>
        <v>D.Sheed</v>
      </c>
      <c r="S115">
        <f>RANK(Q115,Q115:Q122)</f>
        <v>4</v>
      </c>
      <c r="T115">
        <f>RANK(Q115,Q:Q)</f>
        <v>253</v>
      </c>
      <c r="U115">
        <f>K115-T115</f>
        <v>-139</v>
      </c>
      <c r="V115" t="b">
        <f>_xlfn.MAXIFS(U:U,I:I,I115)=U115</f>
        <v>0</v>
      </c>
      <c r="W115" t="b">
        <f>_xlfn.MINIFS(U:U,I:I,I115)=U115</f>
        <v>0</v>
      </c>
      <c r="X115" t="b">
        <f>MAX(U:U)=U115</f>
        <v>0</v>
      </c>
      <c r="Y115" t="b">
        <f>L115&lt;&gt;I115</f>
        <v>0</v>
      </c>
    </row>
    <row r="116" spans="1:25" x14ac:dyDescent="0.2">
      <c r="A116">
        <v>761</v>
      </c>
      <c r="B116" t="s">
        <v>218</v>
      </c>
      <c r="C116" t="s">
        <v>120</v>
      </c>
      <c r="D116" t="s">
        <v>24</v>
      </c>
      <c r="E116" t="s">
        <v>14</v>
      </c>
      <c r="F116" t="s">
        <v>12</v>
      </c>
      <c r="G116">
        <v>91.125</v>
      </c>
      <c r="H116">
        <v>102.5</v>
      </c>
      <c r="I116">
        <v>5524</v>
      </c>
      <c r="J116">
        <v>15</v>
      </c>
      <c r="K116">
        <v>115</v>
      </c>
      <c r="L116">
        <v>5524</v>
      </c>
      <c r="N116">
        <v>-9.8843650132416194E-2</v>
      </c>
      <c r="P116">
        <v>1.2613875315785501</v>
      </c>
      <c r="Q116">
        <v>1.2614000000000001</v>
      </c>
      <c r="R116" t="str">
        <f>LEFT(B116,1)&amp;"."&amp;C116&amp;IF(V116,"^","")&amp;IF(W116,"*","")</f>
        <v>B.Smith^</v>
      </c>
      <c r="S116">
        <f>RANK(Q116,Q116:Q123)</f>
        <v>1</v>
      </c>
      <c r="T116">
        <f>RANK(Q116,Q:Q)</f>
        <v>21</v>
      </c>
      <c r="U116">
        <f>K116-T116</f>
        <v>94</v>
      </c>
      <c r="V116" t="b">
        <f>_xlfn.MAXIFS(U:U,I:I,I116)=U116</f>
        <v>1</v>
      </c>
      <c r="W116" t="b">
        <f>_xlfn.MINIFS(U:U,I:I,I116)=U116</f>
        <v>0</v>
      </c>
      <c r="X116" t="b">
        <f>MAX(U:U)=U116</f>
        <v>0</v>
      </c>
      <c r="Y116" t="b">
        <f>L116&lt;&gt;I116</f>
        <v>0</v>
      </c>
    </row>
    <row r="117" spans="1:25" x14ac:dyDescent="0.2">
      <c r="A117">
        <v>334</v>
      </c>
      <c r="B117" t="s">
        <v>74</v>
      </c>
      <c r="C117" t="s">
        <v>219</v>
      </c>
      <c r="D117" t="s">
        <v>44</v>
      </c>
      <c r="E117" t="s">
        <v>14</v>
      </c>
      <c r="G117">
        <v>70.142899999999997</v>
      </c>
      <c r="H117">
        <v>87</v>
      </c>
      <c r="I117">
        <v>189</v>
      </c>
      <c r="J117">
        <v>15</v>
      </c>
      <c r="K117">
        <v>116</v>
      </c>
      <c r="P117">
        <v>-0.193608318800429</v>
      </c>
      <c r="Q117">
        <v>-0.19359999999999999</v>
      </c>
      <c r="R117" t="str">
        <f>LEFT(B117,1)&amp;"."&amp;C117&amp;IF(V117,"^","")&amp;IF(W117,"*","")</f>
        <v>L.Dahlhaus</v>
      </c>
      <c r="S117">
        <f>RANK(Q117,Q117:Q124)</f>
        <v>2</v>
      </c>
      <c r="T117">
        <f>RANK(Q117,Q:Q)</f>
        <v>79</v>
      </c>
      <c r="U117">
        <f>K117-T117</f>
        <v>37</v>
      </c>
      <c r="V117" t="b">
        <f>_xlfn.MAXIFS(U:U,I:I,I117)=U117</f>
        <v>0</v>
      </c>
      <c r="W117" t="b">
        <f>_xlfn.MINIFS(U:U,I:I,I117)=U117</f>
        <v>0</v>
      </c>
      <c r="X117" t="b">
        <f>MAX(U:U)=U117</f>
        <v>0</v>
      </c>
      <c r="Y117" t="b">
        <f>L117&lt;&gt;I117</f>
        <v>1</v>
      </c>
    </row>
    <row r="118" spans="1:25" x14ac:dyDescent="0.2">
      <c r="A118">
        <v>278</v>
      </c>
      <c r="B118" t="s">
        <v>220</v>
      </c>
      <c r="C118" t="s">
        <v>16</v>
      </c>
      <c r="D118" t="s">
        <v>113</v>
      </c>
      <c r="E118" t="s">
        <v>12</v>
      </c>
      <c r="G118">
        <v>36</v>
      </c>
      <c r="H118">
        <v>36</v>
      </c>
      <c r="I118">
        <v>182</v>
      </c>
      <c r="J118">
        <v>15</v>
      </c>
      <c r="K118">
        <v>117</v>
      </c>
      <c r="N118">
        <v>-6.2401367152939304</v>
      </c>
      <c r="Q118">
        <v>-6.2401</v>
      </c>
      <c r="R118" t="str">
        <f>LEFT(B118,1)&amp;"."&amp;C118&amp;IF(V118,"^","")&amp;IF(W118,"*","")</f>
        <v>W.Brodie*</v>
      </c>
      <c r="S118">
        <f>RANK(Q118,Q118:Q125)</f>
        <v>8</v>
      </c>
      <c r="T118">
        <f>RANK(Q118,Q:Q)</f>
        <v>574</v>
      </c>
      <c r="U118">
        <f>K118-T118</f>
        <v>-457</v>
      </c>
      <c r="V118" t="b">
        <f>_xlfn.MAXIFS(U:U,I:I,I118)=U118</f>
        <v>0</v>
      </c>
      <c r="W118" t="b">
        <f>_xlfn.MINIFS(U:U,I:I,I118)=U118</f>
        <v>1</v>
      </c>
      <c r="X118" t="b">
        <f>MAX(U:U)=U118</f>
        <v>0</v>
      </c>
      <c r="Y118" t="b">
        <f>L118&lt;&gt;I118</f>
        <v>1</v>
      </c>
    </row>
    <row r="119" spans="1:25" x14ac:dyDescent="0.2">
      <c r="A119">
        <v>587</v>
      </c>
      <c r="B119" t="s">
        <v>40</v>
      </c>
      <c r="C119" t="s">
        <v>221</v>
      </c>
      <c r="D119" t="s">
        <v>99</v>
      </c>
      <c r="E119" t="s">
        <v>12</v>
      </c>
      <c r="G119">
        <v>86.2</v>
      </c>
      <c r="H119">
        <v>81</v>
      </c>
      <c r="I119">
        <v>9856</v>
      </c>
      <c r="J119">
        <v>15</v>
      </c>
      <c r="K119">
        <v>118</v>
      </c>
      <c r="L119">
        <v>33301</v>
      </c>
      <c r="N119">
        <v>-2.08437449074854</v>
      </c>
      <c r="Q119">
        <v>-2.0844</v>
      </c>
      <c r="R119" t="str">
        <f>LEFT(B119,1)&amp;"."&amp;C119&amp;IF(V119,"^","")&amp;IF(W119,"*","")</f>
        <v>T.Rockliff</v>
      </c>
      <c r="S119">
        <f>RANK(Q119,Q119:Q126)</f>
        <v>5</v>
      </c>
      <c r="T119">
        <f>RANK(Q119,Q:Q)</f>
        <v>262</v>
      </c>
      <c r="U119">
        <f>K119-T119</f>
        <v>-144</v>
      </c>
      <c r="V119" t="b">
        <f>_xlfn.MAXIFS(U:U,I:I,I119)=U119</f>
        <v>0</v>
      </c>
      <c r="W119" t="b">
        <f>_xlfn.MINIFS(U:U,I:I,I119)=U119</f>
        <v>0</v>
      </c>
      <c r="X119" t="b">
        <f>MAX(U:U)=U119</f>
        <v>0</v>
      </c>
      <c r="Y119" t="b">
        <f>L119&lt;&gt;I119</f>
        <v>1</v>
      </c>
    </row>
    <row r="120" spans="1:25" x14ac:dyDescent="0.2">
      <c r="A120">
        <v>767</v>
      </c>
      <c r="B120" t="s">
        <v>140</v>
      </c>
      <c r="C120" t="s">
        <v>222</v>
      </c>
      <c r="D120" t="s">
        <v>24</v>
      </c>
      <c r="E120" t="s">
        <v>14</v>
      </c>
      <c r="F120" t="s">
        <v>12</v>
      </c>
      <c r="G120">
        <v>67.75</v>
      </c>
      <c r="H120">
        <v>65.5</v>
      </c>
      <c r="I120">
        <v>33301</v>
      </c>
      <c r="J120">
        <v>15</v>
      </c>
      <c r="K120">
        <v>119</v>
      </c>
      <c r="N120">
        <v>-3.5158037014252899</v>
      </c>
      <c r="P120">
        <v>-2.2118283693261098</v>
      </c>
      <c r="Q120">
        <v>-2.2118000000000002</v>
      </c>
      <c r="R120" t="str">
        <f>LEFT(B120,1)&amp;"."&amp;C120&amp;IF(V120,"^","")&amp;IF(W120,"*","")</f>
        <v>M.Wallis</v>
      </c>
      <c r="S120">
        <f>RANK(Q120,Q120:Q127)</f>
        <v>5</v>
      </c>
      <c r="T120">
        <f>RANK(Q120,Q:Q)</f>
        <v>272</v>
      </c>
      <c r="U120">
        <f>K120-T120</f>
        <v>-153</v>
      </c>
      <c r="V120" t="b">
        <f>_xlfn.MAXIFS(U:U,I:I,I120)=U120</f>
        <v>0</v>
      </c>
      <c r="W120" t="b">
        <f>_xlfn.MINIFS(U:U,I:I,I120)=U120</f>
        <v>0</v>
      </c>
      <c r="X120" t="b">
        <f>MAX(U:U)=U120</f>
        <v>0</v>
      </c>
      <c r="Y120" t="b">
        <f>L120&lt;&gt;I120</f>
        <v>1</v>
      </c>
    </row>
    <row r="121" spans="1:25" x14ac:dyDescent="0.2">
      <c r="A121">
        <v>361</v>
      </c>
      <c r="B121" t="s">
        <v>223</v>
      </c>
      <c r="C121" t="s">
        <v>224</v>
      </c>
      <c r="D121" t="s">
        <v>44</v>
      </c>
      <c r="E121" t="s">
        <v>12</v>
      </c>
      <c r="G121">
        <v>94.857100000000003</v>
      </c>
      <c r="H121">
        <v>95</v>
      </c>
      <c r="I121">
        <v>186</v>
      </c>
      <c r="J121">
        <v>15</v>
      </c>
      <c r="K121">
        <v>120</v>
      </c>
      <c r="L121">
        <v>186</v>
      </c>
      <c r="N121">
        <v>-0.79147068755664696</v>
      </c>
      <c r="Q121">
        <v>-0.79149999999999998</v>
      </c>
      <c r="R121" t="str">
        <f>LEFT(B121,1)&amp;"."&amp;C121&amp;IF(V121,"^","")&amp;IF(W121,"*","")</f>
        <v>J.Selwood</v>
      </c>
      <c r="S121">
        <f>RANK(Q121,Q121:Q128)</f>
        <v>4</v>
      </c>
      <c r="T121">
        <f>RANK(Q121,Q:Q)</f>
        <v>120</v>
      </c>
      <c r="U121">
        <f>K121-T121</f>
        <v>0</v>
      </c>
      <c r="V121" t="b">
        <f>_xlfn.MAXIFS(U:U,I:I,I121)=U121</f>
        <v>0</v>
      </c>
      <c r="W121" t="b">
        <f>_xlfn.MINIFS(U:U,I:I,I121)=U121</f>
        <v>0</v>
      </c>
      <c r="X121" t="b">
        <f>MAX(U:U)=U121</f>
        <v>0</v>
      </c>
      <c r="Y121" t="b">
        <f>L121&lt;&gt;I121</f>
        <v>0</v>
      </c>
    </row>
    <row r="122" spans="1:25" x14ac:dyDescent="0.2">
      <c r="A122">
        <v>783</v>
      </c>
      <c r="B122" t="s">
        <v>22</v>
      </c>
      <c r="C122" t="s">
        <v>225</v>
      </c>
      <c r="D122" t="s">
        <v>58</v>
      </c>
      <c r="E122" t="s">
        <v>14</v>
      </c>
      <c r="G122">
        <v>68.875</v>
      </c>
      <c r="H122">
        <v>65.5</v>
      </c>
      <c r="I122">
        <v>186</v>
      </c>
      <c r="J122">
        <v>16</v>
      </c>
      <c r="K122">
        <v>121</v>
      </c>
      <c r="P122">
        <v>-2.2118283693261098</v>
      </c>
      <c r="Q122">
        <v>-2.2118000000000002</v>
      </c>
      <c r="R122" t="str">
        <f>LEFT(B122,1)&amp;"."&amp;C122&amp;IF(V122,"^","")&amp;IF(W122,"*","")</f>
        <v>J.Darling</v>
      </c>
      <c r="S122">
        <f>RANK(Q122,Q122:Q129)</f>
        <v>5</v>
      </c>
      <c r="T122">
        <f>RANK(Q122,Q:Q)</f>
        <v>272</v>
      </c>
      <c r="U122">
        <f>K122-T122</f>
        <v>-151</v>
      </c>
      <c r="V122" t="b">
        <f>_xlfn.MAXIFS(U:U,I:I,I122)=U122</f>
        <v>0</v>
      </c>
      <c r="W122" t="b">
        <f>_xlfn.MINIFS(U:U,I:I,I122)=U122</f>
        <v>0</v>
      </c>
      <c r="X122" t="b">
        <f>MAX(U:U)=U122</f>
        <v>0</v>
      </c>
      <c r="Y122" t="b">
        <f>L122&lt;&gt;I122</f>
        <v>1</v>
      </c>
    </row>
    <row r="123" spans="1:25" x14ac:dyDescent="0.2">
      <c r="A123">
        <v>763</v>
      </c>
      <c r="B123" t="s">
        <v>226</v>
      </c>
      <c r="C123" t="s">
        <v>227</v>
      </c>
      <c r="D123" t="s">
        <v>24</v>
      </c>
      <c r="E123" t="s">
        <v>11</v>
      </c>
      <c r="G123">
        <v>59</v>
      </c>
      <c r="H123">
        <v>56</v>
      </c>
      <c r="I123">
        <v>33301</v>
      </c>
      <c r="J123">
        <v>16</v>
      </c>
      <c r="K123">
        <v>122</v>
      </c>
      <c r="M123">
        <v>-3.2061913857942801</v>
      </c>
      <c r="Q123">
        <v>-3.2061999999999999</v>
      </c>
      <c r="R123" t="str">
        <f>LEFT(B123,1)&amp;"."&amp;C123&amp;IF(V123,"^","")&amp;IF(W123,"*","")</f>
        <v>M.Suckling</v>
      </c>
      <c r="S123">
        <f>RANK(Q123,Q123:Q130)</f>
        <v>7</v>
      </c>
      <c r="T123">
        <f>RANK(Q123,Q:Q)</f>
        <v>392</v>
      </c>
      <c r="U123">
        <f>K123-T123</f>
        <v>-270</v>
      </c>
      <c r="V123" t="b">
        <f>_xlfn.MAXIFS(U:U,I:I,I123)=U123</f>
        <v>0</v>
      </c>
      <c r="W123" t="b">
        <f>_xlfn.MINIFS(U:U,I:I,I123)=U123</f>
        <v>0</v>
      </c>
      <c r="X123" t="b">
        <f>MAX(U:U)=U123</f>
        <v>0</v>
      </c>
      <c r="Y123" t="b">
        <f>L123&lt;&gt;I123</f>
        <v>1</v>
      </c>
    </row>
    <row r="124" spans="1:25" x14ac:dyDescent="0.2">
      <c r="A124">
        <v>356</v>
      </c>
      <c r="B124" t="s">
        <v>228</v>
      </c>
      <c r="C124" t="s">
        <v>229</v>
      </c>
      <c r="D124" t="s">
        <v>44</v>
      </c>
      <c r="E124" t="s">
        <v>14</v>
      </c>
      <c r="F124" t="s">
        <v>12</v>
      </c>
      <c r="G124">
        <v>93.666700000000006</v>
      </c>
      <c r="H124">
        <v>98.5</v>
      </c>
      <c r="I124">
        <v>9856</v>
      </c>
      <c r="J124">
        <v>16</v>
      </c>
      <c r="K124">
        <v>123</v>
      </c>
      <c r="L124">
        <v>186</v>
      </c>
      <c r="N124">
        <v>-0.46824473675867301</v>
      </c>
      <c r="P124">
        <v>0.88590473148075</v>
      </c>
      <c r="Q124">
        <v>0.88590000000000002</v>
      </c>
      <c r="R124" t="str">
        <f>LEFT(B124,1)&amp;"."&amp;C124&amp;IF(V124,"^","")&amp;IF(W124,"*","")</f>
        <v>B.Parfitt^</v>
      </c>
      <c r="S124">
        <f>RANK(Q124,Q124:Q131)</f>
        <v>1</v>
      </c>
      <c r="T124">
        <f>RANK(Q124,Q:Q)</f>
        <v>32</v>
      </c>
      <c r="U124">
        <f>K124-T124</f>
        <v>91</v>
      </c>
      <c r="V124" t="b">
        <f>_xlfn.MAXIFS(U:U,I:I,I124)=U124</f>
        <v>1</v>
      </c>
      <c r="W124" t="b">
        <f>_xlfn.MINIFS(U:U,I:I,I124)=U124</f>
        <v>0</v>
      </c>
      <c r="X124" t="b">
        <f>MAX(U:U)=U124</f>
        <v>0</v>
      </c>
      <c r="Y124" t="b">
        <f>L124&lt;&gt;I124</f>
        <v>1</v>
      </c>
    </row>
    <row r="125" spans="1:25" x14ac:dyDescent="0.2">
      <c r="A125">
        <v>747</v>
      </c>
      <c r="B125" t="s">
        <v>230</v>
      </c>
      <c r="C125" t="s">
        <v>231</v>
      </c>
      <c r="D125" t="s">
        <v>24</v>
      </c>
      <c r="E125" t="s">
        <v>11</v>
      </c>
      <c r="G125">
        <v>83.5</v>
      </c>
      <c r="H125">
        <v>84</v>
      </c>
      <c r="I125">
        <v>182</v>
      </c>
      <c r="J125">
        <v>16</v>
      </c>
      <c r="K125">
        <v>124</v>
      </c>
      <c r="L125">
        <v>182</v>
      </c>
      <c r="M125">
        <v>-0.71032041996311102</v>
      </c>
      <c r="Q125">
        <v>-0.71030000000000004</v>
      </c>
      <c r="R125" t="str">
        <f>LEFT(B125,1)&amp;"."&amp;C125&amp;IF(V125,"^","")&amp;IF(W125,"*","")</f>
        <v>J.Johannisen</v>
      </c>
      <c r="S125">
        <f>RANK(Q125,Q125:Q132)</f>
        <v>3</v>
      </c>
      <c r="T125">
        <f>RANK(Q125,Q:Q)</f>
        <v>115</v>
      </c>
      <c r="U125">
        <f>K125-T125</f>
        <v>9</v>
      </c>
      <c r="V125" t="b">
        <f>_xlfn.MAXIFS(U:U,I:I,I125)=U125</f>
        <v>0</v>
      </c>
      <c r="W125" t="b">
        <f>_xlfn.MINIFS(U:U,I:I,I125)=U125</f>
        <v>0</v>
      </c>
      <c r="X125" t="b">
        <f>MAX(U:U)=U125</f>
        <v>0</v>
      </c>
      <c r="Y125" t="b">
        <f>L125&lt;&gt;I125</f>
        <v>0</v>
      </c>
    </row>
    <row r="126" spans="1:25" x14ac:dyDescent="0.2">
      <c r="A126">
        <v>207</v>
      </c>
      <c r="B126" t="s">
        <v>95</v>
      </c>
      <c r="C126" t="s">
        <v>232</v>
      </c>
      <c r="D126" t="s">
        <v>82</v>
      </c>
      <c r="E126" t="s">
        <v>12</v>
      </c>
      <c r="G126">
        <v>98.857100000000003</v>
      </c>
      <c r="H126">
        <v>98</v>
      </c>
      <c r="I126">
        <v>189</v>
      </c>
      <c r="J126">
        <v>16</v>
      </c>
      <c r="K126">
        <v>125</v>
      </c>
      <c r="L126">
        <v>189</v>
      </c>
      <c r="N126">
        <v>-0.51441987258695498</v>
      </c>
      <c r="Q126">
        <v>-0.51439999999999997</v>
      </c>
      <c r="R126" t="str">
        <f>LEFT(B126,1)&amp;"."&amp;C126&amp;IF(V126,"^","")&amp;IF(W126,"*","")</f>
        <v>A.McGrath</v>
      </c>
      <c r="S126">
        <f>RANK(Q126,Q126:Q133)</f>
        <v>2</v>
      </c>
      <c r="T126">
        <f>RANK(Q126,Q:Q)</f>
        <v>99</v>
      </c>
      <c r="U126">
        <f>K126-T126</f>
        <v>26</v>
      </c>
      <c r="V126" t="b">
        <f>_xlfn.MAXIFS(U:U,I:I,I126)=U126</f>
        <v>0</v>
      </c>
      <c r="W126" t="b">
        <f>_xlfn.MINIFS(U:U,I:I,I126)=U126</f>
        <v>0</v>
      </c>
      <c r="X126" t="b">
        <f>MAX(U:U)=U126</f>
        <v>0</v>
      </c>
      <c r="Y126" t="b">
        <f>L126&lt;&gt;I126</f>
        <v>0</v>
      </c>
    </row>
    <row r="127" spans="1:25" x14ac:dyDescent="0.2">
      <c r="A127">
        <v>657</v>
      </c>
      <c r="B127" t="s">
        <v>233</v>
      </c>
      <c r="C127" t="s">
        <v>234</v>
      </c>
      <c r="D127" t="s">
        <v>116</v>
      </c>
      <c r="E127" t="s">
        <v>12</v>
      </c>
      <c r="G127">
        <v>56.875</v>
      </c>
      <c r="H127">
        <v>57.5</v>
      </c>
      <c r="I127">
        <v>5524</v>
      </c>
      <c r="J127">
        <v>16</v>
      </c>
      <c r="K127">
        <v>126</v>
      </c>
      <c r="N127">
        <v>-4.2546058746778002</v>
      </c>
      <c r="Q127">
        <v>-4.2545999999999999</v>
      </c>
      <c r="R127" t="str">
        <f>LEFT(B127,1)&amp;"."&amp;C127&amp;IF(V127,"^","")&amp;IF(W127,"*","")</f>
        <v>B.Hill*</v>
      </c>
      <c r="S127">
        <f>RANK(Q127,Q127:Q134)</f>
        <v>8</v>
      </c>
      <c r="T127">
        <f>RANK(Q127,Q:Q)</f>
        <v>484</v>
      </c>
      <c r="U127">
        <f>K127-T127</f>
        <v>-358</v>
      </c>
      <c r="V127" t="b">
        <f>_xlfn.MAXIFS(U:U,I:I,I127)=U127</f>
        <v>0</v>
      </c>
      <c r="W127" t="b">
        <f>_xlfn.MINIFS(U:U,I:I,I127)=U127</f>
        <v>1</v>
      </c>
      <c r="X127" t="b">
        <f>MAX(U:U)=U127</f>
        <v>0</v>
      </c>
      <c r="Y127" t="b">
        <f>L127&lt;&gt;I127</f>
        <v>1</v>
      </c>
    </row>
    <row r="128" spans="1:25" x14ac:dyDescent="0.2">
      <c r="A128">
        <v>591</v>
      </c>
      <c r="B128" t="s">
        <v>235</v>
      </c>
      <c r="C128" t="s">
        <v>236</v>
      </c>
      <c r="D128" t="s">
        <v>99</v>
      </c>
      <c r="E128" t="s">
        <v>14</v>
      </c>
      <c r="F128" t="s">
        <v>12</v>
      </c>
      <c r="G128">
        <v>70.375</v>
      </c>
      <c r="H128">
        <v>66</v>
      </c>
      <c r="I128">
        <v>9806</v>
      </c>
      <c r="J128">
        <v>16</v>
      </c>
      <c r="K128">
        <v>127</v>
      </c>
      <c r="N128">
        <v>-3.4696285655970001</v>
      </c>
      <c r="P128">
        <v>-2.1648930193138902</v>
      </c>
      <c r="Q128">
        <v>-2.1648999999999998</v>
      </c>
      <c r="R128" t="str">
        <f>LEFT(B128,1)&amp;"."&amp;C128&amp;IF(V128,"^","")&amp;IF(W128,"*","")</f>
        <v>J.Westhoff</v>
      </c>
      <c r="S128">
        <f>RANK(Q128,Q128:Q135)</f>
        <v>5</v>
      </c>
      <c r="T128">
        <f>RANK(Q128,Q:Q)</f>
        <v>268</v>
      </c>
      <c r="U128">
        <f>K128-T128</f>
        <v>-141</v>
      </c>
      <c r="V128" t="b">
        <f>_xlfn.MAXIFS(U:U,I:I,I128)=U128</f>
        <v>0</v>
      </c>
      <c r="W128" t="b">
        <f>_xlfn.MINIFS(U:U,I:I,I128)=U128</f>
        <v>0</v>
      </c>
      <c r="X128" t="b">
        <f>MAX(U:U)=U128</f>
        <v>0</v>
      </c>
      <c r="Y128" t="b">
        <f>L128&lt;&gt;I128</f>
        <v>1</v>
      </c>
    </row>
    <row r="129" spans="1:25" x14ac:dyDescent="0.2">
      <c r="A129">
        <v>671</v>
      </c>
      <c r="B129" t="s">
        <v>83</v>
      </c>
      <c r="C129" t="s">
        <v>237</v>
      </c>
      <c r="D129" t="s">
        <v>116</v>
      </c>
      <c r="E129" t="s">
        <v>14</v>
      </c>
      <c r="G129">
        <v>65</v>
      </c>
      <c r="H129">
        <v>61.5</v>
      </c>
      <c r="I129">
        <v>9867</v>
      </c>
      <c r="J129">
        <v>16</v>
      </c>
      <c r="K129">
        <v>128</v>
      </c>
      <c r="P129">
        <v>-2.5873111694239102</v>
      </c>
      <c r="Q129">
        <v>-2.5872999999999999</v>
      </c>
      <c r="R129" t="str">
        <f>LEFT(B129,1)&amp;"."&amp;C129&amp;IF(V129,"^","")&amp;IF(W129,"*","")</f>
        <v>T.Membrey</v>
      </c>
      <c r="S129">
        <f>RANK(Q129,Q129:Q136)</f>
        <v>7</v>
      </c>
      <c r="T129">
        <f>RANK(Q129,Q:Q)</f>
        <v>324</v>
      </c>
      <c r="U129">
        <f>K129-T129</f>
        <v>-196</v>
      </c>
      <c r="V129" t="b">
        <f>_xlfn.MAXIFS(U:U,I:I,I129)=U129</f>
        <v>0</v>
      </c>
      <c r="W129" t="b">
        <f>_xlfn.MINIFS(U:U,I:I,I129)=U129</f>
        <v>0</v>
      </c>
      <c r="X129" t="b">
        <f>MAX(U:U)=U129</f>
        <v>0</v>
      </c>
      <c r="Y129" t="b">
        <f>L129&lt;&gt;I129</f>
        <v>1</v>
      </c>
    </row>
    <row r="130" spans="1:25" x14ac:dyDescent="0.2">
      <c r="A130">
        <v>406</v>
      </c>
      <c r="B130" t="s">
        <v>238</v>
      </c>
      <c r="C130" t="s">
        <v>239</v>
      </c>
      <c r="D130" t="s">
        <v>27</v>
      </c>
      <c r="E130" t="s">
        <v>11</v>
      </c>
      <c r="G130">
        <v>76.875</v>
      </c>
      <c r="H130">
        <v>70</v>
      </c>
      <c r="I130">
        <v>9867</v>
      </c>
      <c r="J130">
        <v>17</v>
      </c>
      <c r="K130">
        <v>129</v>
      </c>
      <c r="M130">
        <v>-1.9582559028786899</v>
      </c>
      <c r="Q130">
        <v>-1.9582999999999999</v>
      </c>
      <c r="R130" t="str">
        <f>LEFT(B130,1)&amp;"."&amp;C130&amp;IF(V130,"^","")&amp;IF(W130,"*","")</f>
        <v>H.Shaw</v>
      </c>
      <c r="S130">
        <f>RANK(Q130,Q130:Q137)</f>
        <v>6</v>
      </c>
      <c r="T130">
        <f>RANK(Q130,Q:Q)</f>
        <v>245</v>
      </c>
      <c r="U130">
        <f>K130-T130</f>
        <v>-116</v>
      </c>
      <c r="V130" t="b">
        <f>_xlfn.MAXIFS(U:U,I:I,I130)=U130</f>
        <v>0</v>
      </c>
      <c r="W130" t="b">
        <f>_xlfn.MINIFS(U:U,I:I,I130)=U130</f>
        <v>0</v>
      </c>
      <c r="X130" t="b">
        <f>MAX(U:U)=U130</f>
        <v>0</v>
      </c>
      <c r="Y130" t="b">
        <f>L130&lt;&gt;I130</f>
        <v>1</v>
      </c>
    </row>
    <row r="131" spans="1:25" x14ac:dyDescent="0.2">
      <c r="A131">
        <v>699</v>
      </c>
      <c r="B131" t="s">
        <v>240</v>
      </c>
      <c r="C131" t="s">
        <v>241</v>
      </c>
      <c r="D131" t="s">
        <v>50</v>
      </c>
      <c r="E131" t="s">
        <v>12</v>
      </c>
      <c r="G131">
        <v>77.5</v>
      </c>
      <c r="H131">
        <v>80</v>
      </c>
      <c r="I131">
        <v>9806</v>
      </c>
      <c r="J131">
        <v>17</v>
      </c>
      <c r="K131">
        <v>130</v>
      </c>
      <c r="N131">
        <v>-2.1767247624051098</v>
      </c>
      <c r="Q131">
        <v>-2.1766999999999999</v>
      </c>
      <c r="R131" t="str">
        <f>LEFT(B131,1)&amp;"."&amp;C131&amp;IF(V131,"^","")&amp;IF(W131,"*","")</f>
        <v>G.Hewett</v>
      </c>
      <c r="S131">
        <f>RANK(Q131,Q131:Q138)</f>
        <v>7</v>
      </c>
      <c r="T131">
        <f>RANK(Q131,Q:Q)</f>
        <v>270</v>
      </c>
      <c r="U131">
        <f>K131-T131</f>
        <v>-140</v>
      </c>
      <c r="V131" t="b">
        <f>_xlfn.MAXIFS(U:U,I:I,I131)=U131</f>
        <v>0</v>
      </c>
      <c r="W131" t="b">
        <f>_xlfn.MINIFS(U:U,I:I,I131)=U131</f>
        <v>0</v>
      </c>
      <c r="X131" t="b">
        <f>MAX(U:U)=U131</f>
        <v>0</v>
      </c>
      <c r="Y131" t="b">
        <f>L131&lt;&gt;I131</f>
        <v>1</v>
      </c>
    </row>
    <row r="132" spans="1:25" x14ac:dyDescent="0.2">
      <c r="A132">
        <v>713</v>
      </c>
      <c r="B132" t="s">
        <v>40</v>
      </c>
      <c r="C132" t="s">
        <v>242</v>
      </c>
      <c r="D132" t="s">
        <v>50</v>
      </c>
      <c r="E132" t="s">
        <v>14</v>
      </c>
      <c r="G132">
        <v>91.625</v>
      </c>
      <c r="H132">
        <v>93</v>
      </c>
      <c r="I132">
        <v>5524</v>
      </c>
      <c r="J132">
        <v>17</v>
      </c>
      <c r="K132">
        <v>131</v>
      </c>
      <c r="L132">
        <v>5524</v>
      </c>
      <c r="P132">
        <v>0.36961588134627299</v>
      </c>
      <c r="Q132">
        <v>0.36959999999999998</v>
      </c>
      <c r="R132" t="str">
        <f>LEFT(B132,1)&amp;"."&amp;C132&amp;IF(V132,"^","")&amp;IF(W132,"*","")</f>
        <v>T.Papley</v>
      </c>
      <c r="S132">
        <f>RANK(Q132,Q132:Q139)</f>
        <v>3</v>
      </c>
      <c r="T132">
        <f>RANK(Q132,Q:Q)</f>
        <v>53</v>
      </c>
      <c r="U132">
        <f>K132-T132</f>
        <v>78</v>
      </c>
      <c r="V132" t="b">
        <f>_xlfn.MAXIFS(U:U,I:I,I132)=U132</f>
        <v>0</v>
      </c>
      <c r="W132" t="b">
        <f>_xlfn.MINIFS(U:U,I:I,I132)=U132</f>
        <v>0</v>
      </c>
      <c r="X132" t="b">
        <f>MAX(U:U)=U132</f>
        <v>0</v>
      </c>
      <c r="Y132" t="b">
        <f>L132&lt;&gt;I132</f>
        <v>0</v>
      </c>
    </row>
    <row r="133" spans="1:25" x14ac:dyDescent="0.2">
      <c r="A133">
        <v>556</v>
      </c>
      <c r="B133" t="s">
        <v>75</v>
      </c>
      <c r="C133" t="s">
        <v>243</v>
      </c>
      <c r="D133" t="s">
        <v>99</v>
      </c>
      <c r="E133" t="s">
        <v>11</v>
      </c>
      <c r="G133">
        <v>76.5</v>
      </c>
      <c r="H133">
        <v>82.5</v>
      </c>
      <c r="I133">
        <v>189</v>
      </c>
      <c r="J133">
        <v>17</v>
      </c>
      <c r="K133">
        <v>132</v>
      </c>
      <c r="M133">
        <v>-0.84402779313263798</v>
      </c>
      <c r="Q133">
        <v>-0.84399999999999997</v>
      </c>
      <c r="R133" t="str">
        <f>LEFT(B133,1)&amp;"."&amp;C133&amp;IF(V133,"^","")&amp;IF(W133,"*","")</f>
        <v>R.Burton</v>
      </c>
      <c r="S133">
        <f>RANK(Q133,Q133:Q140)</f>
        <v>3</v>
      </c>
      <c r="T133">
        <f>RANK(Q133,Q:Q)</f>
        <v>125</v>
      </c>
      <c r="U133">
        <f>K133-T133</f>
        <v>7</v>
      </c>
      <c r="V133" t="b">
        <f>_xlfn.MAXIFS(U:U,I:I,I133)=U133</f>
        <v>0</v>
      </c>
      <c r="W133" t="b">
        <f>_xlfn.MINIFS(U:U,I:I,I133)=U133</f>
        <v>0</v>
      </c>
      <c r="X133" t="b">
        <f>MAX(U:U)=U133</f>
        <v>0</v>
      </c>
      <c r="Y133" t="b">
        <f>L133&lt;&gt;I133</f>
        <v>1</v>
      </c>
    </row>
    <row r="134" spans="1:25" x14ac:dyDescent="0.2">
      <c r="A134">
        <v>486</v>
      </c>
      <c r="B134" t="s">
        <v>40</v>
      </c>
      <c r="C134" t="s">
        <v>244</v>
      </c>
      <c r="D134" t="s">
        <v>21</v>
      </c>
      <c r="E134" t="s">
        <v>14</v>
      </c>
      <c r="G134">
        <v>51.6</v>
      </c>
      <c r="H134">
        <v>52</v>
      </c>
      <c r="I134">
        <v>182</v>
      </c>
      <c r="J134">
        <v>17</v>
      </c>
      <c r="K134">
        <v>133</v>
      </c>
      <c r="P134">
        <v>-3.47908281965619</v>
      </c>
      <c r="Q134">
        <v>-3.4790999999999999</v>
      </c>
      <c r="R134" t="str">
        <f>LEFT(B134,1)&amp;"."&amp;C134&amp;IF(V134,"^","")&amp;IF(W134,"*","")</f>
        <v>T.McDonald</v>
      </c>
      <c r="S134">
        <f>RANK(Q134,Q134:Q141)</f>
        <v>7</v>
      </c>
      <c r="T134">
        <f>RANK(Q134,Q:Q)</f>
        <v>418</v>
      </c>
      <c r="U134">
        <f>K134-T134</f>
        <v>-285</v>
      </c>
      <c r="V134" t="b">
        <f>_xlfn.MAXIFS(U:U,I:I,I134)=U134</f>
        <v>0</v>
      </c>
      <c r="W134" t="b">
        <f>_xlfn.MINIFS(U:U,I:I,I134)=U134</f>
        <v>0</v>
      </c>
      <c r="X134" t="b">
        <f>MAX(U:U)=U134</f>
        <v>0</v>
      </c>
      <c r="Y134" t="b">
        <f>L134&lt;&gt;I134</f>
        <v>1</v>
      </c>
    </row>
    <row r="135" spans="1:25" x14ac:dyDescent="0.2">
      <c r="A135">
        <v>51</v>
      </c>
      <c r="B135" t="s">
        <v>245</v>
      </c>
      <c r="C135" t="s">
        <v>246</v>
      </c>
      <c r="D135" t="s">
        <v>31</v>
      </c>
      <c r="E135" t="s">
        <v>12</v>
      </c>
      <c r="G135">
        <v>99.25</v>
      </c>
      <c r="H135">
        <v>92</v>
      </c>
      <c r="I135">
        <v>9856</v>
      </c>
      <c r="J135">
        <v>17</v>
      </c>
      <c r="K135">
        <v>134</v>
      </c>
      <c r="L135">
        <v>189</v>
      </c>
      <c r="N135">
        <v>-1.0685215025263399</v>
      </c>
      <c r="Q135">
        <v>-1.0685</v>
      </c>
      <c r="R135" t="str">
        <f>LEFT(B135,1)&amp;"."&amp;C135&amp;IF(V135,"^","")&amp;IF(W135,"*","")</f>
        <v>J.Berry</v>
      </c>
      <c r="S135">
        <f>RANK(Q135,Q135:Q142)</f>
        <v>4</v>
      </c>
      <c r="T135">
        <f>RANK(Q135,Q:Q)</f>
        <v>149</v>
      </c>
      <c r="U135">
        <f>K135-T135</f>
        <v>-15</v>
      </c>
      <c r="V135" t="b">
        <f>_xlfn.MAXIFS(U:U,I:I,I135)=U135</f>
        <v>0</v>
      </c>
      <c r="W135" t="b">
        <f>_xlfn.MINIFS(U:U,I:I,I135)=U135</f>
        <v>0</v>
      </c>
      <c r="X135" t="b">
        <f>MAX(U:U)=U135</f>
        <v>0</v>
      </c>
      <c r="Y135" t="b">
        <f>L135&lt;&gt;I135</f>
        <v>1</v>
      </c>
    </row>
    <row r="136" spans="1:25" x14ac:dyDescent="0.2">
      <c r="A136">
        <v>82</v>
      </c>
      <c r="B136" t="s">
        <v>140</v>
      </c>
      <c r="C136" t="s">
        <v>247</v>
      </c>
      <c r="D136" t="s">
        <v>31</v>
      </c>
      <c r="E136" t="s">
        <v>12</v>
      </c>
      <c r="G136">
        <v>88</v>
      </c>
      <c r="H136">
        <v>82.5</v>
      </c>
      <c r="I136">
        <v>33301</v>
      </c>
      <c r="J136">
        <v>17</v>
      </c>
      <c r="K136">
        <v>135</v>
      </c>
      <c r="L136">
        <v>33301</v>
      </c>
      <c r="N136">
        <v>-1.9458490832637001</v>
      </c>
      <c r="Q136">
        <v>-1.9458</v>
      </c>
      <c r="R136" t="str">
        <f>LEFT(B136,1)&amp;"."&amp;C136&amp;IF(V136,"^","")&amp;IF(W136,"*","")</f>
        <v>M.Robinson</v>
      </c>
      <c r="S136">
        <f>RANK(Q136,Q136:Q143)</f>
        <v>6</v>
      </c>
      <c r="T136">
        <f>RANK(Q136,Q:Q)</f>
        <v>244</v>
      </c>
      <c r="U136">
        <f>K136-T136</f>
        <v>-109</v>
      </c>
      <c r="V136" t="b">
        <f>_xlfn.MAXIFS(U:U,I:I,I136)=U136</f>
        <v>0</v>
      </c>
      <c r="W136" t="b">
        <f>_xlfn.MINIFS(U:U,I:I,I136)=U136</f>
        <v>0</v>
      </c>
      <c r="X136" t="b">
        <f>MAX(U:U)=U136</f>
        <v>0</v>
      </c>
      <c r="Y136" t="b">
        <f>L136&lt;&gt;I136</f>
        <v>0</v>
      </c>
    </row>
    <row r="137" spans="1:25" x14ac:dyDescent="0.2">
      <c r="A137">
        <v>808</v>
      </c>
      <c r="B137" t="s">
        <v>164</v>
      </c>
      <c r="C137" t="s">
        <v>248</v>
      </c>
      <c r="D137" t="s">
        <v>58</v>
      </c>
      <c r="E137" t="s">
        <v>11</v>
      </c>
      <c r="G137">
        <v>93.125</v>
      </c>
      <c r="H137">
        <v>96.5</v>
      </c>
      <c r="I137">
        <v>186</v>
      </c>
      <c r="J137">
        <v>17</v>
      </c>
      <c r="K137">
        <v>136</v>
      </c>
      <c r="L137">
        <v>186</v>
      </c>
      <c r="M137">
        <v>0.403907689782945</v>
      </c>
      <c r="Q137">
        <v>0.40389999999999998</v>
      </c>
      <c r="R137" t="str">
        <f>LEFT(B137,1)&amp;"."&amp;C137&amp;IF(V137,"^","")&amp;IF(W137,"*","")</f>
        <v>B.Sheppard</v>
      </c>
      <c r="S137">
        <f>RANK(Q137,Q137:Q144)</f>
        <v>3</v>
      </c>
      <c r="T137">
        <f>RANK(Q137,Q:Q)</f>
        <v>52</v>
      </c>
      <c r="U137">
        <f>K137-T137</f>
        <v>84</v>
      </c>
      <c r="V137" t="b">
        <f>_xlfn.MAXIFS(U:U,I:I,I137)=U137</f>
        <v>0</v>
      </c>
      <c r="W137" t="b">
        <f>_xlfn.MINIFS(U:U,I:I,I137)=U137</f>
        <v>0</v>
      </c>
      <c r="X137" t="b">
        <f>MAX(U:U)=U137</f>
        <v>0</v>
      </c>
      <c r="Y137" t="b">
        <f>L137&lt;&gt;I137</f>
        <v>0</v>
      </c>
    </row>
    <row r="138" spans="1:25" x14ac:dyDescent="0.2">
      <c r="A138">
        <v>343</v>
      </c>
      <c r="B138" t="s">
        <v>40</v>
      </c>
      <c r="C138" t="s">
        <v>249</v>
      </c>
      <c r="D138" t="s">
        <v>44</v>
      </c>
      <c r="E138" t="s">
        <v>14</v>
      </c>
      <c r="G138">
        <v>99.5</v>
      </c>
      <c r="H138">
        <v>95.5</v>
      </c>
      <c r="I138">
        <v>186</v>
      </c>
      <c r="J138">
        <v>18</v>
      </c>
      <c r="K138">
        <v>137</v>
      </c>
      <c r="L138">
        <v>186</v>
      </c>
      <c r="P138">
        <v>0.60429263140739897</v>
      </c>
      <c r="Q138">
        <v>0.60429999999999995</v>
      </c>
      <c r="R138" t="str">
        <f>LEFT(B138,1)&amp;"."&amp;C138&amp;IF(V138,"^","")&amp;IF(W138,"*","")</f>
        <v>T.Hawkins</v>
      </c>
      <c r="S138">
        <f>RANK(Q138,Q138:Q145)</f>
        <v>2</v>
      </c>
      <c r="T138">
        <f>RANK(Q138,Q:Q)</f>
        <v>44</v>
      </c>
      <c r="U138">
        <f>K138-T138</f>
        <v>93</v>
      </c>
      <c r="V138" t="b">
        <f>_xlfn.MAXIFS(U:U,I:I,I138)=U138</f>
        <v>0</v>
      </c>
      <c r="W138" t="b">
        <f>_xlfn.MINIFS(U:U,I:I,I138)=U138</f>
        <v>0</v>
      </c>
      <c r="X138" t="b">
        <f>MAX(U:U)=U138</f>
        <v>0</v>
      </c>
      <c r="Y138" t="b">
        <f>L138&lt;&gt;I138</f>
        <v>0</v>
      </c>
    </row>
    <row r="139" spans="1:25" x14ac:dyDescent="0.2">
      <c r="A139">
        <v>59</v>
      </c>
      <c r="B139" t="s">
        <v>148</v>
      </c>
      <c r="C139" t="s">
        <v>250</v>
      </c>
      <c r="D139" t="s">
        <v>31</v>
      </c>
      <c r="E139" t="s">
        <v>12</v>
      </c>
      <c r="G139">
        <v>59.333300000000001</v>
      </c>
      <c r="H139">
        <v>73</v>
      </c>
      <c r="I139">
        <v>33301</v>
      </c>
      <c r="J139">
        <v>18</v>
      </c>
      <c r="K139">
        <v>138</v>
      </c>
      <c r="N139">
        <v>-2.82317666400106</v>
      </c>
      <c r="Q139">
        <v>-2.8231999999999999</v>
      </c>
      <c r="R139" t="str">
        <f>LEFT(B139,1)&amp;"."&amp;C139&amp;IF(V139,"^","")&amp;IF(W139,"*","")</f>
        <v>C.Ellis-Yolmen</v>
      </c>
      <c r="S139">
        <f>RANK(Q139,Q139:Q146)</f>
        <v>6</v>
      </c>
      <c r="T139">
        <f>RANK(Q139,Q:Q)</f>
        <v>347</v>
      </c>
      <c r="U139">
        <f>K139-T139</f>
        <v>-209</v>
      </c>
      <c r="V139" t="b">
        <f>_xlfn.MAXIFS(U:U,I:I,I139)=U139</f>
        <v>0</v>
      </c>
      <c r="W139" t="b">
        <f>_xlfn.MINIFS(U:U,I:I,I139)=U139</f>
        <v>0</v>
      </c>
      <c r="X139" t="b">
        <f>MAX(U:U)=U139</f>
        <v>0</v>
      </c>
      <c r="Y139" t="b">
        <f>L139&lt;&gt;I139</f>
        <v>1</v>
      </c>
    </row>
    <row r="140" spans="1:25" x14ac:dyDescent="0.2">
      <c r="A140">
        <v>22</v>
      </c>
      <c r="B140" t="s">
        <v>40</v>
      </c>
      <c r="C140" t="s">
        <v>183</v>
      </c>
      <c r="D140" t="s">
        <v>63</v>
      </c>
      <c r="E140" t="s">
        <v>14</v>
      </c>
      <c r="G140">
        <v>74.125</v>
      </c>
      <c r="H140">
        <v>74</v>
      </c>
      <c r="I140">
        <v>9856</v>
      </c>
      <c r="J140">
        <v>18</v>
      </c>
      <c r="K140">
        <v>139</v>
      </c>
      <c r="L140">
        <v>182</v>
      </c>
      <c r="P140">
        <v>-1.41392741911828</v>
      </c>
      <c r="Q140">
        <v>-1.4138999999999999</v>
      </c>
      <c r="R140" t="str">
        <f>LEFT(B140,1)&amp;"."&amp;C140&amp;IF(V140,"^","")&amp;IF(W140,"*","")</f>
        <v>T.Lynch</v>
      </c>
      <c r="S140">
        <f>RANK(Q140,Q140:Q147)</f>
        <v>5</v>
      </c>
      <c r="T140">
        <f>RANK(Q140,Q:Q)</f>
        <v>193</v>
      </c>
      <c r="U140">
        <f>K140-T140</f>
        <v>-54</v>
      </c>
      <c r="V140" t="b">
        <f>_xlfn.MAXIFS(U:U,I:I,I140)=U140</f>
        <v>0</v>
      </c>
      <c r="W140" t="b">
        <f>_xlfn.MINIFS(U:U,I:I,I140)=U140</f>
        <v>0</v>
      </c>
      <c r="X140" t="b">
        <f>MAX(U:U)=U140</f>
        <v>0</v>
      </c>
      <c r="Y140" t="b">
        <f>L140&lt;&gt;I140</f>
        <v>1</v>
      </c>
    </row>
    <row r="141" spans="1:25" x14ac:dyDescent="0.2">
      <c r="A141">
        <v>675</v>
      </c>
      <c r="B141" t="s">
        <v>169</v>
      </c>
      <c r="C141" t="s">
        <v>251</v>
      </c>
      <c r="D141" t="s">
        <v>116</v>
      </c>
      <c r="E141" t="s">
        <v>11</v>
      </c>
      <c r="G141">
        <v>26</v>
      </c>
      <c r="H141">
        <v>26</v>
      </c>
      <c r="I141">
        <v>182</v>
      </c>
      <c r="J141">
        <v>18</v>
      </c>
      <c r="K141">
        <v>140</v>
      </c>
      <c r="M141">
        <v>-5.8803388491848096</v>
      </c>
      <c r="Q141">
        <v>-5.8803000000000001</v>
      </c>
      <c r="R141" t="str">
        <f>LEFT(B141,1)&amp;"."&amp;C141&amp;IF(V141,"^","")&amp;IF(W141,"*","")</f>
        <v>D.Roberton</v>
      </c>
      <c r="S141">
        <f>RANK(Q141,Q141:Q148)</f>
        <v>8</v>
      </c>
      <c r="T141">
        <f>RANK(Q141,Q:Q)</f>
        <v>569</v>
      </c>
      <c r="U141">
        <f>K141-T141</f>
        <v>-429</v>
      </c>
      <c r="V141" t="b">
        <f>_xlfn.MAXIFS(U:U,I:I,I141)=U141</f>
        <v>0</v>
      </c>
      <c r="W141" t="b">
        <f>_xlfn.MINIFS(U:U,I:I,I141)=U141</f>
        <v>0</v>
      </c>
      <c r="X141" t="b">
        <f>MAX(U:U)=U141</f>
        <v>0</v>
      </c>
      <c r="Y141" t="b">
        <f>L141&lt;&gt;I141</f>
        <v>1</v>
      </c>
    </row>
    <row r="142" spans="1:25" x14ac:dyDescent="0.2">
      <c r="A142">
        <v>677</v>
      </c>
      <c r="B142" t="s">
        <v>252</v>
      </c>
      <c r="C142" t="s">
        <v>253</v>
      </c>
      <c r="D142" t="s">
        <v>116</v>
      </c>
      <c r="E142" t="s">
        <v>13</v>
      </c>
      <c r="F142" t="s">
        <v>14</v>
      </c>
      <c r="G142">
        <v>99</v>
      </c>
      <c r="H142">
        <v>84</v>
      </c>
      <c r="I142">
        <v>189</v>
      </c>
      <c r="J142">
        <v>18</v>
      </c>
      <c r="K142">
        <v>141</v>
      </c>
      <c r="L142">
        <v>9856</v>
      </c>
      <c r="O142">
        <v>-1.14371286930813</v>
      </c>
      <c r="P142">
        <v>-0.47522041887378003</v>
      </c>
      <c r="Q142">
        <v>-0.47520000000000001</v>
      </c>
      <c r="R142" t="str">
        <f>LEFT(B142,1)&amp;"."&amp;C142&amp;IF(V142,"^","")&amp;IF(W142,"*","")</f>
        <v>P.Ryder</v>
      </c>
      <c r="S142">
        <f>RANK(Q142,Q142:Q149)</f>
        <v>4</v>
      </c>
      <c r="T142">
        <f>RANK(Q142,Q:Q)</f>
        <v>95</v>
      </c>
      <c r="U142">
        <f>K142-T142</f>
        <v>46</v>
      </c>
      <c r="V142" t="b">
        <f>_xlfn.MAXIFS(U:U,I:I,I142)=U142</f>
        <v>0</v>
      </c>
      <c r="W142" t="b">
        <f>_xlfn.MINIFS(U:U,I:I,I142)=U142</f>
        <v>0</v>
      </c>
      <c r="X142" t="b">
        <f>MAX(U:U)=U142</f>
        <v>0</v>
      </c>
      <c r="Y142" t="b">
        <f>L142&lt;&gt;I142</f>
        <v>1</v>
      </c>
    </row>
    <row r="143" spans="1:25" x14ac:dyDescent="0.2">
      <c r="A143">
        <v>97</v>
      </c>
      <c r="B143" t="s">
        <v>254</v>
      </c>
      <c r="C143" t="s">
        <v>255</v>
      </c>
      <c r="D143" t="s">
        <v>34</v>
      </c>
      <c r="E143" t="s">
        <v>12</v>
      </c>
      <c r="G143">
        <v>93.875</v>
      </c>
      <c r="H143">
        <v>93</v>
      </c>
      <c r="I143">
        <v>5524</v>
      </c>
      <c r="J143">
        <v>18</v>
      </c>
      <c r="K143">
        <v>142</v>
      </c>
      <c r="L143">
        <v>5524</v>
      </c>
      <c r="N143">
        <v>-0.97617123086977498</v>
      </c>
      <c r="Q143">
        <v>-0.97619999999999996</v>
      </c>
      <c r="R143" t="str">
        <f>LEFT(B143,1)&amp;"."&amp;C143&amp;IF(V143,"^","")&amp;IF(W143,"*","")</f>
        <v>E.Curnow</v>
      </c>
      <c r="S143">
        <f>RANK(Q143,Q143:Q150)</f>
        <v>5</v>
      </c>
      <c r="T143">
        <f>RANK(Q143,Q:Q)</f>
        <v>135</v>
      </c>
      <c r="U143">
        <f>K143-T143</f>
        <v>7</v>
      </c>
      <c r="V143" t="b">
        <f>_xlfn.MAXIFS(U:U,I:I,I143)=U143</f>
        <v>0</v>
      </c>
      <c r="W143" t="b">
        <f>_xlfn.MINIFS(U:U,I:I,I143)=U143</f>
        <v>0</v>
      </c>
      <c r="X143" t="b">
        <f>MAX(U:U)=U143</f>
        <v>0</v>
      </c>
      <c r="Y143" t="b">
        <f>L143&lt;&gt;I143</f>
        <v>0</v>
      </c>
    </row>
    <row r="144" spans="1:25" x14ac:dyDescent="0.2">
      <c r="A144">
        <v>536</v>
      </c>
      <c r="B144" t="s">
        <v>256</v>
      </c>
      <c r="C144" t="s">
        <v>257</v>
      </c>
      <c r="D144" t="s">
        <v>94</v>
      </c>
      <c r="E144" t="s">
        <v>14</v>
      </c>
      <c r="F144" t="s">
        <v>12</v>
      </c>
      <c r="G144">
        <v>101.25</v>
      </c>
      <c r="H144">
        <v>111.5</v>
      </c>
      <c r="I144">
        <v>9806</v>
      </c>
      <c r="J144">
        <v>18</v>
      </c>
      <c r="K144">
        <v>143</v>
      </c>
      <c r="L144">
        <v>9806</v>
      </c>
      <c r="N144">
        <v>0.73230879477666</v>
      </c>
      <c r="P144">
        <v>2.1062238317986099</v>
      </c>
      <c r="Q144">
        <v>2.1061999999999999</v>
      </c>
      <c r="R144" t="str">
        <f>LEFT(B144,1)&amp;"."&amp;C144&amp;IF(V144,"^","")&amp;IF(W144,"*","")</f>
        <v>J.Simpkin^</v>
      </c>
      <c r="S144">
        <f>RANK(Q144,Q144:Q151)</f>
        <v>1</v>
      </c>
      <c r="T144">
        <f>RANK(Q144,Q:Q)</f>
        <v>7</v>
      </c>
      <c r="U144">
        <f>K144-T144</f>
        <v>136</v>
      </c>
      <c r="V144" t="b">
        <f>_xlfn.MAXIFS(U:U,I:I,I144)=U144</f>
        <v>1</v>
      </c>
      <c r="W144" t="b">
        <f>_xlfn.MINIFS(U:U,I:I,I144)=U144</f>
        <v>0</v>
      </c>
      <c r="X144" t="b">
        <f>MAX(U:U)=U144</f>
        <v>0</v>
      </c>
      <c r="Y144" t="b">
        <f>L144&lt;&gt;I144</f>
        <v>0</v>
      </c>
    </row>
    <row r="145" spans="1:25" x14ac:dyDescent="0.2">
      <c r="A145">
        <v>468</v>
      </c>
      <c r="B145" t="s">
        <v>258</v>
      </c>
      <c r="C145" t="s">
        <v>259</v>
      </c>
      <c r="D145" t="s">
        <v>21</v>
      </c>
      <c r="E145" t="s">
        <v>11</v>
      </c>
      <c r="F145" t="s">
        <v>14</v>
      </c>
      <c r="G145">
        <v>56.714300000000001</v>
      </c>
      <c r="H145">
        <v>58</v>
      </c>
      <c r="I145">
        <v>9867</v>
      </c>
      <c r="J145">
        <v>18</v>
      </c>
      <c r="K145">
        <v>144</v>
      </c>
      <c r="M145">
        <v>-3.0279148882349101</v>
      </c>
      <c r="P145">
        <v>-2.91585861950949</v>
      </c>
      <c r="Q145">
        <v>-2.9159000000000002</v>
      </c>
      <c r="R145" t="str">
        <f>LEFT(B145,1)&amp;"."&amp;C145&amp;IF(V145,"^","")&amp;IF(W145,"*","")</f>
        <v>B.Fritsch</v>
      </c>
      <c r="S145">
        <f>RANK(Q145,Q145:Q152)</f>
        <v>5</v>
      </c>
      <c r="T145">
        <f>RANK(Q145,Q:Q)</f>
        <v>356</v>
      </c>
      <c r="U145">
        <f>K145-T145</f>
        <v>-212</v>
      </c>
      <c r="V145" t="b">
        <f>_xlfn.MAXIFS(U:U,I:I,I145)=U145</f>
        <v>0</v>
      </c>
      <c r="W145" t="b">
        <f>_xlfn.MINIFS(U:U,I:I,I145)=U145</f>
        <v>0</v>
      </c>
      <c r="X145" t="b">
        <f>MAX(U:U)=U145</f>
        <v>0</v>
      </c>
      <c r="Y145" t="b">
        <f>L145&lt;&gt;I145</f>
        <v>1</v>
      </c>
    </row>
    <row r="146" spans="1:25" x14ac:dyDescent="0.2">
      <c r="A146">
        <v>218</v>
      </c>
      <c r="B146" t="s">
        <v>59</v>
      </c>
      <c r="C146" t="s">
        <v>260</v>
      </c>
      <c r="D146" t="s">
        <v>82</v>
      </c>
      <c r="E146" t="s">
        <v>11</v>
      </c>
      <c r="G146">
        <v>102.714</v>
      </c>
      <c r="H146">
        <v>100</v>
      </c>
      <c r="I146">
        <v>9867</v>
      </c>
      <c r="J146">
        <v>19</v>
      </c>
      <c r="K146">
        <v>145</v>
      </c>
      <c r="L146">
        <v>9867</v>
      </c>
      <c r="M146">
        <v>0.715891560511841</v>
      </c>
      <c r="Q146">
        <v>0.71589999999999998</v>
      </c>
      <c r="R146" t="str">
        <f>LEFT(B146,1)&amp;"."&amp;C146&amp;IF(V146,"^","")&amp;IF(W146,"*","")</f>
        <v>A.Saad^</v>
      </c>
      <c r="S146">
        <f>RANK(Q146,Q146:Q153)</f>
        <v>1</v>
      </c>
      <c r="T146">
        <f>RANK(Q146,Q:Q)</f>
        <v>37</v>
      </c>
      <c r="U146">
        <f>K146-T146</f>
        <v>108</v>
      </c>
      <c r="V146" t="b">
        <f>_xlfn.MAXIFS(U:U,I:I,I146)=U146</f>
        <v>1</v>
      </c>
      <c r="W146" t="b">
        <f>_xlfn.MINIFS(U:U,I:I,I146)=U146</f>
        <v>0</v>
      </c>
      <c r="X146" t="b">
        <f>MAX(U:U)=U146</f>
        <v>0</v>
      </c>
      <c r="Y146" t="b">
        <f>L146&lt;&gt;I146</f>
        <v>0</v>
      </c>
    </row>
    <row r="147" spans="1:25" x14ac:dyDescent="0.2">
      <c r="A147">
        <v>656</v>
      </c>
      <c r="B147" t="s">
        <v>97</v>
      </c>
      <c r="C147" t="s">
        <v>261</v>
      </c>
      <c r="D147" t="s">
        <v>116</v>
      </c>
      <c r="E147" t="s">
        <v>12</v>
      </c>
      <c r="G147">
        <v>70.599999999999994</v>
      </c>
      <c r="H147">
        <v>73</v>
      </c>
      <c r="I147">
        <v>9806</v>
      </c>
      <c r="J147">
        <v>19</v>
      </c>
      <c r="K147">
        <v>146</v>
      </c>
      <c r="N147">
        <v>-2.82317666400106</v>
      </c>
      <c r="Q147">
        <v>-2.8231999999999999</v>
      </c>
      <c r="R147" t="str">
        <f>LEFT(B147,1)&amp;"."&amp;C147&amp;IF(V147,"^","")&amp;IF(W147,"*","")</f>
        <v>D.Hannebery</v>
      </c>
      <c r="S147">
        <f>RANK(Q147,Q147:Q154)</f>
        <v>4</v>
      </c>
      <c r="T147">
        <f>RANK(Q147,Q:Q)</f>
        <v>347</v>
      </c>
      <c r="U147">
        <f>K147-T147</f>
        <v>-201</v>
      </c>
      <c r="V147" t="b">
        <f>_xlfn.MAXIFS(U:U,I:I,I147)=U147</f>
        <v>0</v>
      </c>
      <c r="W147" t="b">
        <f>_xlfn.MINIFS(U:U,I:I,I147)=U147</f>
        <v>0</v>
      </c>
      <c r="X147" t="b">
        <f>MAX(U:U)=U147</f>
        <v>0</v>
      </c>
      <c r="Y147" t="b">
        <f>L147&lt;&gt;I147</f>
        <v>1</v>
      </c>
    </row>
    <row r="148" spans="1:25" x14ac:dyDescent="0.2">
      <c r="A148">
        <v>484</v>
      </c>
      <c r="B148" t="s">
        <v>151</v>
      </c>
      <c r="C148" t="s">
        <v>262</v>
      </c>
      <c r="D148" t="s">
        <v>21</v>
      </c>
      <c r="E148" t="s">
        <v>11</v>
      </c>
      <c r="G148">
        <v>85.857100000000003</v>
      </c>
      <c r="H148">
        <v>90</v>
      </c>
      <c r="I148">
        <v>5524</v>
      </c>
      <c r="J148">
        <v>19</v>
      </c>
      <c r="K148">
        <v>147</v>
      </c>
      <c r="M148">
        <v>-0.17549092728500401</v>
      </c>
      <c r="Q148">
        <v>-0.17549999999999999</v>
      </c>
      <c r="R148" t="str">
        <f>LEFT(B148,1)&amp;"."&amp;C148&amp;IF(V148,"^","")&amp;IF(W148,"*","")</f>
        <v>S.May</v>
      </c>
      <c r="S148">
        <f>RANK(Q148,Q148:Q155)</f>
        <v>1</v>
      </c>
      <c r="T148">
        <f>RANK(Q148,Q:Q)</f>
        <v>78</v>
      </c>
      <c r="U148">
        <f>K148-T148</f>
        <v>69</v>
      </c>
      <c r="V148" t="b">
        <f>_xlfn.MAXIFS(U:U,I:I,I148)=U148</f>
        <v>0</v>
      </c>
      <c r="W148" t="b">
        <f>_xlfn.MINIFS(U:U,I:I,I148)=U148</f>
        <v>0</v>
      </c>
      <c r="X148" t="b">
        <f>MAX(U:U)=U148</f>
        <v>0</v>
      </c>
      <c r="Y148" t="b">
        <f>L148&lt;&gt;I148</f>
        <v>1</v>
      </c>
    </row>
    <row r="149" spans="1:25" x14ac:dyDescent="0.2">
      <c r="A149">
        <v>353</v>
      </c>
      <c r="B149" t="s">
        <v>263</v>
      </c>
      <c r="C149" t="s">
        <v>264</v>
      </c>
      <c r="D149" t="s">
        <v>44</v>
      </c>
      <c r="E149" t="s">
        <v>12</v>
      </c>
      <c r="G149">
        <v>64.2</v>
      </c>
      <c r="H149">
        <v>71</v>
      </c>
      <c r="I149">
        <v>189</v>
      </c>
      <c r="J149">
        <v>19</v>
      </c>
      <c r="K149">
        <v>148</v>
      </c>
      <c r="N149">
        <v>-3.0078772073141802</v>
      </c>
      <c r="Q149">
        <v>-3.0078999999999998</v>
      </c>
      <c r="R149" t="str">
        <f>LEFT(B149,1)&amp;"."&amp;C149&amp;IF(V149,"^","")&amp;IF(W149,"*","")</f>
        <v>Q.Narkle</v>
      </c>
      <c r="S149">
        <f>RANK(Q149,Q149:Q156)</f>
        <v>4</v>
      </c>
      <c r="T149">
        <f>RANK(Q149,Q:Q)</f>
        <v>366</v>
      </c>
      <c r="U149">
        <f>K149-T149</f>
        <v>-218</v>
      </c>
      <c r="V149" t="b">
        <f>_xlfn.MAXIFS(U:U,I:I,I149)=U149</f>
        <v>0</v>
      </c>
      <c r="W149" t="b">
        <f>_xlfn.MINIFS(U:U,I:I,I149)=U149</f>
        <v>0</v>
      </c>
      <c r="X149" t="b">
        <f>MAX(U:U)=U149</f>
        <v>0</v>
      </c>
      <c r="Y149" t="b">
        <f>L149&lt;&gt;I149</f>
        <v>1</v>
      </c>
    </row>
    <row r="150" spans="1:25" x14ac:dyDescent="0.2">
      <c r="A150">
        <v>323</v>
      </c>
      <c r="B150" t="s">
        <v>245</v>
      </c>
      <c r="C150" t="s">
        <v>265</v>
      </c>
      <c r="D150" t="s">
        <v>113</v>
      </c>
      <c r="E150" t="s">
        <v>13</v>
      </c>
      <c r="G150">
        <v>98.75</v>
      </c>
      <c r="H150">
        <v>90</v>
      </c>
      <c r="I150">
        <v>182</v>
      </c>
      <c r="J150">
        <v>19</v>
      </c>
      <c r="K150">
        <v>149</v>
      </c>
      <c r="L150">
        <v>182</v>
      </c>
      <c r="O150">
        <v>-0.85426708164491205</v>
      </c>
      <c r="Q150">
        <v>-0.85429999999999995</v>
      </c>
      <c r="R150" t="str">
        <f>LEFT(B150,1)&amp;"."&amp;C150&amp;IF(V150,"^","")&amp;IF(W150,"*","")</f>
        <v>J.Witts</v>
      </c>
      <c r="S150">
        <f>RANK(Q150,Q150:Q157)</f>
        <v>1</v>
      </c>
      <c r="T150">
        <f>RANK(Q150,Q:Q)</f>
        <v>128</v>
      </c>
      <c r="U150">
        <f>K150-T150</f>
        <v>21</v>
      </c>
      <c r="V150" t="b">
        <f>_xlfn.MAXIFS(U:U,I:I,I150)=U150</f>
        <v>0</v>
      </c>
      <c r="W150" t="b">
        <f>_xlfn.MINIFS(U:U,I:I,I150)=U150</f>
        <v>0</v>
      </c>
      <c r="X150" t="b">
        <f>MAX(U:U)=U150</f>
        <v>0</v>
      </c>
      <c r="Y150" t="b">
        <f>L150&lt;&gt;I150</f>
        <v>0</v>
      </c>
    </row>
    <row r="151" spans="1:25" x14ac:dyDescent="0.2">
      <c r="A151">
        <v>635</v>
      </c>
      <c r="B151" t="s">
        <v>266</v>
      </c>
      <c r="C151" t="s">
        <v>267</v>
      </c>
      <c r="D151" t="s">
        <v>53</v>
      </c>
      <c r="E151" t="s">
        <v>11</v>
      </c>
      <c r="G151">
        <v>48.5</v>
      </c>
      <c r="H151">
        <v>46.5</v>
      </c>
      <c r="I151">
        <v>9856</v>
      </c>
      <c r="J151">
        <v>19</v>
      </c>
      <c r="K151">
        <v>150</v>
      </c>
      <c r="M151">
        <v>-4.0530047492012802</v>
      </c>
      <c r="Q151">
        <v>-4.0529999999999999</v>
      </c>
      <c r="R151" t="str">
        <f>LEFT(B151,1)&amp;"."&amp;C151&amp;IF(V151,"^","")&amp;IF(W151,"*","")</f>
        <v>S.Stack</v>
      </c>
      <c r="S151">
        <f>RANK(Q151,Q151:Q158)</f>
        <v>6</v>
      </c>
      <c r="T151">
        <f>RANK(Q151,Q:Q)</f>
        <v>470</v>
      </c>
      <c r="U151">
        <f>K151-T151</f>
        <v>-320</v>
      </c>
      <c r="V151" t="b">
        <f>_xlfn.MAXIFS(U:U,I:I,I151)=U151</f>
        <v>0</v>
      </c>
      <c r="W151" t="b">
        <f>_xlfn.MINIFS(U:U,I:I,I151)=U151</f>
        <v>0</v>
      </c>
      <c r="X151" t="b">
        <f>MAX(U:U)=U151</f>
        <v>0</v>
      </c>
      <c r="Y151" t="b">
        <f>L151&lt;&gt;I151</f>
        <v>1</v>
      </c>
    </row>
    <row r="152" spans="1:25" x14ac:dyDescent="0.2">
      <c r="A152">
        <v>88</v>
      </c>
      <c r="B152" t="s">
        <v>268</v>
      </c>
      <c r="C152" t="s">
        <v>269</v>
      </c>
      <c r="D152" t="s">
        <v>31</v>
      </c>
      <c r="E152" t="s">
        <v>11</v>
      </c>
      <c r="G152">
        <v>41</v>
      </c>
      <c r="H152">
        <v>41</v>
      </c>
      <c r="I152">
        <v>33301</v>
      </c>
      <c r="J152">
        <v>19</v>
      </c>
      <c r="K152">
        <v>151</v>
      </c>
      <c r="M152">
        <v>-4.5432651174895398</v>
      </c>
      <c r="Q152">
        <v>-4.5433000000000003</v>
      </c>
      <c r="R152" t="str">
        <f>LEFT(B152,1)&amp;"."&amp;C152&amp;IF(V152,"^","")&amp;IF(W152,"*","")</f>
        <v>A.Witherden*</v>
      </c>
      <c r="S152">
        <f>RANK(Q152,Q152:Q159)</f>
        <v>7</v>
      </c>
      <c r="T152">
        <f>RANK(Q152,Q:Q)</f>
        <v>495</v>
      </c>
      <c r="U152">
        <f>K152-T152</f>
        <v>-344</v>
      </c>
      <c r="V152" t="b">
        <f>_xlfn.MAXIFS(U:U,I:I,I152)=U152</f>
        <v>0</v>
      </c>
      <c r="W152" t="b">
        <f>_xlfn.MINIFS(U:U,I:I,I152)=U152</f>
        <v>1</v>
      </c>
      <c r="X152" t="b">
        <f>MAX(U:U)=U152</f>
        <v>0</v>
      </c>
      <c r="Y152" t="b">
        <f>L152&lt;&gt;I152</f>
        <v>1</v>
      </c>
    </row>
    <row r="153" spans="1:25" x14ac:dyDescent="0.2">
      <c r="A153">
        <v>231</v>
      </c>
      <c r="B153" t="s">
        <v>211</v>
      </c>
      <c r="C153" t="s">
        <v>270</v>
      </c>
      <c r="D153" t="s">
        <v>37</v>
      </c>
      <c r="E153" t="s">
        <v>11</v>
      </c>
      <c r="G153">
        <v>0</v>
      </c>
      <c r="H153">
        <v>0</v>
      </c>
      <c r="I153">
        <v>186</v>
      </c>
      <c r="J153">
        <v>19</v>
      </c>
      <c r="K153">
        <v>152</v>
      </c>
      <c r="M153">
        <v>-8.1979333174566094</v>
      </c>
      <c r="Q153">
        <v>-8.1979000000000006</v>
      </c>
      <c r="R153" t="str">
        <f>LEFT(B153,1)&amp;"."&amp;C153&amp;IF(V153,"^","")&amp;IF(W153,"*","")</f>
        <v>C.Blakely*</v>
      </c>
      <c r="S153">
        <f>RANK(Q153,Q153:Q160)</f>
        <v>8</v>
      </c>
      <c r="T153">
        <f>RANK(Q153,Q:Q)</f>
        <v>587</v>
      </c>
      <c r="U153">
        <f>K153-T153</f>
        <v>-435</v>
      </c>
      <c r="V153" t="b">
        <f>_xlfn.MAXIFS(U:U,I:I,I153)=U153</f>
        <v>0</v>
      </c>
      <c r="W153" t="b">
        <f>_xlfn.MINIFS(U:U,I:I,I153)=U153</f>
        <v>1</v>
      </c>
      <c r="X153" t="b">
        <f>MAX(U:U)=U153</f>
        <v>0</v>
      </c>
      <c r="Y153" t="b">
        <f>L153&lt;&gt;I153</f>
        <v>1</v>
      </c>
    </row>
    <row r="154" spans="1:25" x14ac:dyDescent="0.2">
      <c r="A154">
        <v>131</v>
      </c>
      <c r="B154" t="s">
        <v>271</v>
      </c>
      <c r="C154" t="s">
        <v>272</v>
      </c>
      <c r="D154" t="s">
        <v>34</v>
      </c>
      <c r="E154" t="s">
        <v>11</v>
      </c>
      <c r="G154">
        <v>74.5</v>
      </c>
      <c r="H154">
        <v>76</v>
      </c>
      <c r="I154">
        <v>186</v>
      </c>
      <c r="J154">
        <v>20</v>
      </c>
      <c r="K154">
        <v>153</v>
      </c>
      <c r="M154">
        <v>-1.42342641020059</v>
      </c>
      <c r="Q154">
        <v>-1.4234</v>
      </c>
      <c r="R154" t="str">
        <f>LEFT(B154,1)&amp;"."&amp;C154&amp;IF(V154,"^","")&amp;IF(W154,"*","")</f>
        <v>K.Simpson</v>
      </c>
      <c r="S154">
        <f>RANK(Q154,Q154:Q161)</f>
        <v>4</v>
      </c>
      <c r="T154">
        <f>RANK(Q154,Q:Q)</f>
        <v>198</v>
      </c>
      <c r="U154">
        <f>K154-T154</f>
        <v>-45</v>
      </c>
      <c r="V154" t="b">
        <f>_xlfn.MAXIFS(U:U,I:I,I154)=U154</f>
        <v>0</v>
      </c>
      <c r="W154" t="b">
        <f>_xlfn.MINIFS(U:U,I:I,I154)=U154</f>
        <v>0</v>
      </c>
      <c r="X154" t="b">
        <f>MAX(U:U)=U154</f>
        <v>0</v>
      </c>
      <c r="Y154" t="b">
        <f>L154&lt;&gt;I154</f>
        <v>1</v>
      </c>
    </row>
    <row r="155" spans="1:25" x14ac:dyDescent="0.2">
      <c r="A155">
        <v>601</v>
      </c>
      <c r="B155" t="s">
        <v>38</v>
      </c>
      <c r="C155" t="s">
        <v>273</v>
      </c>
      <c r="D155" t="s">
        <v>53</v>
      </c>
      <c r="E155" t="s">
        <v>14</v>
      </c>
      <c r="F155" t="s">
        <v>12</v>
      </c>
      <c r="G155">
        <v>65.5</v>
      </c>
      <c r="H155">
        <v>70</v>
      </c>
      <c r="I155">
        <v>33301</v>
      </c>
      <c r="J155">
        <v>20</v>
      </c>
      <c r="K155">
        <v>154</v>
      </c>
      <c r="N155">
        <v>-3.10022747897075</v>
      </c>
      <c r="P155">
        <v>-1.7894102192160899</v>
      </c>
      <c r="Q155">
        <v>-1.7894000000000001</v>
      </c>
      <c r="R155" t="str">
        <f>LEFT(B155,1)&amp;"."&amp;C155&amp;IF(V155,"^","")&amp;IF(W155,"*","")</f>
        <v>J.Caddy</v>
      </c>
      <c r="S155">
        <f>RANK(Q155,Q155:Q162)</f>
        <v>5</v>
      </c>
      <c r="T155">
        <f>RANK(Q155,Q:Q)</f>
        <v>230</v>
      </c>
      <c r="U155">
        <f>K155-T155</f>
        <v>-76</v>
      </c>
      <c r="V155" t="b">
        <f>_xlfn.MAXIFS(U:U,I:I,I155)=U155</f>
        <v>0</v>
      </c>
      <c r="W155" t="b">
        <f>_xlfn.MINIFS(U:U,I:I,I155)=U155</f>
        <v>0</v>
      </c>
      <c r="X155" t="b">
        <f>MAX(U:U)=U155</f>
        <v>0</v>
      </c>
      <c r="Y155" t="b">
        <f>L155&lt;&gt;I155</f>
        <v>1</v>
      </c>
    </row>
    <row r="156" spans="1:25" x14ac:dyDescent="0.2">
      <c r="A156">
        <v>289</v>
      </c>
      <c r="B156" t="s">
        <v>274</v>
      </c>
      <c r="C156" t="s">
        <v>275</v>
      </c>
      <c r="D156" t="s">
        <v>113</v>
      </c>
      <c r="E156" t="s">
        <v>12</v>
      </c>
      <c r="G156">
        <v>66</v>
      </c>
      <c r="H156">
        <v>71</v>
      </c>
      <c r="I156">
        <v>9856</v>
      </c>
      <c r="J156">
        <v>20</v>
      </c>
      <c r="K156">
        <v>155</v>
      </c>
      <c r="N156">
        <v>-3.0078772073141802</v>
      </c>
      <c r="Q156">
        <v>-3.0078999999999998</v>
      </c>
      <c r="R156" t="str">
        <f>LEFT(B156,1)&amp;"."&amp;C156&amp;IF(V156,"^","")&amp;IF(W156,"*","")</f>
        <v>B.Fiorini</v>
      </c>
      <c r="S156">
        <f>RANK(Q156,Q156:Q163)</f>
        <v>6</v>
      </c>
      <c r="T156">
        <f>RANK(Q156,Q:Q)</f>
        <v>366</v>
      </c>
      <c r="U156">
        <f>K156-T156</f>
        <v>-211</v>
      </c>
      <c r="V156" t="b">
        <f>_xlfn.MAXIFS(U:U,I:I,I156)=U156</f>
        <v>0</v>
      </c>
      <c r="W156" t="b">
        <f>_xlfn.MINIFS(U:U,I:I,I156)=U156</f>
        <v>0</v>
      </c>
      <c r="X156" t="b">
        <f>MAX(U:U)=U156</f>
        <v>0</v>
      </c>
      <c r="Y156" t="b">
        <f>L156&lt;&gt;I156</f>
        <v>1</v>
      </c>
    </row>
    <row r="157" spans="1:25" x14ac:dyDescent="0.2">
      <c r="A157">
        <v>802</v>
      </c>
      <c r="B157" t="s">
        <v>22</v>
      </c>
      <c r="C157" t="s">
        <v>276</v>
      </c>
      <c r="D157" t="s">
        <v>58</v>
      </c>
      <c r="E157" t="s">
        <v>12</v>
      </c>
      <c r="G157">
        <v>72</v>
      </c>
      <c r="H157">
        <v>69.5</v>
      </c>
      <c r="I157">
        <v>182</v>
      </c>
      <c r="J157">
        <v>20</v>
      </c>
      <c r="K157">
        <v>156</v>
      </c>
      <c r="N157">
        <v>-3.1464026147990301</v>
      </c>
      <c r="Q157">
        <v>-3.1463999999999999</v>
      </c>
      <c r="R157" t="str">
        <f>LEFT(B157,1)&amp;"."&amp;C157&amp;IF(V157,"^","")&amp;IF(W157,"*","")</f>
        <v>J.Redden</v>
      </c>
      <c r="S157">
        <f>RANK(Q157,Q157:Q164)</f>
        <v>7</v>
      </c>
      <c r="T157">
        <f>RANK(Q157,Q:Q)</f>
        <v>385</v>
      </c>
      <c r="U157">
        <f>K157-T157</f>
        <v>-229</v>
      </c>
      <c r="V157" t="b">
        <f>_xlfn.MAXIFS(U:U,I:I,I157)=U157</f>
        <v>0</v>
      </c>
      <c r="W157" t="b">
        <f>_xlfn.MINIFS(U:U,I:I,I157)=U157</f>
        <v>0</v>
      </c>
      <c r="X157" t="b">
        <f>MAX(U:U)=U157</f>
        <v>0</v>
      </c>
      <c r="Y157" t="b">
        <f>L157&lt;&gt;I157</f>
        <v>1</v>
      </c>
    </row>
    <row r="158" spans="1:25" x14ac:dyDescent="0.2">
      <c r="A158">
        <v>797</v>
      </c>
      <c r="B158" t="s">
        <v>127</v>
      </c>
      <c r="C158" t="s">
        <v>277</v>
      </c>
      <c r="D158" t="s">
        <v>58</v>
      </c>
      <c r="E158" t="s">
        <v>13</v>
      </c>
      <c r="G158">
        <v>94.875</v>
      </c>
      <c r="H158">
        <v>86</v>
      </c>
      <c r="I158">
        <v>189</v>
      </c>
      <c r="J158">
        <v>20</v>
      </c>
      <c r="K158">
        <v>157</v>
      </c>
      <c r="L158">
        <v>9867</v>
      </c>
      <c r="O158">
        <v>-1.0472309400870601</v>
      </c>
      <c r="Q158">
        <v>-1.0471999999999999</v>
      </c>
      <c r="R158" t="str">
        <f>LEFT(B158,1)&amp;"."&amp;C158&amp;IF(V158,"^","")&amp;IF(W158,"*","")</f>
        <v>N.Naitanui</v>
      </c>
      <c r="S158">
        <f>RANK(Q158,Q158:Q165)</f>
        <v>3</v>
      </c>
      <c r="T158">
        <f>RANK(Q158,Q:Q)</f>
        <v>146</v>
      </c>
      <c r="U158">
        <f>K158-T158</f>
        <v>11</v>
      </c>
      <c r="V158" t="b">
        <f>_xlfn.MAXIFS(U:U,I:I,I158)=U158</f>
        <v>0</v>
      </c>
      <c r="W158" t="b">
        <f>_xlfn.MINIFS(U:U,I:I,I158)=U158</f>
        <v>0</v>
      </c>
      <c r="X158" t="b">
        <f>MAX(U:U)=U158</f>
        <v>0</v>
      </c>
      <c r="Y158" t="b">
        <f>L158&lt;&gt;I158</f>
        <v>1</v>
      </c>
    </row>
    <row r="159" spans="1:25" x14ac:dyDescent="0.2">
      <c r="A159">
        <v>235</v>
      </c>
      <c r="B159" t="s">
        <v>59</v>
      </c>
      <c r="C159" t="s">
        <v>278</v>
      </c>
      <c r="D159" t="s">
        <v>37</v>
      </c>
      <c r="E159" t="s">
        <v>11</v>
      </c>
      <c r="G159">
        <v>81.625</v>
      </c>
      <c r="H159">
        <v>75</v>
      </c>
      <c r="I159">
        <v>5524</v>
      </c>
      <c r="J159">
        <v>20</v>
      </c>
      <c r="K159">
        <v>158</v>
      </c>
      <c r="L159">
        <v>186</v>
      </c>
      <c r="M159">
        <v>-1.5125646589802699</v>
      </c>
      <c r="Q159">
        <v>-1.5125999999999999</v>
      </c>
      <c r="R159" t="str">
        <f>LEFT(B159,1)&amp;"."&amp;C159&amp;IF(V159,"^","")&amp;IF(W159,"*","")</f>
        <v>A.Cerra</v>
      </c>
      <c r="S159">
        <f>RANK(Q159,Q159:Q166)</f>
        <v>6</v>
      </c>
      <c r="T159">
        <f>RANK(Q159,Q:Q)</f>
        <v>208</v>
      </c>
      <c r="U159">
        <f>K159-T159</f>
        <v>-50</v>
      </c>
      <c r="V159" t="b">
        <f>_xlfn.MAXIFS(U:U,I:I,I159)=U159</f>
        <v>0</v>
      </c>
      <c r="W159" t="b">
        <f>_xlfn.MINIFS(U:U,I:I,I159)=U159</f>
        <v>0</v>
      </c>
      <c r="X159" t="b">
        <f>MAX(U:U)=U159</f>
        <v>0</v>
      </c>
      <c r="Y159" t="b">
        <f>L159&lt;&gt;I159</f>
        <v>1</v>
      </c>
    </row>
    <row r="160" spans="1:25" x14ac:dyDescent="0.2">
      <c r="A160">
        <v>268</v>
      </c>
      <c r="B160" t="s">
        <v>111</v>
      </c>
      <c r="C160" t="s">
        <v>279</v>
      </c>
      <c r="D160" t="s">
        <v>37</v>
      </c>
      <c r="E160" t="s">
        <v>14</v>
      </c>
      <c r="F160" t="s">
        <v>12</v>
      </c>
      <c r="G160">
        <v>64.75</v>
      </c>
      <c r="H160">
        <v>77.5</v>
      </c>
      <c r="I160">
        <v>9806</v>
      </c>
      <c r="J160">
        <v>20</v>
      </c>
      <c r="K160">
        <v>159</v>
      </c>
      <c r="L160">
        <v>9806</v>
      </c>
      <c r="N160">
        <v>-2.4076004415465202</v>
      </c>
      <c r="P160">
        <v>-1.0853799690327099</v>
      </c>
      <c r="Q160">
        <v>-1.0853999999999999</v>
      </c>
      <c r="R160" t="str">
        <f>LEFT(B160,1)&amp;"."&amp;C160&amp;IF(V160,"^","")&amp;IF(W160,"*","")</f>
        <v>D.Tucker</v>
      </c>
      <c r="S160">
        <f>RANK(Q160,Q160:Q167)</f>
        <v>3</v>
      </c>
      <c r="T160">
        <f>RANK(Q160,Q:Q)</f>
        <v>153</v>
      </c>
      <c r="U160">
        <f>K160-T160</f>
        <v>6</v>
      </c>
      <c r="V160" t="b">
        <f>_xlfn.MAXIFS(U:U,I:I,I160)=U160</f>
        <v>0</v>
      </c>
      <c r="W160" t="b">
        <f>_xlfn.MINIFS(U:U,I:I,I160)=U160</f>
        <v>0</v>
      </c>
      <c r="X160" t="b">
        <f>MAX(U:U)=U160</f>
        <v>0</v>
      </c>
      <c r="Y160" t="b">
        <f>L160&lt;&gt;I160</f>
        <v>0</v>
      </c>
    </row>
    <row r="161" spans="1:25" x14ac:dyDescent="0.2">
      <c r="A161">
        <v>208</v>
      </c>
      <c r="B161" t="s">
        <v>280</v>
      </c>
      <c r="C161" t="s">
        <v>281</v>
      </c>
      <c r="D161" t="s">
        <v>82</v>
      </c>
      <c r="E161" t="s">
        <v>11</v>
      </c>
      <c r="G161">
        <v>76</v>
      </c>
      <c r="H161">
        <v>87</v>
      </c>
      <c r="I161">
        <v>9867</v>
      </c>
      <c r="J161">
        <v>20</v>
      </c>
      <c r="K161">
        <v>160</v>
      </c>
      <c r="L161">
        <v>5524</v>
      </c>
      <c r="M161">
        <v>-0.44290567362405697</v>
      </c>
      <c r="Q161">
        <v>-0.44290000000000002</v>
      </c>
      <c r="R161" t="str">
        <f>LEFT(B161,1)&amp;"."&amp;C161&amp;IF(V161,"^","")&amp;IF(W161,"*","")</f>
        <v>C.McKenna</v>
      </c>
      <c r="S161">
        <f>RANK(Q161,Q161:Q168)</f>
        <v>2</v>
      </c>
      <c r="T161">
        <f>RANK(Q161,Q:Q)</f>
        <v>93</v>
      </c>
      <c r="U161">
        <f>K161-T161</f>
        <v>67</v>
      </c>
      <c r="V161" t="b">
        <f>_xlfn.MAXIFS(U:U,I:I,I161)=U161</f>
        <v>0</v>
      </c>
      <c r="W161" t="b">
        <f>_xlfn.MINIFS(U:U,I:I,I161)=U161</f>
        <v>0</v>
      </c>
      <c r="X161" t="b">
        <f>MAX(U:U)=U161</f>
        <v>0</v>
      </c>
      <c r="Y161" t="b">
        <f>L161&lt;&gt;I161</f>
        <v>1</v>
      </c>
    </row>
    <row r="162" spans="1:25" x14ac:dyDescent="0.2">
      <c r="A162">
        <v>388</v>
      </c>
      <c r="B162" t="s">
        <v>282</v>
      </c>
      <c r="C162" t="s">
        <v>283</v>
      </c>
      <c r="D162" t="s">
        <v>27</v>
      </c>
      <c r="E162" t="s">
        <v>12</v>
      </c>
      <c r="G162">
        <v>65.599999999999994</v>
      </c>
      <c r="H162">
        <v>56</v>
      </c>
      <c r="I162">
        <v>9867</v>
      </c>
      <c r="J162">
        <v>21</v>
      </c>
      <c r="K162">
        <v>161</v>
      </c>
      <c r="N162">
        <v>-4.39313128216265</v>
      </c>
      <c r="Q162">
        <v>-4.3930999999999996</v>
      </c>
      <c r="R162" t="str">
        <f>LEFT(B162,1)&amp;"."&amp;C162&amp;IF(V162,"^","")&amp;IF(W162,"*","")</f>
        <v>J.Hately*</v>
      </c>
      <c r="S162">
        <f>RANK(Q162,Q162:Q169)</f>
        <v>7</v>
      </c>
      <c r="T162">
        <f>RANK(Q162,Q:Q)</f>
        <v>490</v>
      </c>
      <c r="U162">
        <f>K162-T162</f>
        <v>-329</v>
      </c>
      <c r="V162" t="b">
        <f>_xlfn.MAXIFS(U:U,I:I,I162)=U162</f>
        <v>0</v>
      </c>
      <c r="W162" t="b">
        <f>_xlfn.MINIFS(U:U,I:I,I162)=U162</f>
        <v>1</v>
      </c>
      <c r="X162" t="b">
        <f>MAX(U:U)=U162</f>
        <v>0</v>
      </c>
      <c r="Y162" t="b">
        <f>L162&lt;&gt;I162</f>
        <v>1</v>
      </c>
    </row>
    <row r="163" spans="1:25" x14ac:dyDescent="0.2">
      <c r="A163">
        <v>307</v>
      </c>
      <c r="B163" t="s">
        <v>284</v>
      </c>
      <c r="C163" t="s">
        <v>285</v>
      </c>
      <c r="D163" t="s">
        <v>113</v>
      </c>
      <c r="E163" t="s">
        <v>12</v>
      </c>
      <c r="G163">
        <v>113.875</v>
      </c>
      <c r="H163">
        <v>111</v>
      </c>
      <c r="I163">
        <v>9806</v>
      </c>
      <c r="J163">
        <v>21</v>
      </c>
      <c r="K163">
        <v>162</v>
      </c>
      <c r="L163">
        <v>9806</v>
      </c>
      <c r="N163">
        <v>0.68613365894837797</v>
      </c>
      <c r="Q163">
        <v>0.68610000000000004</v>
      </c>
      <c r="R163" t="str">
        <f>LEFT(B163,1)&amp;"."&amp;C163&amp;IF(V163,"^","")&amp;IF(W163,"*","")</f>
        <v>T.Miller</v>
      </c>
      <c r="S163">
        <f>RANK(Q163,Q163:Q170)</f>
        <v>2</v>
      </c>
      <c r="T163">
        <f>RANK(Q163,Q:Q)</f>
        <v>38</v>
      </c>
      <c r="U163">
        <f>K163-T163</f>
        <v>124</v>
      </c>
      <c r="V163" t="b">
        <f>_xlfn.MAXIFS(U:U,I:I,I163)=U163</f>
        <v>0</v>
      </c>
      <c r="W163" t="b">
        <f>_xlfn.MINIFS(U:U,I:I,I163)=U163</f>
        <v>0</v>
      </c>
      <c r="X163" t="b">
        <f>MAX(U:U)=U163</f>
        <v>0</v>
      </c>
      <c r="Y163" t="b">
        <f>L163&lt;&gt;I163</f>
        <v>0</v>
      </c>
    </row>
    <row r="164" spans="1:25" x14ac:dyDescent="0.2">
      <c r="A164">
        <v>719</v>
      </c>
      <c r="B164" t="s">
        <v>68</v>
      </c>
      <c r="C164" t="s">
        <v>286</v>
      </c>
      <c r="D164" t="s">
        <v>50</v>
      </c>
      <c r="E164" t="s">
        <v>14</v>
      </c>
      <c r="F164" t="s">
        <v>12</v>
      </c>
      <c r="G164">
        <v>71.5</v>
      </c>
      <c r="H164">
        <v>76</v>
      </c>
      <c r="I164">
        <v>5524</v>
      </c>
      <c r="J164">
        <v>21</v>
      </c>
      <c r="K164">
        <v>163</v>
      </c>
      <c r="L164">
        <v>9806</v>
      </c>
      <c r="N164">
        <v>-2.5461258490313599</v>
      </c>
      <c r="P164">
        <v>-1.2261860190693801</v>
      </c>
      <c r="Q164">
        <v>-1.2262</v>
      </c>
      <c r="R164" t="str">
        <f>LEFT(B164,1)&amp;"."&amp;C164&amp;IF(V164,"^","")&amp;IF(W164,"*","")</f>
        <v>J.Rowbottom</v>
      </c>
      <c r="S164">
        <f>RANK(Q164,Q164:Q171)</f>
        <v>3</v>
      </c>
      <c r="T164">
        <f>RANK(Q164,Q:Q)</f>
        <v>168</v>
      </c>
      <c r="U164">
        <f>K164-T164</f>
        <v>-5</v>
      </c>
      <c r="V164" t="b">
        <f>_xlfn.MAXIFS(U:U,I:I,I164)=U164</f>
        <v>0</v>
      </c>
      <c r="W164" t="b">
        <f>_xlfn.MINIFS(U:U,I:I,I164)=U164</f>
        <v>0</v>
      </c>
      <c r="X164" t="b">
        <f>MAX(U:U)=U164</f>
        <v>0</v>
      </c>
      <c r="Y164" t="b">
        <f>L164&lt;&gt;I164</f>
        <v>1</v>
      </c>
    </row>
    <row r="165" spans="1:25" x14ac:dyDescent="0.2">
      <c r="A165">
        <v>597</v>
      </c>
      <c r="B165" t="s">
        <v>287</v>
      </c>
      <c r="C165" t="s">
        <v>288</v>
      </c>
      <c r="D165" t="s">
        <v>53</v>
      </c>
      <c r="E165" t="s">
        <v>11</v>
      </c>
      <c r="F165" t="s">
        <v>14</v>
      </c>
      <c r="G165">
        <v>72.857100000000003</v>
      </c>
      <c r="H165">
        <v>68</v>
      </c>
      <c r="I165">
        <v>189</v>
      </c>
      <c r="J165">
        <v>21</v>
      </c>
      <c r="K165">
        <v>164</v>
      </c>
      <c r="M165">
        <v>-2.1365324004380599</v>
      </c>
      <c r="P165">
        <v>-1.9771516192649901</v>
      </c>
      <c r="Q165">
        <v>-1.9772000000000001</v>
      </c>
      <c r="R165" t="str">
        <f>LEFT(B165,1)&amp;"."&amp;C165&amp;IF(V165,"^","")&amp;IF(W165,"*","")</f>
        <v>L.Baker</v>
      </c>
      <c r="S165">
        <f>RANK(Q165,Q165:Q172)</f>
        <v>6</v>
      </c>
      <c r="T165">
        <f>RANK(Q165,Q:Q)</f>
        <v>249</v>
      </c>
      <c r="U165">
        <f>K165-T165</f>
        <v>-85</v>
      </c>
      <c r="V165" t="b">
        <f>_xlfn.MAXIFS(U:U,I:I,I165)=U165</f>
        <v>0</v>
      </c>
      <c r="W165" t="b">
        <f>_xlfn.MINIFS(U:U,I:I,I165)=U165</f>
        <v>0</v>
      </c>
      <c r="X165" t="b">
        <f>MAX(U:U)=U165</f>
        <v>0</v>
      </c>
      <c r="Y165" t="b">
        <f>L165&lt;&gt;I165</f>
        <v>1</v>
      </c>
    </row>
    <row r="166" spans="1:25" x14ac:dyDescent="0.2">
      <c r="A166">
        <v>413</v>
      </c>
      <c r="B166" t="s">
        <v>289</v>
      </c>
      <c r="C166" t="s">
        <v>290</v>
      </c>
      <c r="D166" t="s">
        <v>27</v>
      </c>
      <c r="E166" t="s">
        <v>12</v>
      </c>
      <c r="G166">
        <v>88.5</v>
      </c>
      <c r="H166">
        <v>87.5</v>
      </c>
      <c r="I166">
        <v>182</v>
      </c>
      <c r="J166">
        <v>21</v>
      </c>
      <c r="K166">
        <v>165</v>
      </c>
      <c r="N166">
        <v>-1.48409772498088</v>
      </c>
      <c r="Q166">
        <v>-1.4841</v>
      </c>
      <c r="R166" t="str">
        <f>LEFT(B166,1)&amp;"."&amp;C166&amp;IF(V166,"^","")&amp;IF(W166,"*","")</f>
        <v>C.Ward</v>
      </c>
      <c r="S166">
        <f>RANK(Q166,Q166:Q173)</f>
        <v>4</v>
      </c>
      <c r="T166">
        <f>RANK(Q166,Q:Q)</f>
        <v>204</v>
      </c>
      <c r="U166">
        <f>K166-T166</f>
        <v>-39</v>
      </c>
      <c r="V166" t="b">
        <f>_xlfn.MAXIFS(U:U,I:I,I166)=U166</f>
        <v>0</v>
      </c>
      <c r="W166" t="b">
        <f>_xlfn.MINIFS(U:U,I:I,I166)=U166</f>
        <v>0</v>
      </c>
      <c r="X166" t="b">
        <f>MAX(U:U)=U166</f>
        <v>0</v>
      </c>
      <c r="Y166" t="b">
        <f>L166&lt;&gt;I166</f>
        <v>1</v>
      </c>
    </row>
    <row r="167" spans="1:25" x14ac:dyDescent="0.2">
      <c r="A167">
        <v>577</v>
      </c>
      <c r="B167" t="s">
        <v>245</v>
      </c>
      <c r="C167" t="s">
        <v>291</v>
      </c>
      <c r="D167" t="s">
        <v>99</v>
      </c>
      <c r="E167" t="s">
        <v>11</v>
      </c>
      <c r="G167">
        <v>38</v>
      </c>
      <c r="H167">
        <v>38</v>
      </c>
      <c r="I167">
        <v>9856</v>
      </c>
      <c r="J167">
        <v>21</v>
      </c>
      <c r="K167">
        <v>166</v>
      </c>
      <c r="M167">
        <v>-4.8106798638286001</v>
      </c>
      <c r="Q167">
        <v>-4.8106999999999998</v>
      </c>
      <c r="R167" t="str">
        <f>LEFT(B167,1)&amp;"."&amp;C167&amp;IF(V167,"^","")&amp;IF(W167,"*","")</f>
        <v>J.Lienert</v>
      </c>
      <c r="S167">
        <f>RANK(Q167,Q167:Q174)</f>
        <v>8</v>
      </c>
      <c r="T167">
        <f>RANK(Q167,Q:Q)</f>
        <v>508</v>
      </c>
      <c r="U167">
        <f>K167-T167</f>
        <v>-342</v>
      </c>
      <c r="V167" t="b">
        <f>_xlfn.MAXIFS(U:U,I:I,I167)=U167</f>
        <v>0</v>
      </c>
      <c r="W167" t="b">
        <f>_xlfn.MINIFS(U:U,I:I,I167)=U167</f>
        <v>0</v>
      </c>
      <c r="X167" t="b">
        <f>MAX(U:U)=U167</f>
        <v>0</v>
      </c>
      <c r="Y167" t="b">
        <f>L167&lt;&gt;I167</f>
        <v>1</v>
      </c>
    </row>
    <row r="168" spans="1:25" x14ac:dyDescent="0.2">
      <c r="A168">
        <v>256</v>
      </c>
      <c r="B168" t="s">
        <v>213</v>
      </c>
      <c r="C168" t="s">
        <v>292</v>
      </c>
      <c r="D168" t="s">
        <v>37</v>
      </c>
      <c r="E168" t="s">
        <v>12</v>
      </c>
      <c r="G168">
        <v>77.285700000000006</v>
      </c>
      <c r="H168">
        <v>73</v>
      </c>
      <c r="I168">
        <v>33301</v>
      </c>
      <c r="J168">
        <v>21</v>
      </c>
      <c r="K168">
        <v>167</v>
      </c>
      <c r="N168">
        <v>-2.82317666400106</v>
      </c>
      <c r="Q168">
        <v>-2.8231999999999999</v>
      </c>
      <c r="R168" t="str">
        <f>LEFT(B168,1)&amp;"."&amp;C168&amp;IF(V168,"^","")&amp;IF(W168,"*","")</f>
        <v>D.Mundy</v>
      </c>
      <c r="S168">
        <f>RANK(Q168,Q168:Q175)</f>
        <v>8</v>
      </c>
      <c r="T168">
        <f>RANK(Q168,Q:Q)</f>
        <v>347</v>
      </c>
      <c r="U168">
        <f>K168-T168</f>
        <v>-180</v>
      </c>
      <c r="V168" t="b">
        <f>_xlfn.MAXIFS(U:U,I:I,I168)=U168</f>
        <v>0</v>
      </c>
      <c r="W168" t="b">
        <f>_xlfn.MINIFS(U:U,I:I,I168)=U168</f>
        <v>0</v>
      </c>
      <c r="X168" t="b">
        <f>MAX(U:U)=U168</f>
        <v>0</v>
      </c>
      <c r="Y168" t="b">
        <f>L168&lt;&gt;I168</f>
        <v>1</v>
      </c>
    </row>
    <row r="169" spans="1:25" x14ac:dyDescent="0.2">
      <c r="A169">
        <v>115</v>
      </c>
      <c r="B169" t="s">
        <v>293</v>
      </c>
      <c r="C169" t="s">
        <v>294</v>
      </c>
      <c r="D169" t="s">
        <v>34</v>
      </c>
      <c r="E169" t="s">
        <v>12</v>
      </c>
      <c r="G169">
        <v>81.125</v>
      </c>
      <c r="H169">
        <v>85</v>
      </c>
      <c r="I169">
        <v>186</v>
      </c>
      <c r="J169">
        <v>21</v>
      </c>
      <c r="K169">
        <v>168</v>
      </c>
      <c r="L169">
        <v>9867</v>
      </c>
      <c r="N169">
        <v>-1.7149734041222899</v>
      </c>
      <c r="Q169">
        <v>-1.7150000000000001</v>
      </c>
      <c r="R169" t="str">
        <f>LEFT(B169,1)&amp;"."&amp;C169&amp;IF(V169,"^","")&amp;IF(W169,"*","")</f>
        <v>M.Murphy</v>
      </c>
      <c r="S169">
        <f>RANK(Q169,Q169:Q176)</f>
        <v>7</v>
      </c>
      <c r="T169">
        <f>RANK(Q169,Q:Q)</f>
        <v>221</v>
      </c>
      <c r="U169">
        <f>K169-T169</f>
        <v>-53</v>
      </c>
      <c r="V169" t="b">
        <f>_xlfn.MAXIFS(U:U,I:I,I169)=U169</f>
        <v>0</v>
      </c>
      <c r="W169" t="b">
        <f>_xlfn.MINIFS(U:U,I:I,I169)=U169</f>
        <v>0</v>
      </c>
      <c r="X169" t="b">
        <f>MAX(U:U)=U169</f>
        <v>0</v>
      </c>
      <c r="Y169" t="b">
        <f>L169&lt;&gt;I169</f>
        <v>1</v>
      </c>
    </row>
    <row r="170" spans="1:25" x14ac:dyDescent="0.2">
      <c r="A170">
        <v>565</v>
      </c>
      <c r="B170" t="s">
        <v>164</v>
      </c>
      <c r="C170" t="s">
        <v>295</v>
      </c>
      <c r="D170" t="s">
        <v>99</v>
      </c>
      <c r="E170" t="s">
        <v>14</v>
      </c>
      <c r="G170">
        <v>96.571399999999997</v>
      </c>
      <c r="H170">
        <v>104</v>
      </c>
      <c r="I170">
        <v>186</v>
      </c>
      <c r="J170">
        <v>22</v>
      </c>
      <c r="K170">
        <v>169</v>
      </c>
      <c r="L170">
        <v>5524</v>
      </c>
      <c r="P170">
        <v>1.40219358161523</v>
      </c>
      <c r="Q170">
        <v>1.4021999999999999</v>
      </c>
      <c r="R170" t="str">
        <f>LEFT(B170,1)&amp;"."&amp;C170&amp;IF(V170,"^","")&amp;IF(W170,"*","")</f>
        <v>B.Ebert^</v>
      </c>
      <c r="S170">
        <f>RANK(Q170,Q170:Q177)</f>
        <v>1</v>
      </c>
      <c r="T170">
        <f>RANK(Q170,Q:Q)</f>
        <v>15</v>
      </c>
      <c r="U170">
        <f>K170-T170</f>
        <v>154</v>
      </c>
      <c r="V170" t="b">
        <f>_xlfn.MAXIFS(U:U,I:I,I170)=U170</f>
        <v>1</v>
      </c>
      <c r="W170" t="b">
        <f>_xlfn.MINIFS(U:U,I:I,I170)=U170</f>
        <v>0</v>
      </c>
      <c r="X170" t="b">
        <f>MAX(U:U)=U170</f>
        <v>1</v>
      </c>
      <c r="Y170" t="b">
        <f>L170&lt;&gt;I170</f>
        <v>1</v>
      </c>
    </row>
    <row r="171" spans="1:25" x14ac:dyDescent="0.2">
      <c r="A171">
        <v>691</v>
      </c>
      <c r="B171" t="s">
        <v>47</v>
      </c>
      <c r="C171" t="s">
        <v>296</v>
      </c>
      <c r="D171" t="s">
        <v>50</v>
      </c>
      <c r="E171" t="s">
        <v>12</v>
      </c>
      <c r="G171">
        <v>89.125</v>
      </c>
      <c r="H171">
        <v>96</v>
      </c>
      <c r="I171">
        <v>33301</v>
      </c>
      <c r="J171">
        <v>22</v>
      </c>
      <c r="K171">
        <v>170</v>
      </c>
      <c r="N171">
        <v>-0.699120415900083</v>
      </c>
      <c r="Q171">
        <v>-0.69910000000000005</v>
      </c>
      <c r="R171" t="str">
        <f>LEFT(B171,1)&amp;"."&amp;C171&amp;IF(V171,"^","")&amp;IF(W171,"*","")</f>
        <v>O.Florent</v>
      </c>
      <c r="S171">
        <f>RANK(Q171,Q171:Q178)</f>
        <v>2</v>
      </c>
      <c r="T171">
        <f>RANK(Q171,Q:Q)</f>
        <v>111</v>
      </c>
      <c r="U171">
        <f>K171-T171</f>
        <v>59</v>
      </c>
      <c r="V171" t="b">
        <f>_xlfn.MAXIFS(U:U,I:I,I171)=U171</f>
        <v>0</v>
      </c>
      <c r="W171" t="b">
        <f>_xlfn.MINIFS(U:U,I:I,I171)=U171</f>
        <v>0</v>
      </c>
      <c r="X171" t="b">
        <f>MAX(U:U)=U171</f>
        <v>0</v>
      </c>
      <c r="Y171" t="b">
        <f>L171&lt;&gt;I171</f>
        <v>1</v>
      </c>
    </row>
    <row r="172" spans="1:25" x14ac:dyDescent="0.2">
      <c r="A172">
        <v>175</v>
      </c>
      <c r="B172" t="s">
        <v>297</v>
      </c>
      <c r="C172" t="s">
        <v>298</v>
      </c>
      <c r="D172" t="s">
        <v>18</v>
      </c>
      <c r="E172" t="s">
        <v>14</v>
      </c>
      <c r="G172">
        <v>69.666700000000006</v>
      </c>
      <c r="H172">
        <v>70.5</v>
      </c>
      <c r="I172">
        <v>9856</v>
      </c>
      <c r="J172">
        <v>22</v>
      </c>
      <c r="K172">
        <v>171</v>
      </c>
      <c r="P172">
        <v>-1.7424748692038601</v>
      </c>
      <c r="Q172">
        <v>-1.7424999999999999</v>
      </c>
      <c r="R172" t="str">
        <f>LEFT(B172,1)&amp;"."&amp;C172&amp;IF(V172,"^","")&amp;IF(W172,"*","")</f>
        <v>J.Stephenson</v>
      </c>
      <c r="S172">
        <f>RANK(Q172,Q172:Q179)</f>
        <v>7</v>
      </c>
      <c r="T172">
        <f>RANK(Q172,Q:Q)</f>
        <v>225</v>
      </c>
      <c r="U172">
        <f>K172-T172</f>
        <v>-54</v>
      </c>
      <c r="V172" t="b">
        <f>_xlfn.MAXIFS(U:U,I:I,I172)=U172</f>
        <v>0</v>
      </c>
      <c r="W172" t="b">
        <f>_xlfn.MINIFS(U:U,I:I,I172)=U172</f>
        <v>0</v>
      </c>
      <c r="X172" t="b">
        <f>MAX(U:U)=U172</f>
        <v>0</v>
      </c>
      <c r="Y172" t="b">
        <f>L172&lt;&gt;I172</f>
        <v>1</v>
      </c>
    </row>
    <row r="173" spans="1:25" x14ac:dyDescent="0.2">
      <c r="A173">
        <v>395</v>
      </c>
      <c r="B173" t="s">
        <v>70</v>
      </c>
      <c r="C173" t="s">
        <v>299</v>
      </c>
      <c r="D173" t="s">
        <v>27</v>
      </c>
      <c r="E173" t="s">
        <v>13</v>
      </c>
      <c r="G173">
        <v>89.75</v>
      </c>
      <c r="H173">
        <v>84.5</v>
      </c>
      <c r="I173">
        <v>182</v>
      </c>
      <c r="J173">
        <v>22</v>
      </c>
      <c r="K173">
        <v>172</v>
      </c>
      <c r="O173">
        <v>-1.1195923870028599</v>
      </c>
      <c r="Q173">
        <v>-1.1195999999999999</v>
      </c>
      <c r="R173" t="str">
        <f>LEFT(B173,1)&amp;"."&amp;C173&amp;IF(V173,"^","")&amp;IF(W173,"*","")</f>
        <v>S.Jacobs</v>
      </c>
      <c r="S173">
        <f>RANK(Q173,Q173:Q180)</f>
        <v>3</v>
      </c>
      <c r="T173">
        <f>RANK(Q173,Q:Q)</f>
        <v>156</v>
      </c>
      <c r="U173">
        <f>K173-T173</f>
        <v>16</v>
      </c>
      <c r="V173" t="b">
        <f>_xlfn.MAXIFS(U:U,I:I,I173)=U173</f>
        <v>0</v>
      </c>
      <c r="W173" t="b">
        <f>_xlfn.MINIFS(U:U,I:I,I173)=U173</f>
        <v>0</v>
      </c>
      <c r="X173" t="b">
        <f>MAX(U:U)=U173</f>
        <v>0</v>
      </c>
      <c r="Y173" t="b">
        <f>L173&lt;&gt;I173</f>
        <v>1</v>
      </c>
    </row>
    <row r="174" spans="1:25" x14ac:dyDescent="0.2">
      <c r="A174">
        <v>586</v>
      </c>
      <c r="B174" t="s">
        <v>70</v>
      </c>
      <c r="C174" t="s">
        <v>300</v>
      </c>
      <c r="D174" t="s">
        <v>99</v>
      </c>
      <c r="E174" t="s">
        <v>14</v>
      </c>
      <c r="F174" t="s">
        <v>12</v>
      </c>
      <c r="G174">
        <v>72.875</v>
      </c>
      <c r="H174">
        <v>74.5</v>
      </c>
      <c r="I174">
        <v>189</v>
      </c>
      <c r="J174">
        <v>22</v>
      </c>
      <c r="K174">
        <v>173</v>
      </c>
      <c r="N174">
        <v>-2.6846512565162102</v>
      </c>
      <c r="P174">
        <v>-1.36699206910606</v>
      </c>
      <c r="Q174">
        <v>-1.367</v>
      </c>
      <c r="R174" t="str">
        <f>LEFT(B174,1)&amp;"."&amp;C174&amp;IF(V174,"^","")&amp;IF(W174,"*","")</f>
        <v>S.Powell-Pepper</v>
      </c>
      <c r="S174">
        <f>RANK(Q174,Q174:Q181)</f>
        <v>4</v>
      </c>
      <c r="T174">
        <f>RANK(Q174,Q:Q)</f>
        <v>188</v>
      </c>
      <c r="U174">
        <f>K174-T174</f>
        <v>-15</v>
      </c>
      <c r="V174" t="b">
        <f>_xlfn.MAXIFS(U:U,I:I,I174)=U174</f>
        <v>0</v>
      </c>
      <c r="W174" t="b">
        <f>_xlfn.MINIFS(U:U,I:I,I174)=U174</f>
        <v>0</v>
      </c>
      <c r="X174" t="b">
        <f>MAX(U:U)=U174</f>
        <v>0</v>
      </c>
      <c r="Y174" t="b">
        <f>L174&lt;&gt;I174</f>
        <v>1</v>
      </c>
    </row>
    <row r="175" spans="1:25" x14ac:dyDescent="0.2">
      <c r="A175">
        <v>228</v>
      </c>
      <c r="B175" t="s">
        <v>68</v>
      </c>
      <c r="C175" t="s">
        <v>301</v>
      </c>
      <c r="D175" t="s">
        <v>37</v>
      </c>
      <c r="E175" t="s">
        <v>11</v>
      </c>
      <c r="G175">
        <v>75.125</v>
      </c>
      <c r="H175">
        <v>74.5</v>
      </c>
      <c r="I175">
        <v>5524</v>
      </c>
      <c r="J175">
        <v>22</v>
      </c>
      <c r="K175">
        <v>174</v>
      </c>
      <c r="L175">
        <v>33301</v>
      </c>
      <c r="M175">
        <v>-1.55713378337011</v>
      </c>
      <c r="Q175">
        <v>-1.5570999999999999</v>
      </c>
      <c r="R175" t="str">
        <f>LEFT(B175,1)&amp;"."&amp;C175&amp;IF(V175,"^","")&amp;IF(W175,"*","")</f>
        <v>J.Aish</v>
      </c>
      <c r="S175">
        <f>RANK(Q175,Q175:Q182)</f>
        <v>5</v>
      </c>
      <c r="T175">
        <f>RANK(Q175,Q:Q)</f>
        <v>211</v>
      </c>
      <c r="U175">
        <f>K175-T175</f>
        <v>-37</v>
      </c>
      <c r="V175" t="b">
        <f>_xlfn.MAXIFS(U:U,I:I,I175)=U175</f>
        <v>0</v>
      </c>
      <c r="W175" t="b">
        <f>_xlfn.MINIFS(U:U,I:I,I175)=U175</f>
        <v>0</v>
      </c>
      <c r="X175" t="b">
        <f>MAX(U:U)=U175</f>
        <v>0</v>
      </c>
      <c r="Y175" t="b">
        <f>L175&lt;&gt;I175</f>
        <v>1</v>
      </c>
    </row>
    <row r="176" spans="1:25" x14ac:dyDescent="0.2">
      <c r="A176">
        <v>572</v>
      </c>
      <c r="B176" t="s">
        <v>302</v>
      </c>
      <c r="C176" t="s">
        <v>303</v>
      </c>
      <c r="D176" t="s">
        <v>99</v>
      </c>
      <c r="E176" t="s">
        <v>11</v>
      </c>
      <c r="G176">
        <v>83.25</v>
      </c>
      <c r="H176">
        <v>84.5</v>
      </c>
      <c r="I176">
        <v>9806</v>
      </c>
      <c r="J176">
        <v>22</v>
      </c>
      <c r="K176">
        <v>175</v>
      </c>
      <c r="L176">
        <v>186</v>
      </c>
      <c r="M176">
        <v>-0.66575129557326895</v>
      </c>
      <c r="Q176">
        <v>-0.66579999999999995</v>
      </c>
      <c r="R176" t="str">
        <f>LEFT(B176,1)&amp;"."&amp;C176&amp;IF(V176,"^","")&amp;IF(W176,"*","")</f>
        <v>H.Hartlett</v>
      </c>
      <c r="S176">
        <f>RANK(Q176,Q176:Q183)</f>
        <v>1</v>
      </c>
      <c r="T176">
        <f>RANK(Q176,Q:Q)</f>
        <v>109</v>
      </c>
      <c r="U176">
        <f>K176-T176</f>
        <v>66</v>
      </c>
      <c r="V176" t="b">
        <f>_xlfn.MAXIFS(U:U,I:I,I176)=U176</f>
        <v>0</v>
      </c>
      <c r="W176" t="b">
        <f>_xlfn.MINIFS(U:U,I:I,I176)=U176</f>
        <v>0</v>
      </c>
      <c r="X176" t="b">
        <f>MAX(U:U)=U176</f>
        <v>0</v>
      </c>
      <c r="Y176" t="b">
        <f>L176&lt;&gt;I176</f>
        <v>1</v>
      </c>
    </row>
    <row r="177" spans="1:25" x14ac:dyDescent="0.2">
      <c r="A177">
        <v>749</v>
      </c>
      <c r="B177" t="s">
        <v>268</v>
      </c>
      <c r="C177" t="s">
        <v>304</v>
      </c>
      <c r="D177" t="s">
        <v>24</v>
      </c>
      <c r="E177" t="s">
        <v>11</v>
      </c>
      <c r="G177">
        <v>67.5</v>
      </c>
      <c r="H177">
        <v>74</v>
      </c>
      <c r="I177">
        <v>9867</v>
      </c>
      <c r="J177">
        <v>22</v>
      </c>
      <c r="K177">
        <v>176</v>
      </c>
      <c r="M177">
        <v>-1.60170290775996</v>
      </c>
      <c r="Q177">
        <v>-1.6016999999999999</v>
      </c>
      <c r="R177" t="str">
        <f>LEFT(B177,1)&amp;"."&amp;C177&amp;IF(V177,"^","")&amp;IF(W177,"*","")</f>
        <v>A.Keath</v>
      </c>
      <c r="S177">
        <f>RANK(Q177,Q177:Q184)</f>
        <v>5</v>
      </c>
      <c r="T177">
        <f>RANK(Q177,Q:Q)</f>
        <v>212</v>
      </c>
      <c r="U177">
        <f>K177-T177</f>
        <v>-36</v>
      </c>
      <c r="V177" t="b">
        <f>_xlfn.MAXIFS(U:U,I:I,I177)=U177</f>
        <v>0</v>
      </c>
      <c r="W177" t="b">
        <f>_xlfn.MINIFS(U:U,I:I,I177)=U177</f>
        <v>0</v>
      </c>
      <c r="X177" t="b">
        <f>MAX(U:U)=U177</f>
        <v>0</v>
      </c>
      <c r="Y177" t="b">
        <f>L177&lt;&gt;I177</f>
        <v>1</v>
      </c>
    </row>
    <row r="178" spans="1:25" x14ac:dyDescent="0.2">
      <c r="A178">
        <v>411</v>
      </c>
      <c r="B178" t="s">
        <v>83</v>
      </c>
      <c r="C178" t="s">
        <v>305</v>
      </c>
      <c r="D178" t="s">
        <v>27</v>
      </c>
      <c r="E178" t="s">
        <v>12</v>
      </c>
      <c r="G178">
        <v>96</v>
      </c>
      <c r="H178">
        <v>96</v>
      </c>
      <c r="L178">
        <v>5524</v>
      </c>
      <c r="N178">
        <v>-0.699120415900083</v>
      </c>
      <c r="Q178">
        <v>-0.69910000000000005</v>
      </c>
      <c r="R178" t="str">
        <f>LEFT(B178,1)&amp;"."&amp;C178&amp;IF(V178,"^","")&amp;IF(W178,"*","")</f>
        <v>T.Taranto</v>
      </c>
      <c r="S178">
        <f>RANK(Q178,Q178:Q185)</f>
        <v>1</v>
      </c>
      <c r="T178">
        <f>RANK(Q178,Q:Q)</f>
        <v>111</v>
      </c>
      <c r="U178">
        <f>K178-T178</f>
        <v>-111</v>
      </c>
      <c r="V178" t="b">
        <f>_xlfn.MAXIFS(U:U,I:I,I178)=U178</f>
        <v>0</v>
      </c>
      <c r="W178" t="b">
        <f>_xlfn.MINIFS(U:U,I:I,I178)=U178</f>
        <v>0</v>
      </c>
      <c r="X178" t="b">
        <f>MAX(U:U)=U178</f>
        <v>0</v>
      </c>
      <c r="Y178" t="b">
        <f>L178&lt;&gt;I178</f>
        <v>1</v>
      </c>
    </row>
    <row r="179" spans="1:25" x14ac:dyDescent="0.2">
      <c r="A179">
        <v>108</v>
      </c>
      <c r="B179" t="s">
        <v>226</v>
      </c>
      <c r="C179" t="s">
        <v>306</v>
      </c>
      <c r="D179" t="s">
        <v>34</v>
      </c>
      <c r="E179" t="s">
        <v>13</v>
      </c>
      <c r="G179">
        <v>33</v>
      </c>
      <c r="H179">
        <v>33</v>
      </c>
      <c r="O179">
        <v>-3.60400206444548</v>
      </c>
      <c r="Q179">
        <v>-3.6040000000000001</v>
      </c>
      <c r="R179" t="str">
        <f>LEFT(B179,1)&amp;"."&amp;C179&amp;IF(V179,"^","")&amp;IF(W179,"*","")</f>
        <v>M.Kreuzer</v>
      </c>
      <c r="S179">
        <f>RANK(Q179,Q179:Q186)</f>
        <v>8</v>
      </c>
      <c r="T179">
        <f>RANK(Q179,Q:Q)</f>
        <v>429</v>
      </c>
      <c r="U179">
        <f>K179-T179</f>
        <v>-429</v>
      </c>
      <c r="V179" t="b">
        <f>_xlfn.MAXIFS(U:U,I:I,I179)=U179</f>
        <v>0</v>
      </c>
      <c r="W179" t="b">
        <f>_xlfn.MINIFS(U:U,I:I,I179)=U179</f>
        <v>0</v>
      </c>
      <c r="X179" t="b">
        <f>MAX(U:U)=U179</f>
        <v>0</v>
      </c>
      <c r="Y179" t="b">
        <f>L179&lt;&gt;I179</f>
        <v>0</v>
      </c>
    </row>
    <row r="180" spans="1:25" x14ac:dyDescent="0.2">
      <c r="A180">
        <v>430</v>
      </c>
      <c r="B180" t="s">
        <v>307</v>
      </c>
      <c r="C180" t="s">
        <v>308</v>
      </c>
      <c r="D180" t="s">
        <v>42</v>
      </c>
      <c r="E180" t="s">
        <v>12</v>
      </c>
      <c r="G180">
        <v>70.571399999999997</v>
      </c>
      <c r="H180">
        <v>69</v>
      </c>
      <c r="N180">
        <v>-3.1925777506273101</v>
      </c>
      <c r="Q180">
        <v>-3.1926000000000001</v>
      </c>
      <c r="R180" t="str">
        <f>LEFT(B180,1)&amp;"."&amp;C180&amp;IF(V180,"^","")&amp;IF(W180,"*","")</f>
        <v>R.Henderson</v>
      </c>
      <c r="S180">
        <f>RANK(Q180,Q180:Q187)</f>
        <v>8</v>
      </c>
      <c r="T180">
        <f>RANK(Q180,Q:Q)</f>
        <v>388</v>
      </c>
      <c r="U180">
        <f>K180-T180</f>
        <v>-388</v>
      </c>
      <c r="V180" t="b">
        <f>_xlfn.MAXIFS(U:U,I:I,I180)=U180</f>
        <v>0</v>
      </c>
      <c r="W180" t="b">
        <f>_xlfn.MINIFS(U:U,I:I,I180)=U180</f>
        <v>0</v>
      </c>
      <c r="X180" t="b">
        <f>MAX(U:U)=U180</f>
        <v>0</v>
      </c>
      <c r="Y180" t="b">
        <f>L180&lt;&gt;I180</f>
        <v>0</v>
      </c>
    </row>
    <row r="181" spans="1:25" x14ac:dyDescent="0.2">
      <c r="A181">
        <v>439</v>
      </c>
      <c r="B181" t="s">
        <v>152</v>
      </c>
      <c r="C181" t="s">
        <v>309</v>
      </c>
      <c r="D181" t="s">
        <v>42</v>
      </c>
      <c r="E181" t="s">
        <v>13</v>
      </c>
      <c r="G181">
        <v>77.375</v>
      </c>
      <c r="H181">
        <v>79.5</v>
      </c>
      <c r="L181">
        <v>9806</v>
      </c>
      <c r="O181">
        <v>-1.3607972100555401</v>
      </c>
      <c r="Q181">
        <v>-1.3608</v>
      </c>
      <c r="R181" t="str">
        <f>LEFT(B181,1)&amp;"."&amp;C181&amp;IF(V181,"^","")&amp;IF(W181,"*","")</f>
        <v>B.McEvoy</v>
      </c>
      <c r="S181">
        <f>RANK(Q181,Q181:Q188)</f>
        <v>3</v>
      </c>
      <c r="T181">
        <f>RANK(Q181,Q:Q)</f>
        <v>187</v>
      </c>
      <c r="U181">
        <f>K181-T181</f>
        <v>-187</v>
      </c>
      <c r="V181" t="b">
        <f>_xlfn.MAXIFS(U:U,I:I,I181)=U181</f>
        <v>0</v>
      </c>
      <c r="W181" t="b">
        <f>_xlfn.MINIFS(U:U,I:I,I181)=U181</f>
        <v>0</v>
      </c>
      <c r="X181" t="b">
        <f>MAX(U:U)=U181</f>
        <v>0</v>
      </c>
      <c r="Y181" t="b">
        <f>L181&lt;&gt;I181</f>
        <v>1</v>
      </c>
    </row>
    <row r="182" spans="1:25" x14ac:dyDescent="0.2">
      <c r="A182">
        <v>593</v>
      </c>
      <c r="B182" t="s">
        <v>310</v>
      </c>
      <c r="C182" t="s">
        <v>311</v>
      </c>
      <c r="D182" t="s">
        <v>99</v>
      </c>
      <c r="E182" t="s">
        <v>12</v>
      </c>
      <c r="G182">
        <v>89.166700000000006</v>
      </c>
      <c r="H182">
        <v>92.5</v>
      </c>
      <c r="L182">
        <v>182</v>
      </c>
      <c r="N182">
        <v>-1.0223463666980599</v>
      </c>
      <c r="Q182">
        <v>-1.0223</v>
      </c>
      <c r="R182" t="str">
        <f>LEFT(B182,1)&amp;"."&amp;C182&amp;IF(V182,"^","")&amp;IF(W182,"*","")</f>
        <v>O.Wines</v>
      </c>
      <c r="S182">
        <f>RANK(Q182,Q182:Q189)</f>
        <v>2</v>
      </c>
      <c r="T182">
        <f>RANK(Q182,Q:Q)</f>
        <v>139</v>
      </c>
      <c r="U182">
        <f>K182-T182</f>
        <v>-139</v>
      </c>
      <c r="V182" t="b">
        <f>_xlfn.MAXIFS(U:U,I:I,I182)=U182</f>
        <v>0</v>
      </c>
      <c r="W182" t="b">
        <f>_xlfn.MINIFS(U:U,I:I,I182)=U182</f>
        <v>0</v>
      </c>
      <c r="X182" t="b">
        <f>MAX(U:U)=U182</f>
        <v>0</v>
      </c>
      <c r="Y182" t="b">
        <f>L182&lt;&gt;I182</f>
        <v>1</v>
      </c>
    </row>
    <row r="183" spans="1:25" x14ac:dyDescent="0.2">
      <c r="A183">
        <v>534</v>
      </c>
      <c r="B183" t="s">
        <v>312</v>
      </c>
      <c r="C183" t="s">
        <v>313</v>
      </c>
      <c r="D183" t="s">
        <v>94</v>
      </c>
      <c r="E183" t="s">
        <v>12</v>
      </c>
      <c r="G183">
        <v>92</v>
      </c>
      <c r="H183">
        <v>87.5</v>
      </c>
      <c r="L183">
        <v>5524</v>
      </c>
      <c r="N183">
        <v>-1.48409772498088</v>
      </c>
      <c r="Q183">
        <v>-1.4841</v>
      </c>
      <c r="R183" t="str">
        <f>LEFT(B183,1)&amp;"."&amp;C183&amp;IF(V183,"^","")&amp;IF(W183,"*","")</f>
        <v>J.Polec</v>
      </c>
      <c r="S183">
        <f>RANK(Q183,Q183:Q190)</f>
        <v>3</v>
      </c>
      <c r="T183">
        <f>RANK(Q183,Q:Q)</f>
        <v>204</v>
      </c>
      <c r="U183">
        <f>K183-T183</f>
        <v>-204</v>
      </c>
      <c r="V183" t="b">
        <f>_xlfn.MAXIFS(U:U,I:I,I183)=U183</f>
        <v>0</v>
      </c>
      <c r="W183" t="b">
        <f>_xlfn.MINIFS(U:U,I:I,I183)=U183</f>
        <v>0</v>
      </c>
      <c r="X183" t="b">
        <f>MAX(U:U)=U183</f>
        <v>0</v>
      </c>
      <c r="Y183" t="b">
        <f>L183&lt;&gt;I183</f>
        <v>1</v>
      </c>
    </row>
    <row r="184" spans="1:25" x14ac:dyDescent="0.2">
      <c r="A184">
        <v>251</v>
      </c>
      <c r="B184" t="s">
        <v>61</v>
      </c>
      <c r="C184" t="s">
        <v>314</v>
      </c>
      <c r="D184" t="s">
        <v>37</v>
      </c>
      <c r="E184" t="s">
        <v>13</v>
      </c>
      <c r="G184">
        <v>76.125</v>
      </c>
      <c r="H184">
        <v>70</v>
      </c>
      <c r="O184">
        <v>-1.81908637385564</v>
      </c>
      <c r="Q184">
        <v>-1.8190999999999999</v>
      </c>
      <c r="R184" t="str">
        <f>LEFT(B184,1)&amp;"."&amp;C184&amp;IF(V184,"^","")&amp;IF(W184,"*","")</f>
        <v>R.Lobb</v>
      </c>
      <c r="S184">
        <f>RANK(Q184,Q184:Q191)</f>
        <v>6</v>
      </c>
      <c r="T184">
        <f>RANK(Q184,Q:Q)</f>
        <v>233</v>
      </c>
      <c r="U184">
        <f>K184-T184</f>
        <v>-233</v>
      </c>
      <c r="V184" t="b">
        <f>_xlfn.MAXIFS(U:U,I:I,I184)=U184</f>
        <v>0</v>
      </c>
      <c r="W184" t="b">
        <f>_xlfn.MINIFS(U:U,I:I,I184)=U184</f>
        <v>0</v>
      </c>
      <c r="X184" t="b">
        <f>MAX(U:U)=U184</f>
        <v>0</v>
      </c>
      <c r="Y184" t="b">
        <f>L184&lt;&gt;I184</f>
        <v>0</v>
      </c>
    </row>
    <row r="185" spans="1:25" x14ac:dyDescent="0.2">
      <c r="A185">
        <v>454</v>
      </c>
      <c r="B185" t="s">
        <v>287</v>
      </c>
      <c r="C185" t="s">
        <v>315</v>
      </c>
      <c r="D185" t="s">
        <v>42</v>
      </c>
      <c r="E185" t="s">
        <v>12</v>
      </c>
      <c r="G185">
        <v>79.5</v>
      </c>
      <c r="H185">
        <v>85</v>
      </c>
      <c r="N185">
        <v>-1.7149734041222899</v>
      </c>
      <c r="Q185">
        <v>-1.7150000000000001</v>
      </c>
      <c r="R185" t="str">
        <f>LEFT(B185,1)&amp;"."&amp;C185&amp;IF(V185,"^","")&amp;IF(W185,"*","")</f>
        <v>L.Shiels</v>
      </c>
      <c r="S185">
        <f>RANK(Q185,Q185:Q192)</f>
        <v>4</v>
      </c>
      <c r="T185">
        <f>RANK(Q185,Q:Q)</f>
        <v>221</v>
      </c>
      <c r="U185">
        <f>K185-T185</f>
        <v>-221</v>
      </c>
      <c r="V185" t="b">
        <f>_xlfn.MAXIFS(U:U,I:I,I185)=U185</f>
        <v>0</v>
      </c>
      <c r="W185" t="b">
        <f>_xlfn.MINIFS(U:U,I:I,I185)=U185</f>
        <v>0</v>
      </c>
      <c r="X185" t="b">
        <f>MAX(U:U)=U185</f>
        <v>0</v>
      </c>
      <c r="Y185" t="b">
        <f>L185&lt;&gt;I185</f>
        <v>0</v>
      </c>
    </row>
    <row r="186" spans="1:25" x14ac:dyDescent="0.2">
      <c r="A186">
        <v>286</v>
      </c>
      <c r="B186" t="s">
        <v>316</v>
      </c>
      <c r="C186" t="s">
        <v>317</v>
      </c>
      <c r="D186" t="s">
        <v>113</v>
      </c>
      <c r="E186" t="s">
        <v>12</v>
      </c>
      <c r="G186">
        <v>83.428600000000003</v>
      </c>
      <c r="H186">
        <v>79</v>
      </c>
      <c r="N186">
        <v>-2.2690750340616699</v>
      </c>
      <c r="Q186">
        <v>-2.2690999999999999</v>
      </c>
      <c r="R186" t="str">
        <f>LEFT(B186,1)&amp;"."&amp;C186&amp;IF(V186,"^","")&amp;IF(W186,"*","")</f>
        <v>B.Ellis</v>
      </c>
      <c r="S186">
        <f>RANK(Q186,Q186:Q193)</f>
        <v>6</v>
      </c>
      <c r="T186">
        <f>RANK(Q186,Q:Q)</f>
        <v>280</v>
      </c>
      <c r="U186">
        <f>K186-T186</f>
        <v>-280</v>
      </c>
      <c r="V186" t="b">
        <f>_xlfn.MAXIFS(U:U,I:I,I186)=U186</f>
        <v>0</v>
      </c>
      <c r="W186" t="b">
        <f>_xlfn.MINIFS(U:U,I:I,I186)=U186</f>
        <v>0</v>
      </c>
      <c r="X186" t="b">
        <f>MAX(U:U)=U186</f>
        <v>0</v>
      </c>
      <c r="Y186" t="b">
        <f>L186&lt;&gt;I186</f>
        <v>0</v>
      </c>
    </row>
    <row r="187" spans="1:25" x14ac:dyDescent="0.2">
      <c r="A187">
        <v>506</v>
      </c>
      <c r="B187" t="s">
        <v>318</v>
      </c>
      <c r="C187" t="s">
        <v>319</v>
      </c>
      <c r="D187" t="s">
        <v>94</v>
      </c>
      <c r="E187" t="s">
        <v>12</v>
      </c>
      <c r="G187">
        <v>90.5</v>
      </c>
      <c r="H187">
        <v>85.5</v>
      </c>
      <c r="L187">
        <v>182</v>
      </c>
      <c r="N187">
        <v>-1.6687982682940099</v>
      </c>
      <c r="Q187">
        <v>-1.6688000000000001</v>
      </c>
      <c r="R187" t="str">
        <f>LEFT(B187,1)&amp;"."&amp;C187&amp;IF(V187,"^","")&amp;IF(W187,"*","")</f>
        <v>J.Anderson</v>
      </c>
      <c r="S187">
        <f>RANK(Q187,Q187:Q194)</f>
        <v>4</v>
      </c>
      <c r="T187">
        <f>RANK(Q187,Q:Q)</f>
        <v>218</v>
      </c>
      <c r="U187">
        <f>K187-T187</f>
        <v>-218</v>
      </c>
      <c r="V187" t="b">
        <f>_xlfn.MAXIFS(U:U,I:I,I187)=U187</f>
        <v>0</v>
      </c>
      <c r="W187" t="b">
        <f>_xlfn.MINIFS(U:U,I:I,I187)=U187</f>
        <v>0</v>
      </c>
      <c r="X187" t="b">
        <f>MAX(U:U)=U187</f>
        <v>0</v>
      </c>
      <c r="Y187" t="b">
        <f>L187&lt;&gt;I187</f>
        <v>1</v>
      </c>
    </row>
    <row r="188" spans="1:25" x14ac:dyDescent="0.2">
      <c r="A188">
        <v>363</v>
      </c>
      <c r="B188" t="s">
        <v>320</v>
      </c>
      <c r="C188" t="s">
        <v>321</v>
      </c>
      <c r="D188" t="s">
        <v>44</v>
      </c>
      <c r="E188" t="s">
        <v>13</v>
      </c>
      <c r="G188">
        <v>96</v>
      </c>
      <c r="H188">
        <v>96</v>
      </c>
      <c r="O188">
        <v>-0.56482129398169501</v>
      </c>
      <c r="Q188">
        <v>-0.56479999999999997</v>
      </c>
      <c r="R188" t="str">
        <f>LEFT(B188,1)&amp;"."&amp;C188&amp;IF(V188,"^","")&amp;IF(W188,"*","")</f>
        <v>R.Stanley</v>
      </c>
      <c r="S188">
        <f>RANK(Q188,Q188:Q195)</f>
        <v>2</v>
      </c>
      <c r="T188">
        <f>RANK(Q188,Q:Q)</f>
        <v>103</v>
      </c>
      <c r="U188">
        <f>K188-T188</f>
        <v>-103</v>
      </c>
      <c r="V188" t="b">
        <f>_xlfn.MAXIFS(U:U,I:I,I188)=U188</f>
        <v>0</v>
      </c>
      <c r="W188" t="b">
        <f>_xlfn.MINIFS(U:U,I:I,I188)=U188</f>
        <v>0</v>
      </c>
      <c r="X188" t="b">
        <f>MAX(U:U)=U188</f>
        <v>0</v>
      </c>
      <c r="Y188" t="b">
        <f>L188&lt;&gt;I188</f>
        <v>0</v>
      </c>
    </row>
    <row r="189" spans="1:25" x14ac:dyDescent="0.2">
      <c r="A189">
        <v>481</v>
      </c>
      <c r="B189" t="s">
        <v>254</v>
      </c>
      <c r="C189" t="s">
        <v>322</v>
      </c>
      <c r="D189" t="s">
        <v>21</v>
      </c>
      <c r="E189" t="s">
        <v>12</v>
      </c>
      <c r="G189">
        <v>86.571399999999997</v>
      </c>
      <c r="H189">
        <v>82</v>
      </c>
      <c r="L189">
        <v>9867</v>
      </c>
      <c r="N189">
        <v>-1.9920242190919799</v>
      </c>
      <c r="Q189">
        <v>-1.992</v>
      </c>
      <c r="R189" t="str">
        <f>LEFT(B189,1)&amp;"."&amp;C189&amp;IF(V189,"^","")&amp;IF(W189,"*","")</f>
        <v>E.Langdon</v>
      </c>
      <c r="S189">
        <f>RANK(Q189,Q189:Q196)</f>
        <v>4</v>
      </c>
      <c r="T189">
        <f>RANK(Q189,Q:Q)</f>
        <v>253</v>
      </c>
      <c r="U189">
        <f>K189-T189</f>
        <v>-253</v>
      </c>
      <c r="V189" t="b">
        <f>_xlfn.MAXIFS(U:U,I:I,I189)=U189</f>
        <v>0</v>
      </c>
      <c r="W189" t="b">
        <f>_xlfn.MINIFS(U:U,I:I,I189)=U189</f>
        <v>0</v>
      </c>
      <c r="X189" t="b">
        <f>MAX(U:U)=U189</f>
        <v>0</v>
      </c>
      <c r="Y189" t="b">
        <f>L189&lt;&gt;I189</f>
        <v>1</v>
      </c>
    </row>
    <row r="190" spans="1:25" x14ac:dyDescent="0.2">
      <c r="A190">
        <v>660</v>
      </c>
      <c r="B190" t="s">
        <v>323</v>
      </c>
      <c r="C190" t="s">
        <v>324</v>
      </c>
      <c r="D190" t="s">
        <v>116</v>
      </c>
      <c r="E190" t="s">
        <v>12</v>
      </c>
      <c r="G190">
        <v>89.285700000000006</v>
      </c>
      <c r="H190">
        <v>90</v>
      </c>
      <c r="L190">
        <v>33301</v>
      </c>
      <c r="N190">
        <v>-1.2532220458394701</v>
      </c>
      <c r="Q190">
        <v>-1.2532000000000001</v>
      </c>
      <c r="R190" t="str">
        <f>LEFT(B190,1)&amp;"."&amp;C190&amp;IF(V190,"^","")&amp;IF(W190,"*","")</f>
        <v>Z.Jones</v>
      </c>
      <c r="S190">
        <f>RANK(Q190,Q190:Q197)</f>
        <v>3</v>
      </c>
      <c r="T190">
        <f>RANK(Q190,Q:Q)</f>
        <v>174</v>
      </c>
      <c r="U190">
        <f>K190-T190</f>
        <v>-174</v>
      </c>
      <c r="V190" t="b">
        <f>_xlfn.MAXIFS(U:U,I:I,I190)=U190</f>
        <v>0</v>
      </c>
      <c r="W190" t="b">
        <f>_xlfn.MINIFS(U:U,I:I,I190)=U190</f>
        <v>0</v>
      </c>
      <c r="X190" t="b">
        <f>MAX(U:U)=U190</f>
        <v>0</v>
      </c>
      <c r="Y190" t="b">
        <f>L190&lt;&gt;I190</f>
        <v>1</v>
      </c>
    </row>
    <row r="191" spans="1:25" x14ac:dyDescent="0.2">
      <c r="A191">
        <v>184</v>
      </c>
      <c r="B191" t="s">
        <v>40</v>
      </c>
      <c r="C191" t="s">
        <v>325</v>
      </c>
      <c r="D191" t="s">
        <v>82</v>
      </c>
      <c r="E191" t="s">
        <v>13</v>
      </c>
      <c r="G191">
        <v>70.25</v>
      </c>
      <c r="H191">
        <v>71.5</v>
      </c>
      <c r="O191">
        <v>-1.7467249269398299</v>
      </c>
      <c r="Q191">
        <v>-1.7466999999999999</v>
      </c>
      <c r="R191" t="str">
        <f>LEFT(B191,1)&amp;"."&amp;C191&amp;IF(V191,"^","")&amp;IF(W191,"*","")</f>
        <v>T.Bellchambers</v>
      </c>
      <c r="S191">
        <f>RANK(Q191,Q191:Q198)</f>
        <v>4</v>
      </c>
      <c r="T191">
        <f>RANK(Q191,Q:Q)</f>
        <v>227</v>
      </c>
      <c r="U191">
        <f>K191-T191</f>
        <v>-227</v>
      </c>
      <c r="V191" t="b">
        <f>_xlfn.MAXIFS(U:U,I:I,I191)=U191</f>
        <v>0</v>
      </c>
      <c r="W191" t="b">
        <f>_xlfn.MINIFS(U:U,I:I,I191)=U191</f>
        <v>0</v>
      </c>
      <c r="X191" t="b">
        <f>MAX(U:U)=U191</f>
        <v>0</v>
      </c>
      <c r="Y191" t="b">
        <f>L191&lt;&gt;I191</f>
        <v>0</v>
      </c>
    </row>
    <row r="192" spans="1:25" x14ac:dyDescent="0.2">
      <c r="A192">
        <v>678</v>
      </c>
      <c r="B192" t="s">
        <v>204</v>
      </c>
      <c r="C192" t="s">
        <v>326</v>
      </c>
      <c r="D192" t="s">
        <v>116</v>
      </c>
      <c r="E192" t="s">
        <v>11</v>
      </c>
      <c r="G192">
        <v>0</v>
      </c>
      <c r="H192">
        <v>0</v>
      </c>
      <c r="M192">
        <v>-8.1979333174566094</v>
      </c>
      <c r="Q192">
        <v>-8.1979000000000006</v>
      </c>
      <c r="R192" t="str">
        <f>LEFT(B192,1)&amp;"."&amp;C192&amp;IF(V192,"^","")&amp;IF(W192,"*","")</f>
        <v>S.Savage</v>
      </c>
      <c r="S192">
        <f>RANK(Q192,Q192:Q199)</f>
        <v>7</v>
      </c>
      <c r="T192">
        <f>RANK(Q192,Q:Q)</f>
        <v>587</v>
      </c>
      <c r="U192">
        <f>K192-T192</f>
        <v>-587</v>
      </c>
      <c r="V192" t="b">
        <f>_xlfn.MAXIFS(U:U,I:I,I192)=U192</f>
        <v>0</v>
      </c>
      <c r="W192" t="b">
        <f>_xlfn.MINIFS(U:U,I:I,I192)=U192</f>
        <v>0</v>
      </c>
      <c r="X192" t="b">
        <f>MAX(U:U)=U192</f>
        <v>0</v>
      </c>
      <c r="Y192" t="b">
        <f>L192&lt;&gt;I192</f>
        <v>0</v>
      </c>
    </row>
    <row r="193" spans="1:25" x14ac:dyDescent="0.2">
      <c r="A193">
        <v>306</v>
      </c>
      <c r="B193" t="s">
        <v>327</v>
      </c>
      <c r="C193" t="s">
        <v>328</v>
      </c>
      <c r="D193" t="s">
        <v>113</v>
      </c>
      <c r="E193" t="s">
        <v>12</v>
      </c>
      <c r="G193">
        <v>0</v>
      </c>
      <c r="H193">
        <v>0</v>
      </c>
      <c r="N193">
        <v>-9.5647464949302297</v>
      </c>
      <c r="Q193">
        <v>-9.5647000000000002</v>
      </c>
      <c r="R193" t="str">
        <f>LEFT(B193,1)&amp;"."&amp;C193&amp;IF(V193,"^","")&amp;IF(W193,"*","")</f>
        <v>A.Miles</v>
      </c>
      <c r="S193">
        <f>RANK(Q193,Q193:Q200)</f>
        <v>8</v>
      </c>
      <c r="T193">
        <f>RANK(Q193,Q:Q)</f>
        <v>775</v>
      </c>
      <c r="U193">
        <f>K193-T193</f>
        <v>-775</v>
      </c>
      <c r="V193" t="b">
        <f>_xlfn.MAXIFS(U:U,I:I,I193)=U193</f>
        <v>0</v>
      </c>
      <c r="W193" t="b">
        <f>_xlfn.MINIFS(U:U,I:I,I193)=U193</f>
        <v>0</v>
      </c>
      <c r="X193" t="b">
        <f>MAX(U:U)=U193</f>
        <v>0</v>
      </c>
      <c r="Y193" t="b">
        <f>L193&lt;&gt;I193</f>
        <v>0</v>
      </c>
    </row>
    <row r="194" spans="1:25" x14ac:dyDescent="0.2">
      <c r="A194">
        <v>516</v>
      </c>
      <c r="B194" t="s">
        <v>329</v>
      </c>
      <c r="C194" t="s">
        <v>330</v>
      </c>
      <c r="D194" t="s">
        <v>94</v>
      </c>
      <c r="E194" t="s">
        <v>12</v>
      </c>
      <c r="G194">
        <v>101.5</v>
      </c>
      <c r="H194">
        <v>97.5</v>
      </c>
      <c r="L194">
        <v>9856</v>
      </c>
      <c r="N194">
        <v>-0.56059500841523702</v>
      </c>
      <c r="Q194">
        <v>-0.56059999999999999</v>
      </c>
      <c r="R194" t="str">
        <f>LEFT(B194,1)&amp;"."&amp;C194&amp;IF(V194,"^","")&amp;IF(W194,"*","")</f>
        <v>T.Dumont</v>
      </c>
      <c r="S194">
        <f>RANK(Q194,Q194:Q201)</f>
        <v>5</v>
      </c>
      <c r="T194">
        <f>RANK(Q194,Q:Q)</f>
        <v>102</v>
      </c>
      <c r="U194">
        <f>K194-T194</f>
        <v>-102</v>
      </c>
      <c r="V194" t="b">
        <f>_xlfn.MAXIFS(U:U,I:I,I194)=U194</f>
        <v>0</v>
      </c>
      <c r="W194" t="b">
        <f>_xlfn.MINIFS(U:U,I:I,I194)=U194</f>
        <v>0</v>
      </c>
      <c r="X194" t="b">
        <f>MAX(U:U)=U194</f>
        <v>0</v>
      </c>
      <c r="Y194" t="b">
        <f>L194&lt;&gt;I194</f>
        <v>1</v>
      </c>
    </row>
    <row r="195" spans="1:25" x14ac:dyDescent="0.2">
      <c r="A195">
        <v>456</v>
      </c>
      <c r="B195" t="s">
        <v>66</v>
      </c>
      <c r="C195" t="s">
        <v>120</v>
      </c>
      <c r="D195" t="s">
        <v>42</v>
      </c>
      <c r="E195" t="s">
        <v>12</v>
      </c>
      <c r="G195">
        <v>81.375</v>
      </c>
      <c r="H195">
        <v>75</v>
      </c>
      <c r="L195">
        <v>5524</v>
      </c>
      <c r="N195">
        <v>-2.6384761206879301</v>
      </c>
      <c r="Q195">
        <v>-2.6385000000000001</v>
      </c>
      <c r="R195" t="str">
        <f>LEFT(B195,1)&amp;"."&amp;C195&amp;IF(V195,"^","")&amp;IF(W195,"*","")</f>
        <v>I.Smith</v>
      </c>
      <c r="S195">
        <f>RANK(Q195,Q195:Q202)</f>
        <v>7</v>
      </c>
      <c r="T195">
        <f>RANK(Q195,Q:Q)</f>
        <v>331</v>
      </c>
      <c r="U195">
        <f>K195-T195</f>
        <v>-331</v>
      </c>
      <c r="V195" t="b">
        <f>_xlfn.MAXIFS(U:U,I:I,I195)=U195</f>
        <v>0</v>
      </c>
      <c r="W195" t="b">
        <f>_xlfn.MINIFS(U:U,I:I,I195)=U195</f>
        <v>0</v>
      </c>
      <c r="X195" t="b">
        <f>MAX(U:U)=U195</f>
        <v>0</v>
      </c>
      <c r="Y195" t="b">
        <f>L195&lt;&gt;I195</f>
        <v>1</v>
      </c>
    </row>
    <row r="196" spans="1:25" x14ac:dyDescent="0.2">
      <c r="A196">
        <v>166</v>
      </c>
      <c r="B196" t="s">
        <v>40</v>
      </c>
      <c r="C196" t="s">
        <v>331</v>
      </c>
      <c r="D196" t="s">
        <v>18</v>
      </c>
      <c r="E196" t="s">
        <v>12</v>
      </c>
      <c r="G196">
        <v>71.75</v>
      </c>
      <c r="H196">
        <v>70.5</v>
      </c>
      <c r="N196">
        <v>-3.05405234314247</v>
      </c>
      <c r="Q196">
        <v>-3.0541</v>
      </c>
      <c r="R196" t="str">
        <f>LEFT(B196,1)&amp;"."&amp;C196&amp;IF(V196,"^","")&amp;IF(W196,"*","")</f>
        <v>T.Phillips</v>
      </c>
      <c r="S196">
        <f>RANK(Q196,Q196:Q203)</f>
        <v>8</v>
      </c>
      <c r="T196">
        <f>RANK(Q196,Q:Q)</f>
        <v>376</v>
      </c>
      <c r="U196">
        <f>K196-T196</f>
        <v>-376</v>
      </c>
      <c r="V196" t="b">
        <f>_xlfn.MAXIFS(U:U,I:I,I196)=U196</f>
        <v>0</v>
      </c>
      <c r="W196" t="b">
        <f>_xlfn.MINIFS(U:U,I:I,I196)=U196</f>
        <v>0</v>
      </c>
      <c r="X196" t="b">
        <f>MAX(U:U)=U196</f>
        <v>0</v>
      </c>
      <c r="Y196" t="b">
        <f>L196&lt;&gt;I196</f>
        <v>0</v>
      </c>
    </row>
    <row r="197" spans="1:25" x14ac:dyDescent="0.2">
      <c r="A197">
        <v>328</v>
      </c>
      <c r="B197" t="s">
        <v>332</v>
      </c>
      <c r="C197" t="s">
        <v>333</v>
      </c>
      <c r="D197" t="s">
        <v>44</v>
      </c>
      <c r="E197" t="s">
        <v>11</v>
      </c>
      <c r="G197">
        <v>93.375</v>
      </c>
      <c r="H197">
        <v>92</v>
      </c>
      <c r="L197">
        <v>9856</v>
      </c>
      <c r="M197">
        <v>2.7855702743651402E-3</v>
      </c>
      <c r="Q197">
        <v>2.8E-3</v>
      </c>
      <c r="R197" t="str">
        <f>LEFT(B197,1)&amp;"."&amp;C197&amp;IF(V197,"^","")&amp;IF(W197,"*","")</f>
        <v>M.Blicavs</v>
      </c>
      <c r="S197">
        <f>RANK(Q197,Q197:Q204)</f>
        <v>3</v>
      </c>
      <c r="T197">
        <f>RANK(Q197,Q:Q)</f>
        <v>65</v>
      </c>
      <c r="U197">
        <f>K197-T197</f>
        <v>-65</v>
      </c>
      <c r="V197" t="b">
        <f>_xlfn.MAXIFS(U:U,I:I,I197)=U197</f>
        <v>0</v>
      </c>
      <c r="W197" t="b">
        <f>_xlfn.MINIFS(U:U,I:I,I197)=U197</f>
        <v>0</v>
      </c>
      <c r="X197" t="b">
        <f>MAX(U:U)=U197</f>
        <v>0</v>
      </c>
      <c r="Y197" t="b">
        <f>L197&lt;&gt;I197</f>
        <v>1</v>
      </c>
    </row>
    <row r="198" spans="1:25" x14ac:dyDescent="0.2">
      <c r="A198">
        <v>740</v>
      </c>
      <c r="B198" t="s">
        <v>83</v>
      </c>
      <c r="C198" t="s">
        <v>334</v>
      </c>
      <c r="D198" t="s">
        <v>24</v>
      </c>
      <c r="E198" t="s">
        <v>13</v>
      </c>
      <c r="G198">
        <v>112.875</v>
      </c>
      <c r="H198">
        <v>112.5</v>
      </c>
      <c r="L198">
        <v>189</v>
      </c>
      <c r="O198">
        <v>0.23115462209215301</v>
      </c>
      <c r="Q198">
        <v>0.23119999999999999</v>
      </c>
      <c r="R198" t="str">
        <f>LEFT(B198,1)&amp;"."&amp;C198&amp;IF(V198,"^","")&amp;IF(W198,"*","")</f>
        <v>T.English</v>
      </c>
      <c r="S198">
        <f>RANK(Q198,Q198:Q205)</f>
        <v>2</v>
      </c>
      <c r="T198">
        <f>RANK(Q198,Q:Q)</f>
        <v>58</v>
      </c>
      <c r="U198">
        <f>K198-T198</f>
        <v>-58</v>
      </c>
      <c r="V198" t="b">
        <f>_xlfn.MAXIFS(U:U,I:I,I198)=U198</f>
        <v>0</v>
      </c>
      <c r="W198" t="b">
        <f>_xlfn.MINIFS(U:U,I:I,I198)=U198</f>
        <v>0</v>
      </c>
      <c r="X198" t="b">
        <f>MAX(U:U)=U198</f>
        <v>0</v>
      </c>
      <c r="Y198" t="b">
        <f>L198&lt;&gt;I198</f>
        <v>1</v>
      </c>
    </row>
    <row r="199" spans="1:25" x14ac:dyDescent="0.2">
      <c r="A199">
        <v>537</v>
      </c>
      <c r="B199" t="s">
        <v>180</v>
      </c>
      <c r="C199" t="s">
        <v>335</v>
      </c>
      <c r="D199" t="s">
        <v>94</v>
      </c>
      <c r="E199" t="s">
        <v>11</v>
      </c>
      <c r="G199">
        <v>86</v>
      </c>
      <c r="H199">
        <v>93</v>
      </c>
      <c r="L199">
        <v>9856</v>
      </c>
      <c r="M199">
        <v>9.1923819054049602E-2</v>
      </c>
      <c r="Q199">
        <v>9.1899999999999996E-2</v>
      </c>
      <c r="R199" t="str">
        <f>LEFT(B199,1)&amp;"."&amp;C199&amp;IF(V199,"^","")&amp;IF(W199,"*","")</f>
        <v>R.Tarrant</v>
      </c>
      <c r="S199">
        <f>RANK(Q199,Q199:Q206)</f>
        <v>2</v>
      </c>
      <c r="T199">
        <f>RANK(Q199,Q:Q)</f>
        <v>63</v>
      </c>
      <c r="U199">
        <f>K199-T199</f>
        <v>-63</v>
      </c>
      <c r="V199" t="b">
        <f>_xlfn.MAXIFS(U:U,I:I,I199)=U199</f>
        <v>0</v>
      </c>
      <c r="W199" t="b">
        <f>_xlfn.MINIFS(U:U,I:I,I199)=U199</f>
        <v>0</v>
      </c>
      <c r="X199" t="b">
        <f>MAX(U:U)=U199</f>
        <v>0</v>
      </c>
      <c r="Y199" t="b">
        <f>L199&lt;&gt;I199</f>
        <v>1</v>
      </c>
    </row>
    <row r="200" spans="1:25" x14ac:dyDescent="0.2">
      <c r="A200">
        <v>751</v>
      </c>
      <c r="B200" t="s">
        <v>40</v>
      </c>
      <c r="C200" t="s">
        <v>336</v>
      </c>
      <c r="D200" t="s">
        <v>24</v>
      </c>
      <c r="E200" t="s">
        <v>12</v>
      </c>
      <c r="G200">
        <v>95.666700000000006</v>
      </c>
      <c r="H200">
        <v>102</v>
      </c>
      <c r="L200">
        <v>9856</v>
      </c>
      <c r="N200">
        <v>-0.145018785960698</v>
      </c>
      <c r="Q200">
        <v>-0.14499999999999999</v>
      </c>
      <c r="R200" t="str">
        <f>LEFT(B200,1)&amp;"."&amp;C200&amp;IF(V200,"^","")&amp;IF(W200,"*","")</f>
        <v>T.Liberatore</v>
      </c>
      <c r="S200">
        <f>RANK(Q200,Q200:Q207)</f>
        <v>2</v>
      </c>
      <c r="T200">
        <f>RANK(Q200,Q:Q)</f>
        <v>74</v>
      </c>
      <c r="U200">
        <f>K200-T200</f>
        <v>-74</v>
      </c>
      <c r="V200" t="b">
        <f>_xlfn.MAXIFS(U:U,I:I,I200)=U200</f>
        <v>0</v>
      </c>
      <c r="W200" t="b">
        <f>_xlfn.MINIFS(U:U,I:I,I200)=U200</f>
        <v>0</v>
      </c>
      <c r="X200" t="b">
        <f>MAX(U:U)=U200</f>
        <v>0</v>
      </c>
      <c r="Y200" t="b">
        <f>L200&lt;&gt;I200</f>
        <v>1</v>
      </c>
    </row>
    <row r="201" spans="1:25" x14ac:dyDescent="0.2">
      <c r="A201">
        <v>384</v>
      </c>
      <c r="B201" t="s">
        <v>147</v>
      </c>
      <c r="C201" t="s">
        <v>337</v>
      </c>
      <c r="D201" t="s">
        <v>27</v>
      </c>
      <c r="E201" t="s">
        <v>14</v>
      </c>
      <c r="G201">
        <v>64.625</v>
      </c>
      <c r="H201">
        <v>61.5</v>
      </c>
      <c r="P201">
        <v>-2.5873111694239102</v>
      </c>
      <c r="Q201">
        <v>-2.5872999999999999</v>
      </c>
      <c r="R201" t="str">
        <f>LEFT(B201,1)&amp;"."&amp;C201&amp;IF(V201,"^","")&amp;IF(W201,"*","")</f>
        <v>J.Finlayson</v>
      </c>
      <c r="S201">
        <f>RANK(Q201,Q201:Q208)</f>
        <v>7</v>
      </c>
      <c r="T201">
        <f>RANK(Q201,Q:Q)</f>
        <v>324</v>
      </c>
      <c r="U201">
        <f>K201-T201</f>
        <v>-324</v>
      </c>
      <c r="V201" t="b">
        <f>_xlfn.MAXIFS(U:U,I:I,I201)=U201</f>
        <v>0</v>
      </c>
      <c r="W201" t="b">
        <f>_xlfn.MINIFS(U:U,I:I,I201)=U201</f>
        <v>0</v>
      </c>
      <c r="X201" t="b">
        <f>MAX(U:U)=U201</f>
        <v>0</v>
      </c>
      <c r="Y201" t="b">
        <f>L201&lt;&gt;I201</f>
        <v>0</v>
      </c>
    </row>
    <row r="202" spans="1:25" x14ac:dyDescent="0.2">
      <c r="A202">
        <v>401</v>
      </c>
      <c r="B202" t="s">
        <v>204</v>
      </c>
      <c r="C202" t="s">
        <v>338</v>
      </c>
      <c r="D202" t="s">
        <v>27</v>
      </c>
      <c r="E202" t="s">
        <v>13</v>
      </c>
      <c r="G202">
        <v>71.25</v>
      </c>
      <c r="H202">
        <v>79</v>
      </c>
      <c r="O202">
        <v>-1.38491769236081</v>
      </c>
      <c r="Q202">
        <v>-1.3849</v>
      </c>
      <c r="R202" t="str">
        <f>LEFT(B202,1)&amp;"."&amp;C202&amp;IF(V202,"^","")&amp;IF(W202,"*","")</f>
        <v>S.Mumford</v>
      </c>
      <c r="S202">
        <f>RANK(Q202,Q202:Q209)</f>
        <v>4</v>
      </c>
      <c r="T202">
        <f>RANK(Q202,Q:Q)</f>
        <v>191</v>
      </c>
      <c r="U202">
        <f>K202-T202</f>
        <v>-191</v>
      </c>
      <c r="V202" t="b">
        <f>_xlfn.MAXIFS(U:U,I:I,I202)=U202</f>
        <v>0</v>
      </c>
      <c r="W202" t="b">
        <f>_xlfn.MINIFS(U:U,I:I,I202)=U202</f>
        <v>0</v>
      </c>
      <c r="X202" t="b">
        <f>MAX(U:U)=U202</f>
        <v>0</v>
      </c>
      <c r="Y202" t="b">
        <f>L202&lt;&gt;I202</f>
        <v>0</v>
      </c>
    </row>
    <row r="203" spans="1:25" x14ac:dyDescent="0.2">
      <c r="A203">
        <v>526</v>
      </c>
      <c r="B203" t="s">
        <v>339</v>
      </c>
      <c r="C203" t="s">
        <v>340</v>
      </c>
      <c r="D203" t="s">
        <v>94</v>
      </c>
      <c r="E203" t="s">
        <v>11</v>
      </c>
      <c r="G203">
        <v>68.142899999999997</v>
      </c>
      <c r="H203">
        <v>72</v>
      </c>
      <c r="M203">
        <v>-1.7799794053193201</v>
      </c>
      <c r="Q203">
        <v>-1.78</v>
      </c>
      <c r="R203" t="str">
        <f>LEFT(B203,1)&amp;"."&amp;C203&amp;IF(V203,"^","")&amp;IF(W203,"*","")</f>
        <v>J.Macmillan</v>
      </c>
      <c r="S203">
        <f>RANK(Q203,Q203:Q210)</f>
        <v>6</v>
      </c>
      <c r="T203">
        <f>RANK(Q203,Q:Q)</f>
        <v>228</v>
      </c>
      <c r="U203">
        <f>K203-T203</f>
        <v>-228</v>
      </c>
      <c r="V203" t="b">
        <f>_xlfn.MAXIFS(U:U,I:I,I203)=U203</f>
        <v>0</v>
      </c>
      <c r="W203" t="b">
        <f>_xlfn.MINIFS(U:U,I:I,I203)=U203</f>
        <v>0</v>
      </c>
      <c r="X203" t="b">
        <f>MAX(U:U)=U203</f>
        <v>0</v>
      </c>
      <c r="Y203" t="b">
        <f>L203&lt;&gt;I203</f>
        <v>0</v>
      </c>
    </row>
    <row r="204" spans="1:25" x14ac:dyDescent="0.2">
      <c r="A204">
        <v>138</v>
      </c>
      <c r="B204" t="s">
        <v>105</v>
      </c>
      <c r="C204" t="s">
        <v>341</v>
      </c>
      <c r="D204" t="s">
        <v>18</v>
      </c>
      <c r="E204" t="s">
        <v>12</v>
      </c>
      <c r="G204">
        <v>0</v>
      </c>
      <c r="H204">
        <v>0</v>
      </c>
      <c r="N204">
        <v>-9.5647464949302297</v>
      </c>
      <c r="Q204">
        <v>-9.5647000000000002</v>
      </c>
      <c r="R204" t="str">
        <f>LEFT(B204,1)&amp;"."&amp;C204&amp;IF(V204,"^","")&amp;IF(W204,"*","")</f>
        <v>D.Beams</v>
      </c>
      <c r="S204">
        <f>RANK(Q204,Q204:Q211)</f>
        <v>8</v>
      </c>
      <c r="T204">
        <f>RANK(Q204,Q:Q)</f>
        <v>775</v>
      </c>
      <c r="U204">
        <f>K204-T204</f>
        <v>-775</v>
      </c>
      <c r="V204" t="b">
        <f>_xlfn.MAXIFS(U:U,I:I,I204)=U204</f>
        <v>0</v>
      </c>
      <c r="W204" t="b">
        <f>_xlfn.MINIFS(U:U,I:I,I204)=U204</f>
        <v>0</v>
      </c>
      <c r="X204" t="b">
        <f>MAX(U:U)=U204</f>
        <v>0</v>
      </c>
      <c r="Y204" t="b">
        <f>L204&lt;&gt;I204</f>
        <v>0</v>
      </c>
    </row>
    <row r="205" spans="1:25" x14ac:dyDescent="0.2">
      <c r="A205">
        <v>351</v>
      </c>
      <c r="B205" t="s">
        <v>70</v>
      </c>
      <c r="C205" t="s">
        <v>342</v>
      </c>
      <c r="D205" t="s">
        <v>44</v>
      </c>
      <c r="E205" t="s">
        <v>12</v>
      </c>
      <c r="G205">
        <v>97.625</v>
      </c>
      <c r="H205">
        <v>110.5</v>
      </c>
      <c r="L205">
        <v>182</v>
      </c>
      <c r="N205">
        <v>0.63995852312009605</v>
      </c>
      <c r="Q205">
        <v>0.64</v>
      </c>
      <c r="R205" t="str">
        <f>LEFT(B205,1)&amp;"."&amp;C205&amp;IF(V205,"^","")&amp;IF(W205,"*","")</f>
        <v>S.Menegola</v>
      </c>
      <c r="S205">
        <f>RANK(Q205,Q205:Q212)</f>
        <v>2</v>
      </c>
      <c r="T205">
        <f>RANK(Q205,Q:Q)</f>
        <v>41</v>
      </c>
      <c r="U205">
        <f>K205-T205</f>
        <v>-41</v>
      </c>
      <c r="V205" t="b">
        <f>_xlfn.MAXIFS(U:U,I:I,I205)=U205</f>
        <v>0</v>
      </c>
      <c r="W205" t="b">
        <f>_xlfn.MINIFS(U:U,I:I,I205)=U205</f>
        <v>0</v>
      </c>
      <c r="X205" t="b">
        <f>MAX(U:U)=U205</f>
        <v>0</v>
      </c>
      <c r="Y205" t="b">
        <f>L205&lt;&gt;I205</f>
        <v>1</v>
      </c>
    </row>
    <row r="206" spans="1:25" x14ac:dyDescent="0.2">
      <c r="A206">
        <v>199</v>
      </c>
      <c r="B206" t="s">
        <v>343</v>
      </c>
      <c r="C206" t="s">
        <v>344</v>
      </c>
      <c r="D206" t="s">
        <v>82</v>
      </c>
      <c r="E206" t="s">
        <v>11</v>
      </c>
      <c r="G206">
        <v>80</v>
      </c>
      <c r="H206">
        <v>80</v>
      </c>
      <c r="M206">
        <v>-1.06687341508185</v>
      </c>
      <c r="Q206">
        <v>-1.0669</v>
      </c>
      <c r="R206" t="str">
        <f>LEFT(B206,1)&amp;"."&amp;C206&amp;IF(V206,"^","")&amp;IF(W206,"*","")</f>
        <v>C.Hooker</v>
      </c>
      <c r="S206">
        <f>RANK(Q206,Q206:Q213)</f>
        <v>3</v>
      </c>
      <c r="T206">
        <f>RANK(Q206,Q:Q)</f>
        <v>148</v>
      </c>
      <c r="U206">
        <f>K206-T206</f>
        <v>-148</v>
      </c>
      <c r="V206" t="b">
        <f>_xlfn.MAXIFS(U:U,I:I,I206)=U206</f>
        <v>0</v>
      </c>
      <c r="W206" t="b">
        <f>_xlfn.MINIFS(U:U,I:I,I206)=U206</f>
        <v>0</v>
      </c>
      <c r="X206" t="b">
        <f>MAX(U:U)=U206</f>
        <v>0</v>
      </c>
      <c r="Y206" t="b">
        <f>L206&lt;&gt;I206</f>
        <v>0</v>
      </c>
    </row>
    <row r="207" spans="1:25" x14ac:dyDescent="0.2">
      <c r="A207">
        <v>689</v>
      </c>
      <c r="B207" t="s">
        <v>345</v>
      </c>
      <c r="C207" t="s">
        <v>346</v>
      </c>
      <c r="D207" t="s">
        <v>50</v>
      </c>
      <c r="E207" t="s">
        <v>11</v>
      </c>
      <c r="G207">
        <v>77</v>
      </c>
      <c r="H207">
        <v>70.5</v>
      </c>
      <c r="M207">
        <v>-1.91368677848885</v>
      </c>
      <c r="Q207">
        <v>-1.9137</v>
      </c>
      <c r="R207" t="str">
        <f>LEFT(B207,1)&amp;"."&amp;C207&amp;IF(V207,"^","")&amp;IF(W207,"*","")</f>
        <v>H.Cunningham</v>
      </c>
      <c r="S207">
        <f>RANK(Q207,Q207:Q214)</f>
        <v>5</v>
      </c>
      <c r="T207">
        <f>RANK(Q207,Q:Q)</f>
        <v>242</v>
      </c>
      <c r="U207">
        <f>K207-T207</f>
        <v>-242</v>
      </c>
      <c r="V207" t="b">
        <f>_xlfn.MAXIFS(U:U,I:I,I207)=U207</f>
        <v>0</v>
      </c>
      <c r="W207" t="b">
        <f>_xlfn.MINIFS(U:U,I:I,I207)=U207</f>
        <v>0</v>
      </c>
      <c r="X207" t="b">
        <f>MAX(U:U)=U207</f>
        <v>0</v>
      </c>
      <c r="Y207" t="b">
        <f>L207&lt;&gt;I207</f>
        <v>0</v>
      </c>
    </row>
    <row r="208" spans="1:25" x14ac:dyDescent="0.2">
      <c r="A208">
        <v>159</v>
      </c>
      <c r="B208" t="s">
        <v>274</v>
      </c>
      <c r="C208" t="s">
        <v>347</v>
      </c>
      <c r="D208" t="s">
        <v>18</v>
      </c>
      <c r="E208" t="s">
        <v>11</v>
      </c>
      <c r="G208">
        <v>103.875</v>
      </c>
      <c r="H208">
        <v>104.5</v>
      </c>
      <c r="L208">
        <v>182</v>
      </c>
      <c r="M208">
        <v>1.11701368002042</v>
      </c>
      <c r="Q208">
        <v>1.117</v>
      </c>
      <c r="R208" t="str">
        <f>LEFT(B208,1)&amp;"."&amp;C208&amp;IF(V208,"^","")&amp;IF(W208,"*","")</f>
        <v>B.Maynard</v>
      </c>
      <c r="S208">
        <f>RANK(Q208,Q208:Q215)</f>
        <v>1</v>
      </c>
      <c r="T208">
        <f>RANK(Q208,Q:Q)</f>
        <v>26</v>
      </c>
      <c r="U208">
        <f>K208-T208</f>
        <v>-26</v>
      </c>
      <c r="V208" t="b">
        <f>_xlfn.MAXIFS(U:U,I:I,I208)=U208</f>
        <v>0</v>
      </c>
      <c r="W208" t="b">
        <f>_xlfn.MINIFS(U:U,I:I,I208)=U208</f>
        <v>0</v>
      </c>
      <c r="X208" t="b">
        <f>MAX(U:U)=U208</f>
        <v>0</v>
      </c>
      <c r="Y208" t="b">
        <f>L208&lt;&gt;I208</f>
        <v>1</v>
      </c>
    </row>
    <row r="209" spans="1:25" x14ac:dyDescent="0.2">
      <c r="A209">
        <v>426</v>
      </c>
      <c r="B209" t="s">
        <v>22</v>
      </c>
      <c r="C209" t="s">
        <v>348</v>
      </c>
      <c r="D209" t="s">
        <v>42</v>
      </c>
      <c r="E209" t="s">
        <v>14</v>
      </c>
      <c r="G209">
        <v>71.875</v>
      </c>
      <c r="H209">
        <v>72</v>
      </c>
      <c r="L209">
        <v>189</v>
      </c>
      <c r="P209">
        <v>-1.60166881916718</v>
      </c>
      <c r="Q209">
        <v>-1.6016999999999999</v>
      </c>
      <c r="R209" t="str">
        <f>LEFT(B209,1)&amp;"."&amp;C209&amp;IF(V209,"^","")&amp;IF(W209,"*","")</f>
        <v>J.Gunston</v>
      </c>
      <c r="S209">
        <f>RANK(Q209,Q209:Q216)</f>
        <v>3</v>
      </c>
      <c r="T209">
        <f>RANK(Q209,Q:Q)</f>
        <v>212</v>
      </c>
      <c r="U209">
        <f>K209-T209</f>
        <v>-212</v>
      </c>
      <c r="V209" t="b">
        <f>_xlfn.MAXIFS(U:U,I:I,I209)=U209</f>
        <v>0</v>
      </c>
      <c r="W209" t="b">
        <f>_xlfn.MINIFS(U:U,I:I,I209)=U209</f>
        <v>0</v>
      </c>
      <c r="X209" t="b">
        <f>MAX(U:U)=U209</f>
        <v>0</v>
      </c>
      <c r="Y209" t="b">
        <f>L209&lt;&gt;I209</f>
        <v>1</v>
      </c>
    </row>
    <row r="210" spans="1:25" x14ac:dyDescent="0.2">
      <c r="A210">
        <v>54</v>
      </c>
      <c r="B210" t="s">
        <v>349</v>
      </c>
      <c r="C210" t="s">
        <v>148</v>
      </c>
      <c r="D210" t="s">
        <v>31</v>
      </c>
      <c r="E210" t="s">
        <v>14</v>
      </c>
      <c r="G210">
        <v>82.25</v>
      </c>
      <c r="H210">
        <v>86</v>
      </c>
      <c r="L210">
        <v>189</v>
      </c>
      <c r="P210">
        <v>-0.28747901882487897</v>
      </c>
      <c r="Q210">
        <v>-0.28749999999999998</v>
      </c>
      <c r="R210" t="str">
        <f>LEFT(B210,1)&amp;"."&amp;C210&amp;IF(V210,"^","")&amp;IF(W210,"*","")</f>
        <v>C.Cameron</v>
      </c>
      <c r="S210">
        <f>RANK(Q210,Q210:Q217)</f>
        <v>1</v>
      </c>
      <c r="T210">
        <f>RANK(Q210,Q:Q)</f>
        <v>85</v>
      </c>
      <c r="U210">
        <f>K210-T210</f>
        <v>-85</v>
      </c>
      <c r="V210" t="b">
        <f>_xlfn.MAXIFS(U:U,I:I,I210)=U210</f>
        <v>0</v>
      </c>
      <c r="W210" t="b">
        <f>_xlfn.MINIFS(U:U,I:I,I210)=U210</f>
        <v>0</v>
      </c>
      <c r="X210" t="b">
        <f>MAX(U:U)=U210</f>
        <v>0</v>
      </c>
      <c r="Y210" t="b">
        <f>L210&lt;&gt;I210</f>
        <v>1</v>
      </c>
    </row>
    <row r="211" spans="1:25" x14ac:dyDescent="0.2">
      <c r="A211">
        <v>509</v>
      </c>
      <c r="B211" t="s">
        <v>152</v>
      </c>
      <c r="C211" t="s">
        <v>350</v>
      </c>
      <c r="D211" t="s">
        <v>94</v>
      </c>
      <c r="E211" t="s">
        <v>14</v>
      </c>
      <c r="G211">
        <v>54.5</v>
      </c>
      <c r="H211">
        <v>55</v>
      </c>
      <c r="P211">
        <v>-3.19747071958284</v>
      </c>
      <c r="Q211">
        <v>-3.1974999999999998</v>
      </c>
      <c r="R211" t="str">
        <f>LEFT(B211,1)&amp;"."&amp;C211&amp;IF(V211,"^","")&amp;IF(W211,"*","")</f>
        <v>B.Brown</v>
      </c>
      <c r="S211">
        <f>RANK(Q211,Q211:Q218)</f>
        <v>6</v>
      </c>
      <c r="T211">
        <f>RANK(Q211,Q:Q)</f>
        <v>390</v>
      </c>
      <c r="U211">
        <f>K211-T211</f>
        <v>-390</v>
      </c>
      <c r="V211" t="b">
        <f>_xlfn.MAXIFS(U:U,I:I,I211)=U211</f>
        <v>0</v>
      </c>
      <c r="W211" t="b">
        <f>_xlfn.MINIFS(U:U,I:I,I211)=U211</f>
        <v>0</v>
      </c>
      <c r="X211" t="b">
        <f>MAX(U:U)=U211</f>
        <v>0</v>
      </c>
      <c r="Y211" t="b">
        <f>L211&lt;&gt;I211</f>
        <v>0</v>
      </c>
    </row>
    <row r="212" spans="1:25" x14ac:dyDescent="0.2">
      <c r="A212">
        <v>533</v>
      </c>
      <c r="B212" t="s">
        <v>351</v>
      </c>
      <c r="C212" t="s">
        <v>352</v>
      </c>
      <c r="D212" t="s">
        <v>94</v>
      </c>
      <c r="E212" t="s">
        <v>11</v>
      </c>
      <c r="G212">
        <v>69.25</v>
      </c>
      <c r="H212">
        <v>70</v>
      </c>
      <c r="M212">
        <v>-1.9582559028786899</v>
      </c>
      <c r="Q212">
        <v>-1.9582999999999999</v>
      </c>
      <c r="R212" t="str">
        <f>LEFT(B212,1)&amp;"."&amp;C212&amp;IF(V212,"^","")&amp;IF(W212,"*","")</f>
        <v>J.Pittard</v>
      </c>
      <c r="S212">
        <f>RANK(Q212,Q212:Q219)</f>
        <v>4</v>
      </c>
      <c r="T212">
        <f>RANK(Q212,Q:Q)</f>
        <v>245</v>
      </c>
      <c r="U212">
        <f>K212-T212</f>
        <v>-245</v>
      </c>
      <c r="V212" t="b">
        <f>_xlfn.MAXIFS(U:U,I:I,I212)=U212</f>
        <v>0</v>
      </c>
      <c r="W212" t="b">
        <f>_xlfn.MINIFS(U:U,I:I,I212)=U212</f>
        <v>0</v>
      </c>
      <c r="X212" t="b">
        <f>MAX(U:U)=U212</f>
        <v>0</v>
      </c>
      <c r="Y212" t="b">
        <f>L212&lt;&gt;I212</f>
        <v>0</v>
      </c>
    </row>
    <row r="213" spans="1:25" x14ac:dyDescent="0.2">
      <c r="A213">
        <v>382</v>
      </c>
      <c r="B213" t="s">
        <v>353</v>
      </c>
      <c r="C213" t="s">
        <v>354</v>
      </c>
      <c r="D213" t="s">
        <v>27</v>
      </c>
      <c r="E213" t="s">
        <v>11</v>
      </c>
      <c r="G213">
        <v>53.75</v>
      </c>
      <c r="H213">
        <v>46.5</v>
      </c>
      <c r="M213">
        <v>-4.0530047492012802</v>
      </c>
      <c r="Q213">
        <v>-4.0529999999999999</v>
      </c>
      <c r="R213" t="str">
        <f>LEFT(B213,1)&amp;"."&amp;C213&amp;IF(V213,"^","")&amp;IF(W213,"*","")</f>
        <v>P.Davis</v>
      </c>
      <c r="S213">
        <f>RANK(Q213,Q213:Q220)</f>
        <v>8</v>
      </c>
      <c r="T213">
        <f>RANK(Q213,Q:Q)</f>
        <v>470</v>
      </c>
      <c r="U213">
        <f>K213-T213</f>
        <v>-470</v>
      </c>
      <c r="V213" t="b">
        <f>_xlfn.MAXIFS(U:U,I:I,I213)=U213</f>
        <v>0</v>
      </c>
      <c r="W213" t="b">
        <f>_xlfn.MINIFS(U:U,I:I,I213)=U213</f>
        <v>0</v>
      </c>
      <c r="X213" t="b">
        <f>MAX(U:U)=U213</f>
        <v>0</v>
      </c>
      <c r="Y213" t="b">
        <f>L213&lt;&gt;I213</f>
        <v>0</v>
      </c>
    </row>
    <row r="214" spans="1:25" x14ac:dyDescent="0.2">
      <c r="A214">
        <v>606</v>
      </c>
      <c r="B214" t="s">
        <v>329</v>
      </c>
      <c r="C214" t="s">
        <v>355</v>
      </c>
      <c r="D214" t="s">
        <v>53</v>
      </c>
      <c r="E214" t="s">
        <v>12</v>
      </c>
      <c r="G214">
        <v>93</v>
      </c>
      <c r="H214">
        <v>94</v>
      </c>
      <c r="L214">
        <v>182</v>
      </c>
      <c r="N214">
        <v>-0.88382095921321102</v>
      </c>
      <c r="Q214">
        <v>-0.88380000000000003</v>
      </c>
      <c r="R214" t="str">
        <f>LEFT(B214,1)&amp;"."&amp;C214&amp;IF(V214,"^","")&amp;IF(W214,"*","")</f>
        <v>T.Cotchin</v>
      </c>
      <c r="S214">
        <f>RANK(Q214,Q214:Q221)</f>
        <v>1</v>
      </c>
      <c r="T214">
        <f>RANK(Q214,Q:Q)</f>
        <v>129</v>
      </c>
      <c r="U214">
        <f>K214-T214</f>
        <v>-129</v>
      </c>
      <c r="V214" t="b">
        <f>_xlfn.MAXIFS(U:U,I:I,I214)=U214</f>
        <v>0</v>
      </c>
      <c r="W214" t="b">
        <f>_xlfn.MINIFS(U:U,I:I,I214)=U214</f>
        <v>0</v>
      </c>
      <c r="X214" t="b">
        <f>MAX(U:U)=U214</f>
        <v>0</v>
      </c>
      <c r="Y214" t="b">
        <f>L214&lt;&gt;I214</f>
        <v>1</v>
      </c>
    </row>
    <row r="215" spans="1:25" x14ac:dyDescent="0.2">
      <c r="A215">
        <v>428</v>
      </c>
      <c r="B215" t="s">
        <v>356</v>
      </c>
      <c r="C215" t="s">
        <v>357</v>
      </c>
      <c r="D215" t="s">
        <v>42</v>
      </c>
      <c r="E215" t="s">
        <v>11</v>
      </c>
      <c r="G215">
        <v>71</v>
      </c>
      <c r="H215">
        <v>69</v>
      </c>
      <c r="M215">
        <v>-2.0473941516583798</v>
      </c>
      <c r="Q215">
        <v>-2.0474000000000001</v>
      </c>
      <c r="R215" t="str">
        <f>LEFT(B215,1)&amp;"."&amp;C215&amp;IF(V215,"^","")&amp;IF(W215,"*","")</f>
        <v>B.Hardwick</v>
      </c>
      <c r="S215">
        <f>RANK(Q215,Q215:Q222)</f>
        <v>6</v>
      </c>
      <c r="T215">
        <f>RANK(Q215,Q:Q)</f>
        <v>255</v>
      </c>
      <c r="U215">
        <f>K215-T215</f>
        <v>-255</v>
      </c>
      <c r="V215" t="b">
        <f>_xlfn.MAXIFS(U:U,I:I,I215)=U215</f>
        <v>0</v>
      </c>
      <c r="W215" t="b">
        <f>_xlfn.MINIFS(U:U,I:I,I215)=U215</f>
        <v>0</v>
      </c>
      <c r="X215" t="b">
        <f>MAX(U:U)=U215</f>
        <v>0</v>
      </c>
      <c r="Y215" t="b">
        <f>L215&lt;&gt;I215</f>
        <v>0</v>
      </c>
    </row>
    <row r="216" spans="1:25" x14ac:dyDescent="0.2">
      <c r="A216">
        <v>225</v>
      </c>
      <c r="B216" t="s">
        <v>213</v>
      </c>
      <c r="C216" t="s">
        <v>358</v>
      </c>
      <c r="D216" t="s">
        <v>82</v>
      </c>
      <c r="E216" t="s">
        <v>12</v>
      </c>
      <c r="G216">
        <v>62.285699999999999</v>
      </c>
      <c r="H216">
        <v>63</v>
      </c>
      <c r="N216">
        <v>-3.7466793805666998</v>
      </c>
      <c r="Q216">
        <v>-3.7467000000000001</v>
      </c>
      <c r="R216" t="str">
        <f>LEFT(B216,1)&amp;"."&amp;C216&amp;IF(V216,"^","")&amp;IF(W216,"*","")</f>
        <v>D.Zaharakis</v>
      </c>
      <c r="S216">
        <f>RANK(Q216,Q216:Q223)</f>
        <v>8</v>
      </c>
      <c r="T216">
        <f>RANK(Q216,Q:Q)</f>
        <v>443</v>
      </c>
      <c r="U216">
        <f>K216-T216</f>
        <v>-443</v>
      </c>
      <c r="V216" t="b">
        <f>_xlfn.MAXIFS(U:U,I:I,I216)=U216</f>
        <v>0</v>
      </c>
      <c r="W216" t="b">
        <f>_xlfn.MINIFS(U:U,I:I,I216)=U216</f>
        <v>0</v>
      </c>
      <c r="X216" t="b">
        <f>MAX(U:U)=U216</f>
        <v>0</v>
      </c>
      <c r="Y216" t="b">
        <f>L216&lt;&gt;I216</f>
        <v>0</v>
      </c>
    </row>
    <row r="217" spans="1:25" x14ac:dyDescent="0.2">
      <c r="A217">
        <v>266</v>
      </c>
      <c r="B217" t="s">
        <v>72</v>
      </c>
      <c r="C217" t="s">
        <v>359</v>
      </c>
      <c r="D217" t="s">
        <v>37</v>
      </c>
      <c r="E217" t="s">
        <v>14</v>
      </c>
      <c r="G217">
        <v>69.75</v>
      </c>
      <c r="H217">
        <v>69.5</v>
      </c>
      <c r="P217">
        <v>-1.8363455692283099</v>
      </c>
      <c r="Q217">
        <v>-1.8363</v>
      </c>
      <c r="R217" t="str">
        <f>LEFT(B217,1)&amp;"."&amp;C217&amp;IF(V217,"^","")&amp;IF(W217,"*","")</f>
        <v>M.Taberner</v>
      </c>
      <c r="S217">
        <f>RANK(Q217,Q217:Q224)</f>
        <v>3</v>
      </c>
      <c r="T217">
        <f>RANK(Q217,Q:Q)</f>
        <v>234</v>
      </c>
      <c r="U217">
        <f>K217-T217</f>
        <v>-234</v>
      </c>
      <c r="V217" t="b">
        <f>_xlfn.MAXIFS(U:U,I:I,I217)=U217</f>
        <v>0</v>
      </c>
      <c r="W217" t="b">
        <f>_xlfn.MINIFS(U:U,I:I,I217)=U217</f>
        <v>0</v>
      </c>
      <c r="X217" t="b">
        <f>MAX(U:U)=U217</f>
        <v>0</v>
      </c>
      <c r="Y217" t="b">
        <f>L217&lt;&gt;I217</f>
        <v>0</v>
      </c>
    </row>
    <row r="218" spans="1:25" x14ac:dyDescent="0.2">
      <c r="A218">
        <v>716</v>
      </c>
      <c r="B218" t="s">
        <v>70</v>
      </c>
      <c r="C218" t="s">
        <v>360</v>
      </c>
      <c r="D218" t="s">
        <v>50</v>
      </c>
      <c r="E218" t="s">
        <v>14</v>
      </c>
      <c r="G218">
        <v>79</v>
      </c>
      <c r="H218">
        <v>79</v>
      </c>
      <c r="P218">
        <v>-0.94457391899603205</v>
      </c>
      <c r="Q218">
        <v>-0.9446</v>
      </c>
      <c r="R218" t="str">
        <f>LEFT(B218,1)&amp;"."&amp;C218&amp;IF(V218,"^","")&amp;IF(W218,"*","")</f>
        <v>S.Reid</v>
      </c>
      <c r="S218">
        <f>RANK(Q218,Q218:Q225)</f>
        <v>1</v>
      </c>
      <c r="T218">
        <f>RANK(Q218,Q:Q)</f>
        <v>131</v>
      </c>
      <c r="U218">
        <f>K218-T218</f>
        <v>-131</v>
      </c>
      <c r="V218" t="b">
        <f>_xlfn.MAXIFS(U:U,I:I,I218)=U218</f>
        <v>0</v>
      </c>
      <c r="W218" t="b">
        <f>_xlfn.MINIFS(U:U,I:I,I218)=U218</f>
        <v>0</v>
      </c>
      <c r="X218" t="b">
        <f>MAX(U:U)=U218</f>
        <v>0</v>
      </c>
      <c r="Y218" t="b">
        <f>L218&lt;&gt;I218</f>
        <v>0</v>
      </c>
    </row>
    <row r="219" spans="1:25" x14ac:dyDescent="0.2">
      <c r="A219">
        <v>788</v>
      </c>
      <c r="B219" t="s">
        <v>40</v>
      </c>
      <c r="C219" t="s">
        <v>361</v>
      </c>
      <c r="D219" t="s">
        <v>58</v>
      </c>
      <c r="E219" t="s">
        <v>13</v>
      </c>
      <c r="G219">
        <v>33</v>
      </c>
      <c r="H219">
        <v>33</v>
      </c>
      <c r="O219">
        <v>-3.60400206444548</v>
      </c>
      <c r="Q219">
        <v>-3.6040000000000001</v>
      </c>
      <c r="R219" t="str">
        <f>LEFT(B219,1)&amp;"."&amp;C219&amp;IF(V219,"^","")&amp;IF(W219,"*","")</f>
        <v>T.Hickey</v>
      </c>
      <c r="S219">
        <f>RANK(Q219,Q219:Q226)</f>
        <v>7</v>
      </c>
      <c r="T219">
        <f>RANK(Q219,Q:Q)</f>
        <v>429</v>
      </c>
      <c r="U219">
        <f>K219-T219</f>
        <v>-429</v>
      </c>
      <c r="V219" t="b">
        <f>_xlfn.MAXIFS(U:U,I:I,I219)=U219</f>
        <v>0</v>
      </c>
      <c r="W219" t="b">
        <f>_xlfn.MINIFS(U:U,I:I,I219)=U219</f>
        <v>0</v>
      </c>
      <c r="X219" t="b">
        <f>MAX(U:U)=U219</f>
        <v>0</v>
      </c>
      <c r="Y219" t="b">
        <f>L219&lt;&gt;I219</f>
        <v>0</v>
      </c>
    </row>
    <row r="220" spans="1:25" x14ac:dyDescent="0.2">
      <c r="A220">
        <v>777</v>
      </c>
      <c r="B220" t="s">
        <v>40</v>
      </c>
      <c r="C220" t="s">
        <v>362</v>
      </c>
      <c r="D220" t="s">
        <v>58</v>
      </c>
      <c r="E220" t="s">
        <v>11</v>
      </c>
      <c r="G220">
        <v>77.625</v>
      </c>
      <c r="H220">
        <v>75.5</v>
      </c>
      <c r="L220">
        <v>9856</v>
      </c>
      <c r="M220">
        <v>-1.4679955345904301</v>
      </c>
      <c r="Q220">
        <v>-1.468</v>
      </c>
      <c r="R220" t="str">
        <f>LEFT(B220,1)&amp;"."&amp;C220&amp;IF(V220,"^","")&amp;IF(W220,"*","")</f>
        <v>T.Barrass</v>
      </c>
      <c r="S220">
        <f>RANK(Q220,Q220:Q227)</f>
        <v>1</v>
      </c>
      <c r="T220">
        <f>RANK(Q220,Q:Q)</f>
        <v>201</v>
      </c>
      <c r="U220">
        <f>K220-T220</f>
        <v>-201</v>
      </c>
      <c r="V220" t="b">
        <f>_xlfn.MAXIFS(U:U,I:I,I220)=U220</f>
        <v>0</v>
      </c>
      <c r="W220" t="b">
        <f>_xlfn.MINIFS(U:U,I:I,I220)=U220</f>
        <v>0</v>
      </c>
      <c r="X220" t="b">
        <f>MAX(U:U)=U220</f>
        <v>0</v>
      </c>
      <c r="Y220" t="b">
        <f>L220&lt;&gt;I220</f>
        <v>1</v>
      </c>
    </row>
    <row r="221" spans="1:25" x14ac:dyDescent="0.2">
      <c r="A221">
        <v>683</v>
      </c>
      <c r="B221" t="s">
        <v>363</v>
      </c>
      <c r="C221" t="s">
        <v>363</v>
      </c>
      <c r="D221" t="s">
        <v>50</v>
      </c>
      <c r="E221" t="s">
        <v>11</v>
      </c>
      <c r="G221">
        <v>62.714300000000001</v>
      </c>
      <c r="H221">
        <v>70</v>
      </c>
      <c r="M221">
        <v>-1.9582559028786899</v>
      </c>
      <c r="Q221">
        <v>-1.9582999999999999</v>
      </c>
      <c r="R221" t="str">
        <f>LEFT(B221,1)&amp;"."&amp;C221&amp;IF(V221,"^","")&amp;IF(W221,"*","")</f>
        <v>A.Aliir</v>
      </c>
      <c r="S221">
        <f>RANK(Q221,Q221:Q228)</f>
        <v>2</v>
      </c>
      <c r="T221">
        <f>RANK(Q221,Q:Q)</f>
        <v>245</v>
      </c>
      <c r="U221">
        <f>K221-T221</f>
        <v>-245</v>
      </c>
      <c r="V221" t="b">
        <f>_xlfn.MAXIFS(U:U,I:I,I221)=U221</f>
        <v>0</v>
      </c>
      <c r="W221" t="b">
        <f>_xlfn.MINIFS(U:U,I:I,I221)=U221</f>
        <v>0</v>
      </c>
      <c r="X221" t="b">
        <f>MAX(U:U)=U221</f>
        <v>0</v>
      </c>
      <c r="Y221" t="b">
        <f>L221&lt;&gt;I221</f>
        <v>0</v>
      </c>
    </row>
    <row r="222" spans="1:25" x14ac:dyDescent="0.2">
      <c r="A222">
        <v>679</v>
      </c>
      <c r="B222" t="s">
        <v>22</v>
      </c>
      <c r="C222" t="s">
        <v>364</v>
      </c>
      <c r="D222" t="s">
        <v>116</v>
      </c>
      <c r="E222" t="s">
        <v>14</v>
      </c>
      <c r="F222" t="s">
        <v>12</v>
      </c>
      <c r="G222">
        <v>68</v>
      </c>
      <c r="H222">
        <v>68</v>
      </c>
      <c r="N222">
        <v>-3.2849280222838799</v>
      </c>
      <c r="P222">
        <v>-1.9771516192649901</v>
      </c>
      <c r="Q222">
        <v>-1.9772000000000001</v>
      </c>
      <c r="R222" t="str">
        <f>LEFT(B222,1)&amp;"."&amp;C222&amp;IF(V222,"^","")&amp;IF(W222,"*","")</f>
        <v>J.Sinclair</v>
      </c>
      <c r="S222">
        <f>RANK(Q222,Q222:Q229)</f>
        <v>2</v>
      </c>
      <c r="T222">
        <f>RANK(Q222,Q:Q)</f>
        <v>249</v>
      </c>
      <c r="U222">
        <f>K222-T222</f>
        <v>-249</v>
      </c>
      <c r="V222" t="b">
        <f>_xlfn.MAXIFS(U:U,I:I,I222)=U222</f>
        <v>0</v>
      </c>
      <c r="W222" t="b">
        <f>_xlfn.MINIFS(U:U,I:I,I222)=U222</f>
        <v>0</v>
      </c>
      <c r="X222" t="b">
        <f>MAX(U:U)=U222</f>
        <v>0</v>
      </c>
      <c r="Y222" t="b">
        <f>L222&lt;&gt;I222</f>
        <v>0</v>
      </c>
    </row>
    <row r="223" spans="1:25" x14ac:dyDescent="0.2">
      <c r="A223">
        <v>294</v>
      </c>
      <c r="B223" t="s">
        <v>365</v>
      </c>
      <c r="C223" t="s">
        <v>366</v>
      </c>
      <c r="D223" t="s">
        <v>113</v>
      </c>
      <c r="E223" t="s">
        <v>11</v>
      </c>
      <c r="G223">
        <v>60.142899999999997</v>
      </c>
      <c r="H223">
        <v>66</v>
      </c>
      <c r="M223">
        <v>-2.3148088979974299</v>
      </c>
      <c r="Q223">
        <v>-2.3148</v>
      </c>
      <c r="R223" t="str">
        <f>LEFT(B223,1)&amp;"."&amp;C223&amp;IF(V223,"^","")&amp;IF(W223,"*","")</f>
        <v>P.Hanley</v>
      </c>
      <c r="S223">
        <f>RANK(Q223,Q223:Q230)</f>
        <v>3</v>
      </c>
      <c r="T223">
        <f>RANK(Q223,Q:Q)</f>
        <v>284</v>
      </c>
      <c r="U223">
        <f>K223-T223</f>
        <v>-284</v>
      </c>
      <c r="V223" t="b">
        <f>_xlfn.MAXIFS(U:U,I:I,I223)=U223</f>
        <v>0</v>
      </c>
      <c r="W223" t="b">
        <f>_xlfn.MINIFS(U:U,I:I,I223)=U223</f>
        <v>0</v>
      </c>
      <c r="X223" t="b">
        <f>MAX(U:U)=U223</f>
        <v>0</v>
      </c>
      <c r="Y223" t="b">
        <f>L223&lt;&gt;I223</f>
        <v>0</v>
      </c>
    </row>
    <row r="224" spans="1:25" x14ac:dyDescent="0.2">
      <c r="A224">
        <v>295</v>
      </c>
      <c r="B224" t="s">
        <v>245</v>
      </c>
      <c r="C224" t="s">
        <v>367</v>
      </c>
      <c r="D224" t="s">
        <v>113</v>
      </c>
      <c r="E224" t="s">
        <v>11</v>
      </c>
      <c r="G224">
        <v>61.571399999999997</v>
      </c>
      <c r="H224">
        <v>68</v>
      </c>
      <c r="M224">
        <v>-2.1365324004380599</v>
      </c>
      <c r="Q224">
        <v>-2.1364999999999998</v>
      </c>
      <c r="R224" t="str">
        <f>LEFT(B224,1)&amp;"."&amp;C224&amp;IF(V224,"^","")&amp;IF(W224,"*","")</f>
        <v>J.Harbrow</v>
      </c>
      <c r="S224">
        <f>RANK(Q224,Q224:Q231)</f>
        <v>3</v>
      </c>
      <c r="T224">
        <f>RANK(Q224,Q:Q)</f>
        <v>266</v>
      </c>
      <c r="U224">
        <f>K224-T224</f>
        <v>-266</v>
      </c>
      <c r="V224" t="b">
        <f>_xlfn.MAXIFS(U:U,I:I,I224)=U224</f>
        <v>0</v>
      </c>
      <c r="W224" t="b">
        <f>_xlfn.MINIFS(U:U,I:I,I224)=U224</f>
        <v>0</v>
      </c>
      <c r="X224" t="b">
        <f>MAX(U:U)=U224</f>
        <v>0</v>
      </c>
      <c r="Y224" t="b">
        <f>L224&lt;&gt;I224</f>
        <v>0</v>
      </c>
    </row>
    <row r="225" spans="1:25" x14ac:dyDescent="0.2">
      <c r="A225">
        <v>753</v>
      </c>
      <c r="B225" t="s">
        <v>70</v>
      </c>
      <c r="C225" t="s">
        <v>49</v>
      </c>
      <c r="D225" t="s">
        <v>24</v>
      </c>
      <c r="E225" t="s">
        <v>14</v>
      </c>
      <c r="G225">
        <v>36.5</v>
      </c>
      <c r="H225">
        <v>35.5</v>
      </c>
      <c r="P225">
        <v>-5.0279493700596198</v>
      </c>
      <c r="Q225">
        <v>-5.0278999999999998</v>
      </c>
      <c r="R225" t="str">
        <f>LEFT(B225,1)&amp;"."&amp;C225&amp;IF(V225,"^","")&amp;IF(W225,"*","")</f>
        <v>S.Lloyd</v>
      </c>
      <c r="S225">
        <f>RANK(Q225,Q225:Q232)</f>
        <v>8</v>
      </c>
      <c r="T225">
        <f>RANK(Q225,Q:Q)</f>
        <v>514</v>
      </c>
      <c r="U225">
        <f>K225-T225</f>
        <v>-514</v>
      </c>
      <c r="V225" t="b">
        <f>_xlfn.MAXIFS(U:U,I:I,I225)=U225</f>
        <v>0</v>
      </c>
      <c r="W225" t="b">
        <f>_xlfn.MINIFS(U:U,I:I,I225)=U225</f>
        <v>0</v>
      </c>
      <c r="X225" t="b">
        <f>MAX(U:U)=U225</f>
        <v>0</v>
      </c>
      <c r="Y225" t="b">
        <f>L225&lt;&gt;I225</f>
        <v>0</v>
      </c>
    </row>
    <row r="226" spans="1:25" x14ac:dyDescent="0.2">
      <c r="A226">
        <v>613</v>
      </c>
      <c r="B226" t="s">
        <v>22</v>
      </c>
      <c r="C226" t="s">
        <v>368</v>
      </c>
      <c r="D226" t="s">
        <v>53</v>
      </c>
      <c r="E226" t="s">
        <v>12</v>
      </c>
      <c r="G226">
        <v>68</v>
      </c>
      <c r="H226">
        <v>74.5</v>
      </c>
      <c r="L226">
        <v>186</v>
      </c>
      <c r="N226">
        <v>-2.6846512565162102</v>
      </c>
      <c r="Q226">
        <v>-2.6846999999999999</v>
      </c>
      <c r="R226" t="str">
        <f>LEFT(B226,1)&amp;"."&amp;C226&amp;IF(V226,"^","")&amp;IF(W226,"*","")</f>
        <v>J.Graham</v>
      </c>
      <c r="S226">
        <f>RANK(Q226,Q226:Q233)</f>
        <v>5</v>
      </c>
      <c r="T226">
        <f>RANK(Q226,Q:Q)</f>
        <v>334</v>
      </c>
      <c r="U226">
        <f>K226-T226</f>
        <v>-334</v>
      </c>
      <c r="V226" t="b">
        <f>_xlfn.MAXIFS(U:U,I:I,I226)=U226</f>
        <v>0</v>
      </c>
      <c r="W226" t="b">
        <f>_xlfn.MINIFS(U:U,I:I,I226)=U226</f>
        <v>0</v>
      </c>
      <c r="X226" t="b">
        <f>MAX(U:U)=U226</f>
        <v>0</v>
      </c>
      <c r="Y226" t="b">
        <f>L226&lt;&gt;I226</f>
        <v>1</v>
      </c>
    </row>
    <row r="227" spans="1:25" x14ac:dyDescent="0.2">
      <c r="A227">
        <v>550</v>
      </c>
      <c r="B227" t="s">
        <v>369</v>
      </c>
      <c r="C227" t="s">
        <v>370</v>
      </c>
      <c r="D227" t="s">
        <v>99</v>
      </c>
      <c r="E227" t="s">
        <v>12</v>
      </c>
      <c r="G227">
        <v>71.5</v>
      </c>
      <c r="H227">
        <v>78.5</v>
      </c>
      <c r="N227">
        <v>-2.3152501698899499</v>
      </c>
      <c r="Q227">
        <v>-2.3153000000000001</v>
      </c>
      <c r="R227" t="str">
        <f>LEFT(B227,1)&amp;"."&amp;C227&amp;IF(V227,"^","")&amp;IF(W227,"*","")</f>
        <v>K.Amon</v>
      </c>
      <c r="S227">
        <f>RANK(Q227,Q227:Q234)</f>
        <v>3</v>
      </c>
      <c r="T227">
        <f>RANK(Q227,Q:Q)</f>
        <v>287</v>
      </c>
      <c r="U227">
        <f>K227-T227</f>
        <v>-287</v>
      </c>
      <c r="V227" t="b">
        <f>_xlfn.MAXIFS(U:U,I:I,I227)=U227</f>
        <v>0</v>
      </c>
      <c r="W227" t="b">
        <f>_xlfn.MINIFS(U:U,I:I,I227)=U227</f>
        <v>0</v>
      </c>
      <c r="X227" t="b">
        <f>MAX(U:U)=U227</f>
        <v>0</v>
      </c>
      <c r="Y227" t="b">
        <f>L227&lt;&gt;I227</f>
        <v>0</v>
      </c>
    </row>
    <row r="228" spans="1:25" x14ac:dyDescent="0.2">
      <c r="A228">
        <v>416</v>
      </c>
      <c r="B228" t="s">
        <v>74</v>
      </c>
      <c r="C228" t="s">
        <v>371</v>
      </c>
      <c r="D228" t="s">
        <v>42</v>
      </c>
      <c r="E228" t="s">
        <v>14</v>
      </c>
      <c r="G228">
        <v>81.25</v>
      </c>
      <c r="H228">
        <v>74</v>
      </c>
      <c r="P228">
        <v>-1.41392741911828</v>
      </c>
      <c r="Q228">
        <v>-1.4138999999999999</v>
      </c>
      <c r="R228" t="str">
        <f>LEFT(B228,1)&amp;"."&amp;C228&amp;IF(V228,"^","")&amp;IF(W228,"*","")</f>
        <v>L.Breust</v>
      </c>
      <c r="S228">
        <f>RANK(Q228,Q228:Q235)</f>
        <v>3</v>
      </c>
      <c r="T228">
        <f>RANK(Q228,Q:Q)</f>
        <v>193</v>
      </c>
      <c r="U228">
        <f>K228-T228</f>
        <v>-193</v>
      </c>
      <c r="V228" t="b">
        <f>_xlfn.MAXIFS(U:U,I:I,I228)=U228</f>
        <v>0</v>
      </c>
      <c r="W228" t="b">
        <f>_xlfn.MINIFS(U:U,I:I,I228)=U228</f>
        <v>0</v>
      </c>
      <c r="X228" t="b">
        <f>MAX(U:U)=U228</f>
        <v>0</v>
      </c>
      <c r="Y228" t="b">
        <f>L228&lt;&gt;I228</f>
        <v>0</v>
      </c>
    </row>
    <row r="229" spans="1:25" x14ac:dyDescent="0.2">
      <c r="A229">
        <v>575</v>
      </c>
      <c r="B229" t="s">
        <v>40</v>
      </c>
      <c r="C229" t="s">
        <v>372</v>
      </c>
      <c r="D229" t="s">
        <v>99</v>
      </c>
      <c r="E229" t="s">
        <v>11</v>
      </c>
      <c r="G229">
        <v>74.25</v>
      </c>
      <c r="H229">
        <v>59</v>
      </c>
      <c r="L229">
        <v>182</v>
      </c>
      <c r="M229">
        <v>-2.9387766394552202</v>
      </c>
      <c r="Q229">
        <v>-2.9388000000000001</v>
      </c>
      <c r="R229" t="str">
        <f>LEFT(B229,1)&amp;"."&amp;C229&amp;IF(V229,"^","")&amp;IF(W229,"*","")</f>
        <v>T.Jonas</v>
      </c>
      <c r="S229">
        <f>RANK(Q229,Q229:Q236)</f>
        <v>6</v>
      </c>
      <c r="T229">
        <f>RANK(Q229,Q:Q)</f>
        <v>361</v>
      </c>
      <c r="U229">
        <f>K229-T229</f>
        <v>-361</v>
      </c>
      <c r="V229" t="b">
        <f>_xlfn.MAXIFS(U:U,I:I,I229)=U229</f>
        <v>0</v>
      </c>
      <c r="W229" t="b">
        <f>_xlfn.MINIFS(U:U,I:I,I229)=U229</f>
        <v>0</v>
      </c>
      <c r="X229" t="b">
        <f>MAX(U:U)=U229</f>
        <v>0</v>
      </c>
      <c r="Y229" t="b">
        <f>L229&lt;&gt;I229</f>
        <v>1</v>
      </c>
    </row>
    <row r="230" spans="1:25" x14ac:dyDescent="0.2">
      <c r="A230">
        <v>417</v>
      </c>
      <c r="B230" t="s">
        <v>201</v>
      </c>
      <c r="C230" t="s">
        <v>373</v>
      </c>
      <c r="D230" t="s">
        <v>42</v>
      </c>
      <c r="E230" t="s">
        <v>11</v>
      </c>
      <c r="G230">
        <v>68.428600000000003</v>
      </c>
      <c r="H230">
        <v>58</v>
      </c>
      <c r="M230">
        <v>-3.0279148882349101</v>
      </c>
      <c r="Q230">
        <v>-3.0278999999999998</v>
      </c>
      <c r="R230" t="str">
        <f>LEFT(B230,1)&amp;"."&amp;C230&amp;IF(V230,"^","")&amp;IF(W230,"*","")</f>
        <v>S.Burgoyne</v>
      </c>
      <c r="S230">
        <f>RANK(Q230,Q230:Q237)</f>
        <v>7</v>
      </c>
      <c r="T230">
        <f>RANK(Q230,Q:Q)</f>
        <v>371</v>
      </c>
      <c r="U230">
        <f>K230-T230</f>
        <v>-371</v>
      </c>
      <c r="V230" t="b">
        <f>_xlfn.MAXIFS(U:U,I:I,I230)=U230</f>
        <v>0</v>
      </c>
      <c r="W230" t="b">
        <f>_xlfn.MINIFS(U:U,I:I,I230)=U230</f>
        <v>0</v>
      </c>
      <c r="X230" t="b">
        <f>MAX(U:U)=U230</f>
        <v>0</v>
      </c>
      <c r="Y230" t="b">
        <f>L230&lt;&gt;I230</f>
        <v>0</v>
      </c>
    </row>
    <row r="231" spans="1:25" x14ac:dyDescent="0.2">
      <c r="A231">
        <v>341</v>
      </c>
      <c r="B231" t="s">
        <v>148</v>
      </c>
      <c r="C231" t="s">
        <v>374</v>
      </c>
      <c r="D231" t="s">
        <v>44</v>
      </c>
      <c r="E231" t="s">
        <v>12</v>
      </c>
      <c r="G231">
        <v>95.75</v>
      </c>
      <c r="H231">
        <v>92.5</v>
      </c>
      <c r="L231">
        <v>9806</v>
      </c>
      <c r="N231">
        <v>-1.0223463666980599</v>
      </c>
      <c r="Q231">
        <v>-1.0223</v>
      </c>
      <c r="R231" t="str">
        <f>LEFT(B231,1)&amp;"."&amp;C231&amp;IF(V231,"^","")&amp;IF(W231,"*","")</f>
        <v>C.Guthrie</v>
      </c>
      <c r="S231">
        <f>RANK(Q231,Q231:Q238)</f>
        <v>2</v>
      </c>
      <c r="T231">
        <f>RANK(Q231,Q:Q)</f>
        <v>139</v>
      </c>
      <c r="U231">
        <f>K231-T231</f>
        <v>-139</v>
      </c>
      <c r="V231" t="b">
        <f>_xlfn.MAXIFS(U:U,I:I,I231)=U231</f>
        <v>0</v>
      </c>
      <c r="W231" t="b">
        <f>_xlfn.MINIFS(U:U,I:I,I231)=U231</f>
        <v>0</v>
      </c>
      <c r="X231" t="b">
        <f>MAX(U:U)=U231</f>
        <v>0</v>
      </c>
      <c r="Y231" t="b">
        <f>L231&lt;&gt;I231</f>
        <v>1</v>
      </c>
    </row>
    <row r="232" spans="1:25" x14ac:dyDescent="0.2">
      <c r="A232">
        <v>391</v>
      </c>
      <c r="B232" t="s">
        <v>345</v>
      </c>
      <c r="C232" t="s">
        <v>375</v>
      </c>
      <c r="D232" t="s">
        <v>27</v>
      </c>
      <c r="E232" t="s">
        <v>14</v>
      </c>
      <c r="G232">
        <v>63.5</v>
      </c>
      <c r="H232">
        <v>59.5</v>
      </c>
      <c r="P232">
        <v>-2.7750525694728099</v>
      </c>
      <c r="Q232">
        <v>-2.7751000000000001</v>
      </c>
      <c r="R232" t="str">
        <f>LEFT(B232,1)&amp;"."&amp;C232&amp;IF(V232,"^","")&amp;IF(W232,"*","")</f>
        <v>H.Himmelberg</v>
      </c>
      <c r="S232">
        <f>RANK(Q232,Q232:Q239)</f>
        <v>6</v>
      </c>
      <c r="T232">
        <f>RANK(Q232,Q:Q)</f>
        <v>341</v>
      </c>
      <c r="U232">
        <f>K232-T232</f>
        <v>-341</v>
      </c>
      <c r="V232" t="b">
        <f>_xlfn.MAXIFS(U:U,I:I,I232)=U232</f>
        <v>0</v>
      </c>
      <c r="W232" t="b">
        <f>_xlfn.MINIFS(U:U,I:I,I232)=U232</f>
        <v>0</v>
      </c>
      <c r="X232" t="b">
        <f>MAX(U:U)=U232</f>
        <v>0</v>
      </c>
      <c r="Y232" t="b">
        <f>L232&lt;&gt;I232</f>
        <v>0</v>
      </c>
    </row>
    <row r="233" spans="1:25" x14ac:dyDescent="0.2">
      <c r="A233">
        <v>782</v>
      </c>
      <c r="B233" t="s">
        <v>339</v>
      </c>
      <c r="C233" t="s">
        <v>33</v>
      </c>
      <c r="D233" t="s">
        <v>58</v>
      </c>
      <c r="E233" t="s">
        <v>14</v>
      </c>
      <c r="G233">
        <v>62.75</v>
      </c>
      <c r="H233">
        <v>63</v>
      </c>
      <c r="P233">
        <v>-2.4465051193872398</v>
      </c>
      <c r="Q233">
        <v>-2.4464999999999999</v>
      </c>
      <c r="R233" t="str">
        <f>LEFT(B233,1)&amp;"."&amp;C233&amp;IF(V233,"^","")&amp;IF(W233,"*","")</f>
        <v>J.Cripps</v>
      </c>
      <c r="S233">
        <f>RANK(Q233,Q233:Q240)</f>
        <v>4</v>
      </c>
      <c r="T233">
        <f>RANK(Q233,Q:Q)</f>
        <v>303</v>
      </c>
      <c r="U233">
        <f>K233-T233</f>
        <v>-303</v>
      </c>
      <c r="V233" t="b">
        <f>_xlfn.MAXIFS(U:U,I:I,I233)=U233</f>
        <v>0</v>
      </c>
      <c r="W233" t="b">
        <f>_xlfn.MINIFS(U:U,I:I,I233)=U233</f>
        <v>0</v>
      </c>
      <c r="X233" t="b">
        <f>MAX(U:U)=U233</f>
        <v>0</v>
      </c>
      <c r="Y233" t="b">
        <f>L233&lt;&gt;I233</f>
        <v>0</v>
      </c>
    </row>
    <row r="234" spans="1:25" x14ac:dyDescent="0.2">
      <c r="A234">
        <v>739</v>
      </c>
      <c r="B234" t="s">
        <v>178</v>
      </c>
      <c r="C234" t="s">
        <v>376</v>
      </c>
      <c r="D234" t="s">
        <v>24</v>
      </c>
      <c r="E234" t="s">
        <v>11</v>
      </c>
      <c r="G234">
        <v>0</v>
      </c>
      <c r="H234">
        <v>0</v>
      </c>
      <c r="M234">
        <v>-8.1979333174566094</v>
      </c>
      <c r="Q234">
        <v>-8.1979000000000006</v>
      </c>
      <c r="R234" t="str">
        <f>LEFT(B234,1)&amp;"."&amp;C234&amp;IF(V234,"^","")&amp;IF(W234,"*","")</f>
        <v>T.Duryea</v>
      </c>
      <c r="S234">
        <f>RANK(Q234,Q234:Q241)</f>
        <v>8</v>
      </c>
      <c r="T234">
        <f>RANK(Q234,Q:Q)</f>
        <v>587</v>
      </c>
      <c r="U234">
        <f>K234-T234</f>
        <v>-587</v>
      </c>
      <c r="V234" t="b">
        <f>_xlfn.MAXIFS(U:U,I:I,I234)=U234</f>
        <v>0</v>
      </c>
      <c r="W234" t="b">
        <f>_xlfn.MINIFS(U:U,I:I,I234)=U234</f>
        <v>0</v>
      </c>
      <c r="X234" t="b">
        <f>MAX(U:U)=U234</f>
        <v>0</v>
      </c>
      <c r="Y234" t="b">
        <f>L234&lt;&gt;I234</f>
        <v>0</v>
      </c>
    </row>
    <row r="235" spans="1:25" x14ac:dyDescent="0.2">
      <c r="A235">
        <v>277</v>
      </c>
      <c r="B235" t="s">
        <v>22</v>
      </c>
      <c r="C235" t="s">
        <v>377</v>
      </c>
      <c r="D235" t="s">
        <v>113</v>
      </c>
      <c r="E235" t="s">
        <v>12</v>
      </c>
      <c r="G235">
        <v>89.875</v>
      </c>
      <c r="H235">
        <v>91.5</v>
      </c>
      <c r="L235">
        <v>9856</v>
      </c>
      <c r="N235">
        <v>-1.11469663835462</v>
      </c>
      <c r="Q235">
        <v>-1.1147</v>
      </c>
      <c r="R235" t="str">
        <f>LEFT(B235,1)&amp;"."&amp;C235&amp;IF(V235,"^","")&amp;IF(W235,"*","")</f>
        <v>J.Bowes</v>
      </c>
      <c r="S235">
        <f>RANK(Q235,Q235:Q242)</f>
        <v>3</v>
      </c>
      <c r="T235">
        <f>RANK(Q235,Q:Q)</f>
        <v>154</v>
      </c>
      <c r="U235">
        <f>K235-T235</f>
        <v>-154</v>
      </c>
      <c r="V235" t="b">
        <f>_xlfn.MAXIFS(U:U,I:I,I235)=U235</f>
        <v>0</v>
      </c>
      <c r="W235" t="b">
        <f>_xlfn.MINIFS(U:U,I:I,I235)=U235</f>
        <v>0</v>
      </c>
      <c r="X235" t="b">
        <f>MAX(U:U)=U235</f>
        <v>0</v>
      </c>
      <c r="Y235" t="b">
        <f>L235&lt;&gt;I235</f>
        <v>1</v>
      </c>
    </row>
    <row r="236" spans="1:25" x14ac:dyDescent="0.2">
      <c r="A236">
        <v>634</v>
      </c>
      <c r="B236" t="s">
        <v>378</v>
      </c>
      <c r="C236" t="s">
        <v>379</v>
      </c>
      <c r="D236" t="s">
        <v>53</v>
      </c>
      <c r="E236" t="s">
        <v>13</v>
      </c>
      <c r="G236">
        <v>88.833299999999994</v>
      </c>
      <c r="H236">
        <v>99</v>
      </c>
      <c r="O236">
        <v>-0.42009840015008598</v>
      </c>
      <c r="Q236">
        <v>-0.42009999999999997</v>
      </c>
      <c r="R236" t="str">
        <f>LEFT(B236,1)&amp;"."&amp;C236&amp;IF(V236,"^","")&amp;IF(W236,"*","")</f>
        <v>I.Soldo</v>
      </c>
      <c r="S236">
        <f>RANK(Q236,Q236:Q243)</f>
        <v>2</v>
      </c>
      <c r="T236">
        <f>RANK(Q236,Q:Q)</f>
        <v>90</v>
      </c>
      <c r="U236">
        <f>K236-T236</f>
        <v>-90</v>
      </c>
      <c r="V236" t="b">
        <f>_xlfn.MAXIFS(U:U,I:I,I236)=U236</f>
        <v>0</v>
      </c>
      <c r="W236" t="b">
        <f>_xlfn.MINIFS(U:U,I:I,I236)=U236</f>
        <v>0</v>
      </c>
      <c r="X236" t="b">
        <f>MAX(U:U)=U236</f>
        <v>0</v>
      </c>
      <c r="Y236" t="b">
        <f>L236&lt;&gt;I236</f>
        <v>0</v>
      </c>
    </row>
    <row r="237" spans="1:25" x14ac:dyDescent="0.2">
      <c r="A237">
        <v>403</v>
      </c>
      <c r="B237" t="s">
        <v>345</v>
      </c>
      <c r="C237" t="s">
        <v>380</v>
      </c>
      <c r="D237" t="s">
        <v>27</v>
      </c>
      <c r="E237" t="s">
        <v>12</v>
      </c>
      <c r="G237">
        <v>94.75</v>
      </c>
      <c r="H237">
        <v>75.5</v>
      </c>
      <c r="L237">
        <v>9856</v>
      </c>
      <c r="N237">
        <v>-2.5923009848596501</v>
      </c>
      <c r="Q237">
        <v>-2.5922999999999998</v>
      </c>
      <c r="R237" t="str">
        <f>LEFT(B237,1)&amp;"."&amp;C237&amp;IF(V237,"^","")&amp;IF(W237,"*","")</f>
        <v>H.Perryman</v>
      </c>
      <c r="S237">
        <f>RANK(Q237,Q237:Q244)</f>
        <v>5</v>
      </c>
      <c r="T237">
        <f>RANK(Q237,Q:Q)</f>
        <v>326</v>
      </c>
      <c r="U237">
        <f>K237-T237</f>
        <v>-326</v>
      </c>
      <c r="V237" t="b">
        <f>_xlfn.MAXIFS(U:U,I:I,I237)=U237</f>
        <v>0</v>
      </c>
      <c r="W237" t="b">
        <f>_xlfn.MINIFS(U:U,I:I,I237)=U237</f>
        <v>0</v>
      </c>
      <c r="X237" t="b">
        <f>MAX(U:U)=U237</f>
        <v>0</v>
      </c>
      <c r="Y237" t="b">
        <f>L237&lt;&gt;I237</f>
        <v>1</v>
      </c>
    </row>
    <row r="238" spans="1:25" x14ac:dyDescent="0.2">
      <c r="A238">
        <v>1</v>
      </c>
      <c r="B238" t="s">
        <v>61</v>
      </c>
      <c r="C238" t="s">
        <v>381</v>
      </c>
      <c r="D238" t="s">
        <v>63</v>
      </c>
      <c r="E238" t="s">
        <v>12</v>
      </c>
      <c r="G238">
        <v>49.333300000000001</v>
      </c>
      <c r="H238">
        <v>54</v>
      </c>
      <c r="N238">
        <v>-4.5778318254757702</v>
      </c>
      <c r="Q238">
        <v>-4.5777999999999999</v>
      </c>
      <c r="R238" t="str">
        <f>LEFT(B238,1)&amp;"."&amp;C238&amp;IF(V238,"^","")&amp;IF(W238,"*","")</f>
        <v>R.Atkins</v>
      </c>
      <c r="S238">
        <f>RANK(Q238,Q238:Q245)</f>
        <v>7</v>
      </c>
      <c r="T238">
        <f>RANK(Q238,Q:Q)</f>
        <v>498</v>
      </c>
      <c r="U238">
        <f>K238-T238</f>
        <v>-498</v>
      </c>
      <c r="V238" t="b">
        <f>_xlfn.MAXIFS(U:U,I:I,I238)=U238</f>
        <v>0</v>
      </c>
      <c r="W238" t="b">
        <f>_xlfn.MINIFS(U:U,I:I,I238)=U238</f>
        <v>0</v>
      </c>
      <c r="X238" t="b">
        <f>MAX(U:U)=U238</f>
        <v>0</v>
      </c>
      <c r="Y238" t="b">
        <f>L238&lt;&gt;I238</f>
        <v>0</v>
      </c>
    </row>
    <row r="239" spans="1:25" x14ac:dyDescent="0.2">
      <c r="A239">
        <v>206</v>
      </c>
      <c r="B239" t="s">
        <v>327</v>
      </c>
      <c r="C239" t="s">
        <v>382</v>
      </c>
      <c r="D239" t="s">
        <v>82</v>
      </c>
      <c r="E239" t="s">
        <v>14</v>
      </c>
      <c r="G239">
        <v>68.571399999999997</v>
      </c>
      <c r="H239">
        <v>67</v>
      </c>
      <c r="P239">
        <v>-2.0710223192894399</v>
      </c>
      <c r="Q239">
        <v>-2.0710000000000002</v>
      </c>
      <c r="R239" t="str">
        <f>LEFT(B239,1)&amp;"."&amp;C239&amp;IF(V239,"^","")&amp;IF(W239,"*","")</f>
        <v>A.McDonald-Tipungwuti</v>
      </c>
      <c r="S239">
        <f>RANK(Q239,Q239:Q246)</f>
        <v>4</v>
      </c>
      <c r="T239">
        <f>RANK(Q239,Q:Q)</f>
        <v>259</v>
      </c>
      <c r="U239">
        <f>K239-T239</f>
        <v>-259</v>
      </c>
      <c r="V239" t="b">
        <f>_xlfn.MAXIFS(U:U,I:I,I239)=U239</f>
        <v>0</v>
      </c>
      <c r="W239" t="b">
        <f>_xlfn.MINIFS(U:U,I:I,I239)=U239</f>
        <v>0</v>
      </c>
      <c r="X239" t="b">
        <f>MAX(U:U)=U239</f>
        <v>0</v>
      </c>
      <c r="Y239" t="b">
        <f>L239&lt;&gt;I239</f>
        <v>0</v>
      </c>
    </row>
    <row r="240" spans="1:25" x14ac:dyDescent="0.2">
      <c r="A240">
        <v>383</v>
      </c>
      <c r="B240" t="s">
        <v>72</v>
      </c>
      <c r="C240" t="s">
        <v>383</v>
      </c>
      <c r="D240" t="s">
        <v>27</v>
      </c>
      <c r="E240" t="s">
        <v>12</v>
      </c>
      <c r="G240">
        <v>62.75</v>
      </c>
      <c r="H240">
        <v>64.5</v>
      </c>
      <c r="N240">
        <v>-3.6081539730818499</v>
      </c>
      <c r="Q240">
        <v>-3.6082000000000001</v>
      </c>
      <c r="R240" t="str">
        <f>LEFT(B240,1)&amp;"."&amp;C240&amp;IF(V240,"^","")&amp;IF(W240,"*","")</f>
        <v>M.de Boer</v>
      </c>
      <c r="S240">
        <f>RANK(Q240,Q240:Q247)</f>
        <v>7</v>
      </c>
      <c r="T240">
        <f>RANK(Q240,Q:Q)</f>
        <v>432</v>
      </c>
      <c r="U240">
        <f>K240-T240</f>
        <v>-432</v>
      </c>
      <c r="V240" t="b">
        <f>_xlfn.MAXIFS(U:U,I:I,I240)=U240</f>
        <v>0</v>
      </c>
      <c r="W240" t="b">
        <f>_xlfn.MINIFS(U:U,I:I,I240)=U240</f>
        <v>0</v>
      </c>
      <c r="X240" t="b">
        <f>MAX(U:U)=U240</f>
        <v>0</v>
      </c>
      <c r="Y240" t="b">
        <f>L240&lt;&gt;I240</f>
        <v>0</v>
      </c>
    </row>
    <row r="241" spans="1:25" x14ac:dyDescent="0.2">
      <c r="A241">
        <v>734</v>
      </c>
      <c r="B241" t="s">
        <v>384</v>
      </c>
      <c r="C241" t="s">
        <v>385</v>
      </c>
      <c r="D241" t="s">
        <v>24</v>
      </c>
      <c r="E241" t="s">
        <v>11</v>
      </c>
      <c r="G241">
        <v>88.142899999999997</v>
      </c>
      <c r="H241">
        <v>107</v>
      </c>
      <c r="L241">
        <v>189</v>
      </c>
      <c r="M241">
        <v>1.3398593019696301</v>
      </c>
      <c r="Q241">
        <v>1.3399000000000001</v>
      </c>
      <c r="R241" t="str">
        <f>LEFT(B241,1)&amp;"."&amp;C241&amp;IF(V241,"^","")&amp;IF(W241,"*","")</f>
        <v>H.Crozier</v>
      </c>
      <c r="S241">
        <f>RANK(Q241,Q241:Q248)</f>
        <v>1</v>
      </c>
      <c r="T241">
        <f>RANK(Q241,Q:Q)</f>
        <v>17</v>
      </c>
      <c r="U241">
        <f>K241-T241</f>
        <v>-17</v>
      </c>
      <c r="V241" t="b">
        <f>_xlfn.MAXIFS(U:U,I:I,I241)=U241</f>
        <v>0</v>
      </c>
      <c r="W241" t="b">
        <f>_xlfn.MINIFS(U:U,I:I,I241)=U241</f>
        <v>0</v>
      </c>
      <c r="X241" t="b">
        <f>MAX(U:U)=U241</f>
        <v>0</v>
      </c>
      <c r="Y241" t="b">
        <f>L241&lt;&gt;I241</f>
        <v>1</v>
      </c>
    </row>
    <row r="242" spans="1:25" x14ac:dyDescent="0.2">
      <c r="A242">
        <v>160</v>
      </c>
      <c r="B242" t="s">
        <v>386</v>
      </c>
      <c r="C242" t="s">
        <v>387</v>
      </c>
      <c r="D242" t="s">
        <v>18</v>
      </c>
      <c r="E242" t="s">
        <v>12</v>
      </c>
      <c r="G242">
        <v>74.125</v>
      </c>
      <c r="H242">
        <v>76.5</v>
      </c>
      <c r="N242">
        <v>-2.4999507132030798</v>
      </c>
      <c r="Q242">
        <v>-2.5</v>
      </c>
      <c r="R242" t="str">
        <f>LEFT(B242,1)&amp;"."&amp;C242&amp;IF(V242,"^","")&amp;IF(W242,"*","")</f>
        <v>C.Mayne</v>
      </c>
      <c r="S242">
        <f>RANK(Q242,Q242:Q249)</f>
        <v>5</v>
      </c>
      <c r="T242">
        <f>RANK(Q242,Q:Q)</f>
        <v>315</v>
      </c>
      <c r="U242">
        <f>K242-T242</f>
        <v>-315</v>
      </c>
      <c r="V242" t="b">
        <f>_xlfn.MAXIFS(U:U,I:I,I242)=U242</f>
        <v>0</v>
      </c>
      <c r="W242" t="b">
        <f>_xlfn.MINIFS(U:U,I:I,I242)=U242</f>
        <v>0</v>
      </c>
      <c r="X242" t="b">
        <f>MAX(U:U)=U242</f>
        <v>0</v>
      </c>
      <c r="Y242" t="b">
        <f>L242&lt;&gt;I242</f>
        <v>0</v>
      </c>
    </row>
    <row r="243" spans="1:25" x14ac:dyDescent="0.2">
      <c r="A243">
        <v>19</v>
      </c>
      <c r="B243" t="s">
        <v>48</v>
      </c>
      <c r="C243" t="s">
        <v>39</v>
      </c>
      <c r="D243" t="s">
        <v>63</v>
      </c>
      <c r="E243" t="s">
        <v>11</v>
      </c>
      <c r="G243">
        <v>54.428600000000003</v>
      </c>
      <c r="H243">
        <v>56</v>
      </c>
      <c r="M243">
        <v>-3.2061913857942801</v>
      </c>
      <c r="Q243">
        <v>-3.2061999999999999</v>
      </c>
      <c r="R243" t="str">
        <f>LEFT(B243,1)&amp;"."&amp;C243&amp;IF(V243,"^","")&amp;IF(W243,"*","")</f>
        <v>J.Kelly</v>
      </c>
      <c r="S243">
        <f>RANK(Q243,Q243:Q250)</f>
        <v>7</v>
      </c>
      <c r="T243">
        <f>RANK(Q243,Q:Q)</f>
        <v>392</v>
      </c>
      <c r="U243">
        <f>K243-T243</f>
        <v>-392</v>
      </c>
      <c r="V243" t="b">
        <f>_xlfn.MAXIFS(U:U,I:I,I243)=U243</f>
        <v>0</v>
      </c>
      <c r="W243" t="b">
        <f>_xlfn.MINIFS(U:U,I:I,I243)=U243</f>
        <v>0</v>
      </c>
      <c r="X243" t="b">
        <f>MAX(U:U)=U243</f>
        <v>0</v>
      </c>
      <c r="Y243" t="b">
        <f>L243&lt;&gt;I243</f>
        <v>0</v>
      </c>
    </row>
    <row r="244" spans="1:25" x14ac:dyDescent="0.2">
      <c r="A244">
        <v>162</v>
      </c>
      <c r="B244" t="s">
        <v>111</v>
      </c>
      <c r="C244" t="s">
        <v>388</v>
      </c>
      <c r="D244" t="s">
        <v>18</v>
      </c>
      <c r="E244" t="s">
        <v>11</v>
      </c>
      <c r="G244">
        <v>77.375</v>
      </c>
      <c r="H244">
        <v>75</v>
      </c>
      <c r="M244">
        <v>-1.5125646589802699</v>
      </c>
      <c r="Q244">
        <v>-1.5125999999999999</v>
      </c>
      <c r="R244" t="str">
        <f>LEFT(B244,1)&amp;"."&amp;C244&amp;IF(V244,"^","")&amp;IF(W244,"*","")</f>
        <v>D.Moore</v>
      </c>
      <c r="S244">
        <f>RANK(Q244,Q244:Q251)</f>
        <v>3</v>
      </c>
      <c r="T244">
        <f>RANK(Q244,Q:Q)</f>
        <v>208</v>
      </c>
      <c r="U244">
        <f>K244-T244</f>
        <v>-208</v>
      </c>
      <c r="V244" t="b">
        <f>_xlfn.MAXIFS(U:U,I:I,I244)=U244</f>
        <v>0</v>
      </c>
      <c r="W244" t="b">
        <f>_xlfn.MINIFS(U:U,I:I,I244)=U244</f>
        <v>0</v>
      </c>
      <c r="X244" t="b">
        <f>MAX(U:U)=U244</f>
        <v>0</v>
      </c>
      <c r="Y244" t="b">
        <f>L244&lt;&gt;I244</f>
        <v>0</v>
      </c>
    </row>
    <row r="245" spans="1:25" x14ac:dyDescent="0.2">
      <c r="A245">
        <v>156</v>
      </c>
      <c r="B245" t="s">
        <v>40</v>
      </c>
      <c r="C245" t="s">
        <v>322</v>
      </c>
      <c r="D245" t="s">
        <v>18</v>
      </c>
      <c r="E245" t="s">
        <v>11</v>
      </c>
      <c r="G245">
        <v>0</v>
      </c>
      <c r="H245">
        <v>0</v>
      </c>
      <c r="M245">
        <v>-8.1979333174566094</v>
      </c>
      <c r="Q245">
        <v>-8.1979000000000006</v>
      </c>
      <c r="R245" t="str">
        <f>LEFT(B245,1)&amp;"."&amp;C245&amp;IF(V245,"^","")&amp;IF(W245,"*","")</f>
        <v>T.Langdon</v>
      </c>
      <c r="S245">
        <f>RANK(Q245,Q245:Q252)</f>
        <v>7</v>
      </c>
      <c r="T245">
        <f>RANK(Q245,Q:Q)</f>
        <v>587</v>
      </c>
      <c r="U245">
        <f>K245-T245</f>
        <v>-587</v>
      </c>
      <c r="V245" t="b">
        <f>_xlfn.MAXIFS(U:U,I:I,I245)=U245</f>
        <v>0</v>
      </c>
      <c r="W245" t="b">
        <f>_xlfn.MINIFS(U:U,I:I,I245)=U245</f>
        <v>0</v>
      </c>
      <c r="X245" t="b">
        <f>MAX(U:U)=U245</f>
        <v>0</v>
      </c>
      <c r="Y245" t="b">
        <f>L245&lt;&gt;I245</f>
        <v>0</v>
      </c>
    </row>
    <row r="246" spans="1:25" x14ac:dyDescent="0.2">
      <c r="A246">
        <v>625</v>
      </c>
      <c r="B246" t="s">
        <v>76</v>
      </c>
      <c r="C246" t="s">
        <v>389</v>
      </c>
      <c r="D246" t="s">
        <v>53</v>
      </c>
      <c r="E246" t="s">
        <v>13</v>
      </c>
      <c r="G246">
        <v>99</v>
      </c>
      <c r="H246">
        <v>86</v>
      </c>
      <c r="O246">
        <v>-1.0472309400870601</v>
      </c>
      <c r="Q246">
        <v>-1.0471999999999999</v>
      </c>
      <c r="R246" t="str">
        <f>LEFT(B246,1)&amp;"."&amp;C246&amp;IF(V246,"^","")&amp;IF(W246,"*","")</f>
        <v>T.Nankervis</v>
      </c>
      <c r="S246">
        <f>RANK(Q246,Q246:Q253)</f>
        <v>1</v>
      </c>
      <c r="T246">
        <f>RANK(Q246,Q:Q)</f>
        <v>146</v>
      </c>
      <c r="U246">
        <f>K246-T246</f>
        <v>-146</v>
      </c>
      <c r="V246" t="b">
        <f>_xlfn.MAXIFS(U:U,I:I,I246)=U246</f>
        <v>0</v>
      </c>
      <c r="W246" t="b">
        <f>_xlfn.MINIFS(U:U,I:I,I246)=U246</f>
        <v>0</v>
      </c>
      <c r="X246" t="b">
        <f>MAX(U:U)=U246</f>
        <v>0</v>
      </c>
      <c r="Y246" t="b">
        <f>L246&lt;&gt;I246</f>
        <v>0</v>
      </c>
    </row>
    <row r="247" spans="1:25" x14ac:dyDescent="0.2">
      <c r="A247">
        <v>507</v>
      </c>
      <c r="B247" t="s">
        <v>201</v>
      </c>
      <c r="C247" t="s">
        <v>390</v>
      </c>
      <c r="D247" t="s">
        <v>94</v>
      </c>
      <c r="E247" t="s">
        <v>11</v>
      </c>
      <c r="G247">
        <v>74.25</v>
      </c>
      <c r="H247">
        <v>79</v>
      </c>
      <c r="M247">
        <v>-1.1560116638615301</v>
      </c>
      <c r="Q247">
        <v>-1.1559999999999999</v>
      </c>
      <c r="R247" t="str">
        <f>LEFT(B247,1)&amp;"."&amp;C247&amp;IF(V247,"^","")&amp;IF(W247,"*","")</f>
        <v>S.Atley</v>
      </c>
      <c r="S247">
        <f>RANK(Q247,Q247:Q254)</f>
        <v>2</v>
      </c>
      <c r="T247">
        <f>RANK(Q247,Q:Q)</f>
        <v>160</v>
      </c>
      <c r="U247">
        <f>K247-T247</f>
        <v>-160</v>
      </c>
      <c r="V247" t="b">
        <f>_xlfn.MAXIFS(U:U,I:I,I247)=U247</f>
        <v>0</v>
      </c>
      <c r="W247" t="b">
        <f>_xlfn.MINIFS(U:U,I:I,I247)=U247</f>
        <v>0</v>
      </c>
      <c r="X247" t="b">
        <f>MAX(U:U)=U247</f>
        <v>0</v>
      </c>
      <c r="Y247" t="b">
        <f>L247&lt;&gt;I247</f>
        <v>0</v>
      </c>
    </row>
    <row r="248" spans="1:25" x14ac:dyDescent="0.2">
      <c r="A248">
        <v>92</v>
      </c>
      <c r="B248" t="s">
        <v>391</v>
      </c>
      <c r="C248" t="s">
        <v>392</v>
      </c>
      <c r="D248" t="s">
        <v>34</v>
      </c>
      <c r="E248" t="s">
        <v>11</v>
      </c>
      <c r="F248" t="s">
        <v>14</v>
      </c>
      <c r="G248">
        <v>73.75</v>
      </c>
      <c r="H248">
        <v>57.5</v>
      </c>
      <c r="M248">
        <v>-3.0724840126247499</v>
      </c>
      <c r="P248">
        <v>-2.9627939695217198</v>
      </c>
      <c r="Q248">
        <v>-2.9628000000000001</v>
      </c>
      <c r="R248" t="str">
        <f>LEFT(B248,1)&amp;"."&amp;C248&amp;IF(V248,"^","")&amp;IF(W248,"*","")</f>
        <v>L.Casboult</v>
      </c>
      <c r="S248">
        <f>RANK(Q248,Q248:Q255)</f>
        <v>6</v>
      </c>
      <c r="T248">
        <f>RANK(Q248,Q:Q)</f>
        <v>364</v>
      </c>
      <c r="U248">
        <f>K248-T248</f>
        <v>-364</v>
      </c>
      <c r="V248" t="b">
        <f>_xlfn.MAXIFS(U:U,I:I,I248)=U248</f>
        <v>0</v>
      </c>
      <c r="W248" t="b">
        <f>_xlfn.MINIFS(U:U,I:I,I248)=U248</f>
        <v>0</v>
      </c>
      <c r="X248" t="b">
        <f>MAX(U:U)=U248</f>
        <v>0</v>
      </c>
      <c r="Y248" t="b">
        <f>L248&lt;&gt;I248</f>
        <v>0</v>
      </c>
    </row>
    <row r="249" spans="1:25" x14ac:dyDescent="0.2">
      <c r="A249">
        <v>215</v>
      </c>
      <c r="B249" t="s">
        <v>95</v>
      </c>
      <c r="C249" t="s">
        <v>331</v>
      </c>
      <c r="D249" t="s">
        <v>82</v>
      </c>
      <c r="E249" t="s">
        <v>13</v>
      </c>
      <c r="G249">
        <v>76.666700000000006</v>
      </c>
      <c r="H249">
        <v>72</v>
      </c>
      <c r="O249">
        <v>-1.7226044446345601</v>
      </c>
      <c r="Q249">
        <v>-1.7225999999999999</v>
      </c>
      <c r="R249" t="str">
        <f>LEFT(B249,1)&amp;"."&amp;C249&amp;IF(V249,"^","")&amp;IF(W249,"*","")</f>
        <v>A.Phillips</v>
      </c>
      <c r="S249">
        <f>RANK(Q249,Q249:Q256)</f>
        <v>2</v>
      </c>
      <c r="T249">
        <f>RANK(Q249,Q:Q)</f>
        <v>223</v>
      </c>
      <c r="U249">
        <f>K249-T249</f>
        <v>-223</v>
      </c>
      <c r="V249" t="b">
        <f>_xlfn.MAXIFS(U:U,I:I,I249)=U249</f>
        <v>0</v>
      </c>
      <c r="W249" t="b">
        <f>_xlfn.MINIFS(U:U,I:I,I249)=U249</f>
        <v>0</v>
      </c>
      <c r="X249" t="b">
        <f>MAX(U:U)=U249</f>
        <v>0</v>
      </c>
      <c r="Y249" t="b">
        <f>L249&lt;&gt;I249</f>
        <v>0</v>
      </c>
    </row>
    <row r="250" spans="1:25" x14ac:dyDescent="0.2">
      <c r="A250">
        <v>240</v>
      </c>
      <c r="B250" t="s">
        <v>393</v>
      </c>
      <c r="C250" t="s">
        <v>111</v>
      </c>
      <c r="D250" t="s">
        <v>37</v>
      </c>
      <c r="E250" t="s">
        <v>13</v>
      </c>
      <c r="G250">
        <v>57.833300000000001</v>
      </c>
      <c r="H250">
        <v>51.5</v>
      </c>
      <c r="O250">
        <v>-2.7115442191505599</v>
      </c>
      <c r="Q250">
        <v>-2.7115</v>
      </c>
      <c r="R250" t="str">
        <f>LEFT(B250,1)&amp;"."&amp;C250&amp;IF(V250,"^","")&amp;IF(W250,"*","")</f>
        <v>S.Darcy</v>
      </c>
      <c r="S250">
        <f>RANK(Q250,Q250:Q257)</f>
        <v>5</v>
      </c>
      <c r="T250">
        <f>RANK(Q250,Q:Q)</f>
        <v>335</v>
      </c>
      <c r="U250">
        <f>K250-T250</f>
        <v>-335</v>
      </c>
      <c r="V250" t="b">
        <f>_xlfn.MAXIFS(U:U,I:I,I250)=U250</f>
        <v>0</v>
      </c>
      <c r="W250" t="b">
        <f>_xlfn.MINIFS(U:U,I:I,I250)=U250</f>
        <v>0</v>
      </c>
      <c r="X250" t="b">
        <f>MAX(U:U)=U250</f>
        <v>0</v>
      </c>
      <c r="Y250" t="b">
        <f>L250&lt;&gt;I250</f>
        <v>0</v>
      </c>
    </row>
    <row r="251" spans="1:25" x14ac:dyDescent="0.2">
      <c r="A251">
        <v>432</v>
      </c>
      <c r="B251" t="s">
        <v>394</v>
      </c>
      <c r="C251" t="s">
        <v>395</v>
      </c>
      <c r="D251" t="s">
        <v>42</v>
      </c>
      <c r="E251" t="s">
        <v>11</v>
      </c>
      <c r="G251">
        <v>0</v>
      </c>
      <c r="H251">
        <v>0</v>
      </c>
      <c r="M251">
        <v>-8.1979333174566094</v>
      </c>
      <c r="Q251">
        <v>-8.1979000000000006</v>
      </c>
      <c r="R251" t="str">
        <f>LEFT(B251,1)&amp;"."&amp;C251&amp;IF(V251,"^","")&amp;IF(W251,"*","")</f>
        <v>J.Impey</v>
      </c>
      <c r="S251">
        <f>RANK(Q251,Q251:Q258)</f>
        <v>7</v>
      </c>
      <c r="T251">
        <f>RANK(Q251,Q:Q)</f>
        <v>587</v>
      </c>
      <c r="U251">
        <f>K251-T251</f>
        <v>-587</v>
      </c>
      <c r="V251" t="b">
        <f>_xlfn.MAXIFS(U:U,I:I,I251)=U251</f>
        <v>0</v>
      </c>
      <c r="W251" t="b">
        <f>_xlfn.MINIFS(U:U,I:I,I251)=U251</f>
        <v>0</v>
      </c>
      <c r="X251" t="b">
        <f>MAX(U:U)=U251</f>
        <v>0</v>
      </c>
      <c r="Y251" t="b">
        <f>L251&lt;&gt;I251</f>
        <v>0</v>
      </c>
    </row>
    <row r="252" spans="1:25" x14ac:dyDescent="0.2">
      <c r="A252">
        <v>560</v>
      </c>
      <c r="B252" t="s">
        <v>40</v>
      </c>
      <c r="C252" t="s">
        <v>396</v>
      </c>
      <c r="D252" t="s">
        <v>99</v>
      </c>
      <c r="E252" t="s">
        <v>11</v>
      </c>
      <c r="G252">
        <v>65.625</v>
      </c>
      <c r="H252">
        <v>64.5</v>
      </c>
      <c r="M252">
        <v>-2.4485162711669601</v>
      </c>
      <c r="Q252">
        <v>-2.4485000000000001</v>
      </c>
      <c r="R252" t="str">
        <f>LEFT(B252,1)&amp;"."&amp;C252&amp;IF(V252,"^","")&amp;IF(W252,"*","")</f>
        <v>T.Clurey</v>
      </c>
      <c r="S252">
        <f>RANK(Q252,Q252:Q259)</f>
        <v>5</v>
      </c>
      <c r="T252">
        <f>RANK(Q252,Q:Q)</f>
        <v>307</v>
      </c>
      <c r="U252">
        <f>K252-T252</f>
        <v>-307</v>
      </c>
      <c r="V252" t="b">
        <f>_xlfn.MAXIFS(U:U,I:I,I252)=U252</f>
        <v>0</v>
      </c>
      <c r="W252" t="b">
        <f>_xlfn.MINIFS(U:U,I:I,I252)=U252</f>
        <v>0</v>
      </c>
      <c r="X252" t="b">
        <f>MAX(U:U)=U252</f>
        <v>0</v>
      </c>
      <c r="Y252" t="b">
        <f>L252&lt;&gt;I252</f>
        <v>0</v>
      </c>
    </row>
    <row r="253" spans="1:25" x14ac:dyDescent="0.2">
      <c r="A253">
        <v>564</v>
      </c>
      <c r="B253" t="s">
        <v>397</v>
      </c>
      <c r="C253" t="s">
        <v>398</v>
      </c>
      <c r="D253" t="s">
        <v>99</v>
      </c>
      <c r="E253" t="s">
        <v>12</v>
      </c>
      <c r="G253">
        <v>75.8</v>
      </c>
      <c r="H253">
        <v>79</v>
      </c>
      <c r="N253">
        <v>-2.2690750340616699</v>
      </c>
      <c r="Q253">
        <v>-2.2690999999999999</v>
      </c>
      <c r="R253" t="str">
        <f>LEFT(B253,1)&amp;"."&amp;C253&amp;IF(V253,"^","")&amp;IF(W253,"*","")</f>
        <v>X.Duursma</v>
      </c>
      <c r="S253">
        <f>RANK(Q253,Q253:Q260)</f>
        <v>4</v>
      </c>
      <c r="T253">
        <f>RANK(Q253,Q:Q)</f>
        <v>280</v>
      </c>
      <c r="U253">
        <f>K253-T253</f>
        <v>-280</v>
      </c>
      <c r="V253" t="b">
        <f>_xlfn.MAXIFS(U:U,I:I,I253)=U253</f>
        <v>0</v>
      </c>
      <c r="W253" t="b">
        <f>_xlfn.MINIFS(U:U,I:I,I253)=U253</f>
        <v>0</v>
      </c>
      <c r="X253" t="b">
        <f>MAX(U:U)=U253</f>
        <v>0</v>
      </c>
      <c r="Y253" t="b">
        <f>L253&lt;&gt;I253</f>
        <v>0</v>
      </c>
    </row>
    <row r="254" spans="1:25" x14ac:dyDescent="0.2">
      <c r="A254">
        <v>203</v>
      </c>
      <c r="B254" t="s">
        <v>399</v>
      </c>
      <c r="C254" t="s">
        <v>400</v>
      </c>
      <c r="D254" t="s">
        <v>82</v>
      </c>
      <c r="E254" t="s">
        <v>14</v>
      </c>
      <c r="F254" t="s">
        <v>12</v>
      </c>
      <c r="G254">
        <v>80.428600000000003</v>
      </c>
      <c r="H254">
        <v>79</v>
      </c>
      <c r="L254">
        <v>9856</v>
      </c>
      <c r="N254">
        <v>-2.2690750340616699</v>
      </c>
      <c r="P254">
        <v>-0.94457391899603205</v>
      </c>
      <c r="Q254">
        <v>-0.9446</v>
      </c>
      <c r="R254" t="str">
        <f>LEFT(B254,1)&amp;"."&amp;C254&amp;IF(V254,"^","")&amp;IF(W254,"*","")</f>
        <v>K.Langford</v>
      </c>
      <c r="S254">
        <f>RANK(Q254,Q254:Q261)</f>
        <v>2</v>
      </c>
      <c r="T254">
        <f>RANK(Q254,Q:Q)</f>
        <v>131</v>
      </c>
      <c r="U254">
        <f>K254-T254</f>
        <v>-131</v>
      </c>
      <c r="V254" t="b">
        <f>_xlfn.MAXIFS(U:U,I:I,I254)=U254</f>
        <v>0</v>
      </c>
      <c r="W254" t="b">
        <f>_xlfn.MINIFS(U:U,I:I,I254)=U254</f>
        <v>0</v>
      </c>
      <c r="X254" t="b">
        <f>MAX(U:U)=U254</f>
        <v>0</v>
      </c>
      <c r="Y254" t="b">
        <f>L254&lt;&gt;I254</f>
        <v>1</v>
      </c>
    </row>
    <row r="255" spans="1:25" x14ac:dyDescent="0.2">
      <c r="A255">
        <v>431</v>
      </c>
      <c r="B255" t="s">
        <v>89</v>
      </c>
      <c r="C255" t="s">
        <v>192</v>
      </c>
      <c r="D255" t="s">
        <v>42</v>
      </c>
      <c r="E255" t="s">
        <v>11</v>
      </c>
      <c r="F255" t="s">
        <v>12</v>
      </c>
      <c r="G255">
        <v>0</v>
      </c>
      <c r="H255">
        <v>0</v>
      </c>
      <c r="M255">
        <v>-8.1979333174566094</v>
      </c>
      <c r="N255">
        <v>-9.5647464949302297</v>
      </c>
      <c r="Q255">
        <v>-8.1979000000000006</v>
      </c>
      <c r="R255" t="str">
        <f>LEFT(B255,1)&amp;"."&amp;C255&amp;IF(V255,"^","")&amp;IF(W255,"*","")</f>
        <v>D.Howe</v>
      </c>
      <c r="S255">
        <f>RANK(Q255,Q255:Q262)</f>
        <v>6</v>
      </c>
      <c r="T255">
        <f>RANK(Q255,Q:Q)</f>
        <v>587</v>
      </c>
      <c r="U255">
        <f>K255-T255</f>
        <v>-587</v>
      </c>
      <c r="V255" t="b">
        <f>_xlfn.MAXIFS(U:U,I:I,I255)=U255</f>
        <v>0</v>
      </c>
      <c r="W255" t="b">
        <f>_xlfn.MINIFS(U:U,I:I,I255)=U255</f>
        <v>0</v>
      </c>
      <c r="X255" t="b">
        <f>MAX(U:U)=U255</f>
        <v>0</v>
      </c>
      <c r="Y255" t="b">
        <f>L255&lt;&gt;I255</f>
        <v>0</v>
      </c>
    </row>
    <row r="256" spans="1:25" x14ac:dyDescent="0.2">
      <c r="A256">
        <v>614</v>
      </c>
      <c r="B256" t="s">
        <v>169</v>
      </c>
      <c r="C256" t="s">
        <v>401</v>
      </c>
      <c r="D256" t="s">
        <v>53</v>
      </c>
      <c r="E256" t="s">
        <v>11</v>
      </c>
      <c r="G256">
        <v>75.875</v>
      </c>
      <c r="H256">
        <v>71</v>
      </c>
      <c r="M256">
        <v>-1.86911765409901</v>
      </c>
      <c r="Q256">
        <v>-1.8691</v>
      </c>
      <c r="R256" t="str">
        <f>LEFT(B256,1)&amp;"."&amp;C256&amp;IF(V256,"^","")&amp;IF(W256,"*","")</f>
        <v>D.Grimes</v>
      </c>
      <c r="S256">
        <f>RANK(Q256,Q256:Q263)</f>
        <v>2</v>
      </c>
      <c r="T256">
        <f>RANK(Q256,Q:Q)</f>
        <v>238</v>
      </c>
      <c r="U256">
        <f>K256-T256</f>
        <v>-238</v>
      </c>
      <c r="V256" t="b">
        <f>_xlfn.MAXIFS(U:U,I:I,I256)=U256</f>
        <v>0</v>
      </c>
      <c r="W256" t="b">
        <f>_xlfn.MINIFS(U:U,I:I,I256)=U256</f>
        <v>0</v>
      </c>
      <c r="X256" t="b">
        <f>MAX(U:U)=U256</f>
        <v>0</v>
      </c>
      <c r="Y256" t="b">
        <f>L256&lt;&gt;I256</f>
        <v>0</v>
      </c>
    </row>
    <row r="257" spans="1:25" x14ac:dyDescent="0.2">
      <c r="A257">
        <v>477</v>
      </c>
      <c r="B257" t="s">
        <v>402</v>
      </c>
      <c r="C257" t="s">
        <v>324</v>
      </c>
      <c r="D257" t="s">
        <v>21</v>
      </c>
      <c r="E257" t="s">
        <v>11</v>
      </c>
      <c r="F257" t="s">
        <v>12</v>
      </c>
      <c r="G257">
        <v>56.5</v>
      </c>
      <c r="H257">
        <v>56.5</v>
      </c>
      <c r="M257">
        <v>-3.16162226140443</v>
      </c>
      <c r="N257">
        <v>-4.3469561463343602</v>
      </c>
      <c r="Q257">
        <v>-3.1616</v>
      </c>
      <c r="R257" t="str">
        <f>LEFT(B257,1)&amp;"."&amp;C257&amp;IF(V257,"^","")&amp;IF(W257,"*","")</f>
        <v>N.Jones</v>
      </c>
      <c r="S257">
        <f>RANK(Q257,Q257:Q264)</f>
        <v>4</v>
      </c>
      <c r="T257">
        <f>RANK(Q257,Q:Q)</f>
        <v>386</v>
      </c>
      <c r="U257">
        <f>K257-T257</f>
        <v>-386</v>
      </c>
      <c r="V257" t="b">
        <f>_xlfn.MAXIFS(U:U,I:I,I257)=U257</f>
        <v>0</v>
      </c>
      <c r="W257" t="b">
        <f>_xlfn.MINIFS(U:U,I:I,I257)=U257</f>
        <v>0</v>
      </c>
      <c r="X257" t="b">
        <f>MAX(U:U)=U257</f>
        <v>0</v>
      </c>
      <c r="Y257" t="b">
        <f>L257&lt;&gt;I257</f>
        <v>0</v>
      </c>
    </row>
    <row r="258" spans="1:25" x14ac:dyDescent="0.2">
      <c r="A258">
        <v>721</v>
      </c>
      <c r="B258" t="s">
        <v>166</v>
      </c>
      <c r="C258" t="s">
        <v>364</v>
      </c>
      <c r="D258" t="s">
        <v>50</v>
      </c>
      <c r="E258" t="s">
        <v>13</v>
      </c>
      <c r="G258">
        <v>75.400000000000006</v>
      </c>
      <c r="H258">
        <v>68</v>
      </c>
      <c r="O258">
        <v>-1.9155683030767101</v>
      </c>
      <c r="Q258">
        <v>-1.9156</v>
      </c>
      <c r="R258" t="str">
        <f>LEFT(B258,1)&amp;"."&amp;C258&amp;IF(V258,"^","")&amp;IF(W258,"*","")</f>
        <v>C.Sinclair</v>
      </c>
      <c r="S258">
        <f>RANK(Q258,Q258:Q265)</f>
        <v>3</v>
      </c>
      <c r="T258">
        <f>RANK(Q258,Q:Q)</f>
        <v>243</v>
      </c>
      <c r="U258">
        <f>K258-T258</f>
        <v>-243</v>
      </c>
      <c r="V258" t="b">
        <f>_xlfn.MAXIFS(U:U,I:I,I258)=U258</f>
        <v>0</v>
      </c>
      <c r="W258" t="b">
        <f>_xlfn.MINIFS(U:U,I:I,I258)=U258</f>
        <v>0</v>
      </c>
      <c r="X258" t="b">
        <f>MAX(U:U)=U258</f>
        <v>0</v>
      </c>
      <c r="Y258" t="b">
        <f>L258&lt;&gt;I258</f>
        <v>0</v>
      </c>
    </row>
    <row r="259" spans="1:25" x14ac:dyDescent="0.2">
      <c r="A259">
        <v>694</v>
      </c>
      <c r="B259" t="s">
        <v>403</v>
      </c>
      <c r="C259" t="s">
        <v>404</v>
      </c>
      <c r="D259" t="s">
        <v>50</v>
      </c>
      <c r="E259" t="s">
        <v>14</v>
      </c>
      <c r="G259">
        <v>0</v>
      </c>
      <c r="H259">
        <v>0</v>
      </c>
      <c r="P259">
        <v>-8.3603592209276094</v>
      </c>
      <c r="Q259">
        <v>-8.3604000000000003</v>
      </c>
      <c r="R259" t="str">
        <f>LEFT(B259,1)&amp;"."&amp;C259&amp;IF(V259,"^","")&amp;IF(W259,"*","")</f>
        <v>L.Franklin</v>
      </c>
      <c r="S259">
        <f>RANK(Q259,Q259:Q266)</f>
        <v>7</v>
      </c>
      <c r="T259">
        <f>RANK(Q259,Q:Q)</f>
        <v>687</v>
      </c>
      <c r="U259">
        <f>K259-T259</f>
        <v>-687</v>
      </c>
      <c r="V259" t="b">
        <f>_xlfn.MAXIFS(U:U,I:I,I259)=U259</f>
        <v>0</v>
      </c>
      <c r="W259" t="b">
        <f>_xlfn.MINIFS(U:U,I:I,I259)=U259</f>
        <v>0</v>
      </c>
      <c r="X259" t="b">
        <f>MAX(U:U)=U259</f>
        <v>0</v>
      </c>
      <c r="Y259" t="b">
        <f>L259&lt;&gt;I259</f>
        <v>0</v>
      </c>
    </row>
    <row r="260" spans="1:25" x14ac:dyDescent="0.2">
      <c r="A260">
        <v>125</v>
      </c>
      <c r="B260" t="s">
        <v>25</v>
      </c>
      <c r="C260" t="s">
        <v>405</v>
      </c>
      <c r="D260" t="s">
        <v>34</v>
      </c>
      <c r="E260" t="s">
        <v>11</v>
      </c>
      <c r="G260">
        <v>72.625</v>
      </c>
      <c r="H260">
        <v>64</v>
      </c>
      <c r="M260">
        <v>-2.4930853955568</v>
      </c>
      <c r="Q260">
        <v>-2.4931000000000001</v>
      </c>
      <c r="R260" t="str">
        <f>LEFT(B260,1)&amp;"."&amp;C260&amp;IF(V260,"^","")&amp;IF(W260,"*","")</f>
        <v>L.Plowman</v>
      </c>
      <c r="S260">
        <f>RANK(Q260,Q260:Q267)</f>
        <v>3</v>
      </c>
      <c r="T260">
        <f>RANK(Q260,Q:Q)</f>
        <v>309</v>
      </c>
      <c r="U260">
        <f>K260-T260</f>
        <v>-309</v>
      </c>
      <c r="V260" t="b">
        <f>_xlfn.MAXIFS(U:U,I:I,I260)=U260</f>
        <v>0</v>
      </c>
      <c r="W260" t="b">
        <f>_xlfn.MINIFS(U:U,I:I,I260)=U260</f>
        <v>0</v>
      </c>
      <c r="X260" t="b">
        <f>MAX(U:U)=U260</f>
        <v>0</v>
      </c>
      <c r="Y260" t="b">
        <f>L260&lt;&gt;I260</f>
        <v>0</v>
      </c>
    </row>
    <row r="261" spans="1:25" x14ac:dyDescent="0.2">
      <c r="A261">
        <v>34</v>
      </c>
      <c r="B261" t="s">
        <v>406</v>
      </c>
      <c r="C261" t="s">
        <v>407</v>
      </c>
      <c r="D261" t="s">
        <v>63</v>
      </c>
      <c r="E261" t="s">
        <v>12</v>
      </c>
      <c r="G261">
        <v>82.2</v>
      </c>
      <c r="H261">
        <v>99</v>
      </c>
      <c r="L261">
        <v>9806</v>
      </c>
      <c r="N261">
        <v>-0.42206960093038998</v>
      </c>
      <c r="Q261">
        <v>-0.42209999999999998</v>
      </c>
      <c r="R261" t="str">
        <f>LEFT(B261,1)&amp;"."&amp;C261&amp;IF(V261,"^","")&amp;IF(W261,"*","")</f>
        <v>P.Seedsman</v>
      </c>
      <c r="S261">
        <f>RANK(Q261,Q261:Q268)</f>
        <v>1</v>
      </c>
      <c r="T261">
        <f>RANK(Q261,Q:Q)</f>
        <v>92</v>
      </c>
      <c r="U261">
        <f>K261-T261</f>
        <v>-92</v>
      </c>
      <c r="V261" t="b">
        <f>_xlfn.MAXIFS(U:U,I:I,I261)=U261</f>
        <v>0</v>
      </c>
      <c r="W261" t="b">
        <f>_xlfn.MINIFS(U:U,I:I,I261)=U261</f>
        <v>0</v>
      </c>
      <c r="X261" t="b">
        <f>MAX(U:U)=U261</f>
        <v>0</v>
      </c>
      <c r="Y261" t="b">
        <f>L261&lt;&gt;I261</f>
        <v>1</v>
      </c>
    </row>
    <row r="262" spans="1:25" x14ac:dyDescent="0.2">
      <c r="A262">
        <v>563</v>
      </c>
      <c r="B262" t="s">
        <v>408</v>
      </c>
      <c r="C262" t="s">
        <v>409</v>
      </c>
      <c r="D262" t="s">
        <v>99</v>
      </c>
      <c r="E262" t="s">
        <v>12</v>
      </c>
      <c r="G262">
        <v>0</v>
      </c>
      <c r="H262">
        <v>0</v>
      </c>
      <c r="N262">
        <v>-9.5647464949302297</v>
      </c>
      <c r="Q262">
        <v>-9.5647000000000002</v>
      </c>
      <c r="R262" t="str">
        <f>LEFT(B262,1)&amp;"."&amp;C262&amp;IF(V262,"^","")&amp;IF(W262,"*","")</f>
        <v>W.Drew</v>
      </c>
      <c r="S262">
        <f>RANK(Q262,Q262:Q269)</f>
        <v>8</v>
      </c>
      <c r="T262">
        <f>RANK(Q262,Q:Q)</f>
        <v>775</v>
      </c>
      <c r="U262">
        <f>K262-T262</f>
        <v>-775</v>
      </c>
      <c r="V262" t="b">
        <f>_xlfn.MAXIFS(U:U,I:I,I262)=U262</f>
        <v>0</v>
      </c>
      <c r="W262" t="b">
        <f>_xlfn.MINIFS(U:U,I:I,I262)=U262</f>
        <v>0</v>
      </c>
      <c r="X262" t="b">
        <f>MAX(U:U)=U262</f>
        <v>0</v>
      </c>
      <c r="Y262" t="b">
        <f>L262&lt;&gt;I262</f>
        <v>0</v>
      </c>
    </row>
    <row r="263" spans="1:25" x14ac:dyDescent="0.2">
      <c r="A263">
        <v>333</v>
      </c>
      <c r="B263" t="s">
        <v>349</v>
      </c>
      <c r="C263" t="s">
        <v>410</v>
      </c>
      <c r="D263" t="s">
        <v>44</v>
      </c>
      <c r="E263" t="s">
        <v>12</v>
      </c>
      <c r="G263">
        <v>68</v>
      </c>
      <c r="H263">
        <v>68</v>
      </c>
      <c r="N263">
        <v>-3.2849280222838799</v>
      </c>
      <c r="Q263">
        <v>-3.2848999999999999</v>
      </c>
      <c r="R263" t="str">
        <f>LEFT(B263,1)&amp;"."&amp;C263&amp;IF(V263,"^","")&amp;IF(W263,"*","")</f>
        <v>C.Constable</v>
      </c>
      <c r="S263">
        <f>RANK(Q263,Q263:Q270)</f>
        <v>4</v>
      </c>
      <c r="T263">
        <f>RANK(Q263,Q:Q)</f>
        <v>397</v>
      </c>
      <c r="U263">
        <f>K263-T263</f>
        <v>-397</v>
      </c>
      <c r="V263" t="b">
        <f>_xlfn.MAXIFS(U:U,I:I,I263)=U263</f>
        <v>0</v>
      </c>
      <c r="W263" t="b">
        <f>_xlfn.MINIFS(U:U,I:I,I263)=U263</f>
        <v>0</v>
      </c>
      <c r="X263" t="b">
        <f>MAX(U:U)=U263</f>
        <v>0</v>
      </c>
      <c r="Y263" t="b">
        <f>L263&lt;&gt;I263</f>
        <v>0</v>
      </c>
    </row>
    <row r="264" spans="1:25" x14ac:dyDescent="0.2">
      <c r="A264">
        <v>499</v>
      </c>
      <c r="B264" t="s">
        <v>59</v>
      </c>
      <c r="C264" t="s">
        <v>411</v>
      </c>
      <c r="D264" t="s">
        <v>21</v>
      </c>
      <c r="E264" t="s">
        <v>12</v>
      </c>
      <c r="G264">
        <v>63</v>
      </c>
      <c r="H264">
        <v>59.5</v>
      </c>
      <c r="N264">
        <v>-4.0699053313646703</v>
      </c>
      <c r="Q264">
        <v>-4.0698999999999996</v>
      </c>
      <c r="R264" t="str">
        <f>LEFT(B264,1)&amp;"."&amp;C264&amp;IF(V264,"^","")&amp;IF(W264,"*","")</f>
        <v>A.Tomlinson</v>
      </c>
      <c r="S264">
        <f>RANK(Q264,Q264:Q271)</f>
        <v>8</v>
      </c>
      <c r="T264">
        <f>RANK(Q264,Q:Q)</f>
        <v>472</v>
      </c>
      <c r="U264">
        <f>K264-T264</f>
        <v>-472</v>
      </c>
      <c r="V264" t="b">
        <f>_xlfn.MAXIFS(U:U,I:I,I264)=U264</f>
        <v>0</v>
      </c>
      <c r="W264" t="b">
        <f>_xlfn.MINIFS(U:U,I:I,I264)=U264</f>
        <v>0</v>
      </c>
      <c r="X264" t="b">
        <f>MAX(U:U)=U264</f>
        <v>0</v>
      </c>
      <c r="Y264" t="b">
        <f>L264&lt;&gt;I264</f>
        <v>0</v>
      </c>
    </row>
    <row r="265" spans="1:25" x14ac:dyDescent="0.2">
      <c r="A265">
        <v>641</v>
      </c>
      <c r="B265" t="s">
        <v>38</v>
      </c>
      <c r="C265" t="s">
        <v>412</v>
      </c>
      <c r="D265" t="s">
        <v>116</v>
      </c>
      <c r="E265" t="s">
        <v>11</v>
      </c>
      <c r="G265">
        <v>69</v>
      </c>
      <c r="H265">
        <v>83</v>
      </c>
      <c r="M265">
        <v>-0.79945866874279503</v>
      </c>
      <c r="Q265">
        <v>-0.79949999999999999</v>
      </c>
      <c r="R265" t="str">
        <f>LEFT(B265,1)&amp;"."&amp;C265&amp;IF(V265,"^","")&amp;IF(W265,"*","")</f>
        <v>J.Battle</v>
      </c>
      <c r="S265">
        <f>RANK(Q265,Q265:Q272)</f>
        <v>1</v>
      </c>
      <c r="T265">
        <f>RANK(Q265,Q:Q)</f>
        <v>121</v>
      </c>
      <c r="U265">
        <f>K265-T265</f>
        <v>-121</v>
      </c>
      <c r="V265" t="b">
        <f>_xlfn.MAXIFS(U:U,I:I,I265)=U265</f>
        <v>0</v>
      </c>
      <c r="W265" t="b">
        <f>_xlfn.MINIFS(U:U,I:I,I265)=U265</f>
        <v>0</v>
      </c>
      <c r="X265" t="b">
        <f>MAX(U:U)=U265</f>
        <v>0</v>
      </c>
      <c r="Y265" t="b">
        <f>L265&lt;&gt;I265</f>
        <v>0</v>
      </c>
    </row>
    <row r="266" spans="1:25" x14ac:dyDescent="0.2">
      <c r="A266">
        <v>161</v>
      </c>
      <c r="B266" t="s">
        <v>413</v>
      </c>
      <c r="C266" t="s">
        <v>414</v>
      </c>
      <c r="D266" t="s">
        <v>18</v>
      </c>
      <c r="E266" t="s">
        <v>14</v>
      </c>
      <c r="G266">
        <v>71.125</v>
      </c>
      <c r="H266">
        <v>56.5</v>
      </c>
      <c r="P266">
        <v>-3.0566646695461701</v>
      </c>
      <c r="Q266">
        <v>-3.0567000000000002</v>
      </c>
      <c r="R266" t="str">
        <f>LEFT(B266,1)&amp;"."&amp;C266&amp;IF(V266,"^","")&amp;IF(W266,"*","")</f>
        <v>B.Mihocek</v>
      </c>
      <c r="S266">
        <f>RANK(Q266,Q266:Q273)</f>
        <v>2</v>
      </c>
      <c r="T266">
        <f>RANK(Q266,Q:Q)</f>
        <v>377</v>
      </c>
      <c r="U266">
        <f>K266-T266</f>
        <v>-377</v>
      </c>
      <c r="V266" t="b">
        <f>_xlfn.MAXIFS(U:U,I:I,I266)=U266</f>
        <v>0</v>
      </c>
      <c r="W266" t="b">
        <f>_xlfn.MINIFS(U:U,I:I,I266)=U266</f>
        <v>0</v>
      </c>
      <c r="X266" t="b">
        <f>MAX(U:U)=U266</f>
        <v>0</v>
      </c>
      <c r="Y266" t="b">
        <f>L266&lt;&gt;I266</f>
        <v>0</v>
      </c>
    </row>
    <row r="267" spans="1:25" x14ac:dyDescent="0.2">
      <c r="A267">
        <v>445</v>
      </c>
      <c r="B267" t="s">
        <v>83</v>
      </c>
      <c r="C267" t="s">
        <v>143</v>
      </c>
      <c r="D267" t="s">
        <v>42</v>
      </c>
      <c r="E267" t="s">
        <v>11</v>
      </c>
      <c r="F267" t="s">
        <v>14</v>
      </c>
      <c r="G267">
        <v>52</v>
      </c>
      <c r="H267">
        <v>55</v>
      </c>
      <c r="M267">
        <v>-3.2953296345739602</v>
      </c>
      <c r="P267">
        <v>-3.19747071958284</v>
      </c>
      <c r="Q267">
        <v>-3.1974999999999998</v>
      </c>
      <c r="R267" t="str">
        <f>LEFT(B267,1)&amp;"."&amp;C267&amp;IF(V267,"^","")&amp;IF(W267,"*","")</f>
        <v>T.O'Brien</v>
      </c>
      <c r="S267">
        <f>RANK(Q267,Q267:Q274)</f>
        <v>3</v>
      </c>
      <c r="T267">
        <f>RANK(Q267,Q:Q)</f>
        <v>390</v>
      </c>
      <c r="U267">
        <f>K267-T267</f>
        <v>-390</v>
      </c>
      <c r="V267" t="b">
        <f>_xlfn.MAXIFS(U:U,I:I,I267)=U267</f>
        <v>0</v>
      </c>
      <c r="W267" t="b">
        <f>_xlfn.MINIFS(U:U,I:I,I267)=U267</f>
        <v>0</v>
      </c>
      <c r="X267" t="b">
        <f>MAX(U:U)=U267</f>
        <v>0</v>
      </c>
      <c r="Y267" t="b">
        <f>L267&lt;&gt;I267</f>
        <v>0</v>
      </c>
    </row>
    <row r="268" spans="1:25" x14ac:dyDescent="0.2">
      <c r="A268">
        <v>735</v>
      </c>
      <c r="B268" t="s">
        <v>218</v>
      </c>
      <c r="C268" t="s">
        <v>415</v>
      </c>
      <c r="D268" t="s">
        <v>24</v>
      </c>
      <c r="E268" t="s">
        <v>14</v>
      </c>
      <c r="G268">
        <v>55.571399999999997</v>
      </c>
      <c r="H268">
        <v>49</v>
      </c>
      <c r="P268">
        <v>-3.7606949197295401</v>
      </c>
      <c r="Q268">
        <v>-3.7606999999999999</v>
      </c>
      <c r="R268" t="str">
        <f>LEFT(B268,1)&amp;"."&amp;C268&amp;IF(V268,"^","")&amp;IF(W268,"*","")</f>
        <v>B.Dale</v>
      </c>
      <c r="S268">
        <f>RANK(Q268,Q268:Q275)</f>
        <v>7</v>
      </c>
      <c r="T268">
        <f>RANK(Q268,Q:Q)</f>
        <v>445</v>
      </c>
      <c r="U268">
        <f>K268-T268</f>
        <v>-445</v>
      </c>
      <c r="V268" t="b">
        <f>_xlfn.MAXIFS(U:U,I:I,I268)=U268</f>
        <v>0</v>
      </c>
      <c r="W268" t="b">
        <f>_xlfn.MINIFS(U:U,I:I,I268)=U268</f>
        <v>0</v>
      </c>
      <c r="X268" t="b">
        <f>MAX(U:U)=U268</f>
        <v>0</v>
      </c>
      <c r="Y268" t="b">
        <f>L268&lt;&gt;I268</f>
        <v>0</v>
      </c>
    </row>
    <row r="269" spans="1:25" x14ac:dyDescent="0.2">
      <c r="A269">
        <v>193</v>
      </c>
      <c r="B269" t="s">
        <v>52</v>
      </c>
      <c r="C269" t="s">
        <v>416</v>
      </c>
      <c r="D269" t="s">
        <v>82</v>
      </c>
      <c r="E269" t="s">
        <v>11</v>
      </c>
      <c r="G269">
        <v>55</v>
      </c>
      <c r="H269">
        <v>55</v>
      </c>
      <c r="M269">
        <v>-3.2953296345739602</v>
      </c>
      <c r="Q269">
        <v>-3.2953000000000001</v>
      </c>
      <c r="R269" t="str">
        <f>LEFT(B269,1)&amp;"."&amp;C269&amp;IF(V269,"^","")&amp;IF(W269,"*","")</f>
        <v>M.Gleeson</v>
      </c>
      <c r="S269">
        <f>RANK(Q269,Q269:Q276)</f>
        <v>6</v>
      </c>
      <c r="T269">
        <f>RANK(Q269,Q:Q)</f>
        <v>403</v>
      </c>
      <c r="U269">
        <f>K269-T269</f>
        <v>-403</v>
      </c>
      <c r="V269" t="b">
        <f>_xlfn.MAXIFS(U:U,I:I,I269)=U269</f>
        <v>0</v>
      </c>
      <c r="W269" t="b">
        <f>_xlfn.MINIFS(U:U,I:I,I269)=U269</f>
        <v>0</v>
      </c>
      <c r="X269" t="b">
        <f>MAX(U:U)=U269</f>
        <v>0</v>
      </c>
      <c r="Y269" t="b">
        <f>L269&lt;&gt;I269</f>
        <v>0</v>
      </c>
    </row>
    <row r="270" spans="1:25" x14ac:dyDescent="0.2">
      <c r="A270">
        <v>696</v>
      </c>
      <c r="B270" t="s">
        <v>70</v>
      </c>
      <c r="C270" t="s">
        <v>181</v>
      </c>
      <c r="D270" t="s">
        <v>50</v>
      </c>
      <c r="E270" t="s">
        <v>14</v>
      </c>
      <c r="G270">
        <v>52.5</v>
      </c>
      <c r="H270">
        <v>50</v>
      </c>
      <c r="P270">
        <v>-3.6668242197050902</v>
      </c>
      <c r="Q270">
        <v>-3.6667999999999998</v>
      </c>
      <c r="R270" t="str">
        <f>LEFT(B270,1)&amp;"."&amp;C270&amp;IF(V270,"^","")&amp;IF(W270,"*","")</f>
        <v>S.Gray</v>
      </c>
      <c r="S270">
        <f>RANK(Q270,Q270:Q277)</f>
        <v>7</v>
      </c>
      <c r="T270">
        <f>RANK(Q270,Q:Q)</f>
        <v>434</v>
      </c>
      <c r="U270">
        <f>K270-T270</f>
        <v>-434</v>
      </c>
      <c r="V270" t="b">
        <f>_xlfn.MAXIFS(U:U,I:I,I270)=U270</f>
        <v>0</v>
      </c>
      <c r="W270" t="b">
        <f>_xlfn.MINIFS(U:U,I:I,I270)=U270</f>
        <v>0</v>
      </c>
      <c r="X270" t="b">
        <f>MAX(U:U)=U270</f>
        <v>0</v>
      </c>
      <c r="Y270" t="b">
        <f>L270&lt;&gt;I270</f>
        <v>0</v>
      </c>
    </row>
    <row r="271" spans="1:25" x14ac:dyDescent="0.2">
      <c r="A271">
        <v>117</v>
      </c>
      <c r="B271" t="s">
        <v>22</v>
      </c>
      <c r="C271" t="s">
        <v>417</v>
      </c>
      <c r="D271" t="s">
        <v>34</v>
      </c>
      <c r="E271" t="s">
        <v>12</v>
      </c>
      <c r="G271">
        <v>66.75</v>
      </c>
      <c r="H271">
        <v>68.5</v>
      </c>
      <c r="N271">
        <v>-3.2387528864555901</v>
      </c>
      <c r="Q271">
        <v>-3.2387999999999999</v>
      </c>
      <c r="R271" t="str">
        <f>LEFT(B271,1)&amp;"."&amp;C271&amp;IF(V271,"^","")&amp;IF(W271,"*","")</f>
        <v>J.Newnes</v>
      </c>
      <c r="S271">
        <f>RANK(Q271,Q271:Q278)</f>
        <v>6</v>
      </c>
      <c r="T271">
        <f>RANK(Q271,Q:Q)</f>
        <v>394</v>
      </c>
      <c r="U271">
        <f>K271-T271</f>
        <v>-394</v>
      </c>
      <c r="V271" t="b">
        <f>_xlfn.MAXIFS(U:U,I:I,I271)=U271</f>
        <v>0</v>
      </c>
      <c r="W271" t="b">
        <f>_xlfn.MINIFS(U:U,I:I,I271)=U271</f>
        <v>0</v>
      </c>
      <c r="X271" t="b">
        <f>MAX(U:U)=U271</f>
        <v>0</v>
      </c>
      <c r="Y271" t="b">
        <f>L271&lt;&gt;I271</f>
        <v>0</v>
      </c>
    </row>
    <row r="272" spans="1:25" x14ac:dyDescent="0.2">
      <c r="A272">
        <v>223</v>
      </c>
      <c r="B272" t="s">
        <v>48</v>
      </c>
      <c r="C272" t="s">
        <v>418</v>
      </c>
      <c r="D272" t="s">
        <v>82</v>
      </c>
      <c r="E272" t="s">
        <v>14</v>
      </c>
      <c r="G272">
        <v>71</v>
      </c>
      <c r="H272">
        <v>66.5</v>
      </c>
      <c r="P272">
        <v>-2.11795766930166</v>
      </c>
      <c r="Q272">
        <v>-2.1179999999999999</v>
      </c>
      <c r="R272" t="str">
        <f>LEFT(B272,1)&amp;"."&amp;C272&amp;IF(V272,"^","")&amp;IF(W272,"*","")</f>
        <v>J.Stringer</v>
      </c>
      <c r="S272">
        <f>RANK(Q272,Q272:Q279)</f>
        <v>4</v>
      </c>
      <c r="T272">
        <f>RANK(Q272,Q:Q)</f>
        <v>264</v>
      </c>
      <c r="U272">
        <f>K272-T272</f>
        <v>-264</v>
      </c>
      <c r="V272" t="b">
        <f>_xlfn.MAXIFS(U:U,I:I,I272)=U272</f>
        <v>0</v>
      </c>
      <c r="W272" t="b">
        <f>_xlfn.MINIFS(U:U,I:I,I272)=U272</f>
        <v>0</v>
      </c>
      <c r="X272" t="b">
        <f>MAX(U:U)=U272</f>
        <v>0</v>
      </c>
      <c r="Y272" t="b">
        <f>L272&lt;&gt;I272</f>
        <v>0</v>
      </c>
    </row>
    <row r="273" spans="1:25" x14ac:dyDescent="0.2">
      <c r="A273">
        <v>227</v>
      </c>
      <c r="B273" t="s">
        <v>356</v>
      </c>
      <c r="C273" t="s">
        <v>419</v>
      </c>
      <c r="D273" t="s">
        <v>37</v>
      </c>
      <c r="E273" t="s">
        <v>14</v>
      </c>
      <c r="F273" t="s">
        <v>12</v>
      </c>
      <c r="G273">
        <v>54.333300000000001</v>
      </c>
      <c r="H273">
        <v>46</v>
      </c>
      <c r="L273">
        <v>9867</v>
      </c>
      <c r="N273">
        <v>-5.3166339987282898</v>
      </c>
      <c r="P273">
        <v>-4.0423070198028901</v>
      </c>
      <c r="Q273">
        <v>-4.0423</v>
      </c>
      <c r="R273" t="str">
        <f>LEFT(B273,1)&amp;"."&amp;C273&amp;IF(V273,"^","")&amp;IF(W273,"*","")</f>
        <v>B.Acres</v>
      </c>
      <c r="S273">
        <f>RANK(Q273,Q273:Q280)</f>
        <v>7</v>
      </c>
      <c r="T273">
        <f>RANK(Q273,Q:Q)</f>
        <v>466</v>
      </c>
      <c r="U273">
        <f>K273-T273</f>
        <v>-466</v>
      </c>
      <c r="V273" t="b">
        <f>_xlfn.MAXIFS(U:U,I:I,I273)=U273</f>
        <v>0</v>
      </c>
      <c r="W273" t="b">
        <f>_xlfn.MINIFS(U:U,I:I,I273)=U273</f>
        <v>0</v>
      </c>
      <c r="X273" t="b">
        <f>MAX(U:U)=U273</f>
        <v>0</v>
      </c>
      <c r="Y273" t="b">
        <f>L273&lt;&gt;I273</f>
        <v>1</v>
      </c>
    </row>
    <row r="274" spans="1:25" x14ac:dyDescent="0.2">
      <c r="A274">
        <v>369</v>
      </c>
      <c r="B274" t="s">
        <v>345</v>
      </c>
      <c r="C274" t="s">
        <v>178</v>
      </c>
      <c r="D274" t="s">
        <v>44</v>
      </c>
      <c r="E274" t="s">
        <v>11</v>
      </c>
      <c r="G274">
        <v>79.571399999999997</v>
      </c>
      <c r="H274">
        <v>72</v>
      </c>
      <c r="M274">
        <v>-1.7799794053193201</v>
      </c>
      <c r="Q274">
        <v>-1.78</v>
      </c>
      <c r="R274" t="str">
        <f>LEFT(B274,1)&amp;"."&amp;C274&amp;IF(V274,"^","")&amp;IF(W274,"*","")</f>
        <v>H.Taylor</v>
      </c>
      <c r="S274">
        <f>RANK(Q274,Q274:Q281)</f>
        <v>3</v>
      </c>
      <c r="T274">
        <f>RANK(Q274,Q:Q)</f>
        <v>228</v>
      </c>
      <c r="U274">
        <f>K274-T274</f>
        <v>-228</v>
      </c>
      <c r="V274" t="b">
        <f>_xlfn.MAXIFS(U:U,I:I,I274)=U274</f>
        <v>0</v>
      </c>
      <c r="W274" t="b">
        <f>_xlfn.MINIFS(U:U,I:I,I274)=U274</f>
        <v>0</v>
      </c>
      <c r="X274" t="b">
        <f>MAX(U:U)=U274</f>
        <v>0</v>
      </c>
      <c r="Y274" t="b">
        <f>L274&lt;&gt;I274</f>
        <v>0</v>
      </c>
    </row>
    <row r="275" spans="1:25" x14ac:dyDescent="0.2">
      <c r="A275">
        <v>482</v>
      </c>
      <c r="B275" t="s">
        <v>48</v>
      </c>
      <c r="C275" t="s">
        <v>420</v>
      </c>
      <c r="D275" t="s">
        <v>21</v>
      </c>
      <c r="E275" t="s">
        <v>11</v>
      </c>
      <c r="G275">
        <v>66.285700000000006</v>
      </c>
      <c r="H275">
        <v>58</v>
      </c>
      <c r="M275">
        <v>-3.0279148882349101</v>
      </c>
      <c r="Q275">
        <v>-3.0278999999999998</v>
      </c>
      <c r="R275" t="str">
        <f>LEFT(B275,1)&amp;"."&amp;C275&amp;IF(V275,"^","")&amp;IF(W275,"*","")</f>
        <v>J.Lever</v>
      </c>
      <c r="S275">
        <f>RANK(Q275,Q275:Q282)</f>
        <v>6</v>
      </c>
      <c r="T275">
        <f>RANK(Q275,Q:Q)</f>
        <v>371</v>
      </c>
      <c r="U275">
        <f>K275-T275</f>
        <v>-371</v>
      </c>
      <c r="V275" t="b">
        <f>_xlfn.MAXIFS(U:U,I:I,I275)=U275</f>
        <v>0</v>
      </c>
      <c r="W275" t="b">
        <f>_xlfn.MINIFS(U:U,I:I,I275)=U275</f>
        <v>0</v>
      </c>
      <c r="X275" t="b">
        <f>MAX(U:U)=U275</f>
        <v>0</v>
      </c>
      <c r="Y275" t="b">
        <f>L275&lt;&gt;I275</f>
        <v>0</v>
      </c>
    </row>
    <row r="276" spans="1:25" x14ac:dyDescent="0.2">
      <c r="A276">
        <v>682</v>
      </c>
      <c r="B276" t="s">
        <v>166</v>
      </c>
      <c r="C276" t="s">
        <v>421</v>
      </c>
      <c r="D276" t="s">
        <v>116</v>
      </c>
      <c r="E276" t="s">
        <v>11</v>
      </c>
      <c r="G276">
        <v>78.875</v>
      </c>
      <c r="H276">
        <v>76</v>
      </c>
      <c r="L276">
        <v>9856</v>
      </c>
      <c r="M276">
        <v>-1.42342641020059</v>
      </c>
      <c r="Q276">
        <v>-1.4234</v>
      </c>
      <c r="R276" t="str">
        <f>LEFT(B276,1)&amp;"."&amp;C276&amp;IF(V276,"^","")&amp;IF(W276,"*","")</f>
        <v>C.Wilkie</v>
      </c>
      <c r="S276">
        <f>RANK(Q276,Q276:Q283)</f>
        <v>1</v>
      </c>
      <c r="T276">
        <f>RANK(Q276,Q:Q)</f>
        <v>198</v>
      </c>
      <c r="U276">
        <f>K276-T276</f>
        <v>-198</v>
      </c>
      <c r="V276" t="b">
        <f>_xlfn.MAXIFS(U:U,I:I,I276)=U276</f>
        <v>0</v>
      </c>
      <c r="W276" t="b">
        <f>_xlfn.MINIFS(U:U,I:I,I276)=U276</f>
        <v>0</v>
      </c>
      <c r="X276" t="b">
        <f>MAX(U:U)=U276</f>
        <v>0</v>
      </c>
      <c r="Y276" t="b">
        <f>L276&lt;&gt;I276</f>
        <v>1</v>
      </c>
    </row>
    <row r="277" spans="1:25" x14ac:dyDescent="0.2">
      <c r="A277">
        <v>134</v>
      </c>
      <c r="B277" t="s">
        <v>129</v>
      </c>
      <c r="C277" t="s">
        <v>422</v>
      </c>
      <c r="D277" t="s">
        <v>34</v>
      </c>
      <c r="E277" t="s">
        <v>11</v>
      </c>
      <c r="G277">
        <v>69.25</v>
      </c>
      <c r="H277">
        <v>69</v>
      </c>
      <c r="M277">
        <v>-2.0473941516583798</v>
      </c>
      <c r="Q277">
        <v>-2.0474000000000001</v>
      </c>
      <c r="R277" t="str">
        <f>LEFT(B277,1)&amp;"."&amp;C277&amp;IF(V277,"^","")&amp;IF(W277,"*","")</f>
        <v>J.Weitering</v>
      </c>
      <c r="S277">
        <f>RANK(Q277,Q277:Q284)</f>
        <v>4</v>
      </c>
      <c r="T277">
        <f>RANK(Q277,Q:Q)</f>
        <v>255</v>
      </c>
      <c r="U277">
        <f>K277-T277</f>
        <v>-255</v>
      </c>
      <c r="V277" t="b">
        <f>_xlfn.MAXIFS(U:U,I:I,I277)=U277</f>
        <v>0</v>
      </c>
      <c r="W277" t="b">
        <f>_xlfn.MINIFS(U:U,I:I,I277)=U277</f>
        <v>0</v>
      </c>
      <c r="X277" t="b">
        <f>MAX(U:U)=U277</f>
        <v>0</v>
      </c>
      <c r="Y277" t="b">
        <f>L277&lt;&gt;I277</f>
        <v>0</v>
      </c>
    </row>
    <row r="278" spans="1:25" x14ac:dyDescent="0.2">
      <c r="A278">
        <v>473</v>
      </c>
      <c r="B278" t="s">
        <v>423</v>
      </c>
      <c r="C278" t="s">
        <v>424</v>
      </c>
      <c r="D278" t="s">
        <v>21</v>
      </c>
      <c r="E278" t="s">
        <v>11</v>
      </c>
      <c r="G278">
        <v>0</v>
      </c>
      <c r="H278">
        <v>0</v>
      </c>
      <c r="M278">
        <v>-8.1979333174566094</v>
      </c>
      <c r="Q278">
        <v>-8.1979000000000006</v>
      </c>
      <c r="R278" t="str">
        <f>LEFT(B278,1)&amp;"."&amp;C278&amp;IF(V278,"^","")&amp;IF(W278,"*","")</f>
        <v>M.Hore</v>
      </c>
      <c r="S278">
        <f>RANK(Q278,Q278:Q285)</f>
        <v>8</v>
      </c>
      <c r="T278">
        <f>RANK(Q278,Q:Q)</f>
        <v>587</v>
      </c>
      <c r="U278">
        <f>K278-T278</f>
        <v>-587</v>
      </c>
      <c r="V278" t="b">
        <f>_xlfn.MAXIFS(U:U,I:I,I278)=U278</f>
        <v>0</v>
      </c>
      <c r="W278" t="b">
        <f>_xlfn.MINIFS(U:U,I:I,I278)=U278</f>
        <v>0</v>
      </c>
      <c r="X278" t="b">
        <f>MAX(U:U)=U278</f>
        <v>0</v>
      </c>
      <c r="Y278" t="b">
        <f>L278&lt;&gt;I278</f>
        <v>0</v>
      </c>
    </row>
    <row r="279" spans="1:25" x14ac:dyDescent="0.2">
      <c r="A279">
        <v>792</v>
      </c>
      <c r="B279" t="s">
        <v>425</v>
      </c>
      <c r="C279" t="s">
        <v>426</v>
      </c>
      <c r="D279" t="s">
        <v>58</v>
      </c>
      <c r="E279" t="s">
        <v>11</v>
      </c>
      <c r="G279">
        <v>68.75</v>
      </c>
      <c r="H279">
        <v>67</v>
      </c>
      <c r="M279">
        <v>-2.2256706492177498</v>
      </c>
      <c r="Q279">
        <v>-2.2256999999999998</v>
      </c>
      <c r="R279" t="str">
        <f>LEFT(B279,1)&amp;"."&amp;C279&amp;IF(V279,"^","")&amp;IF(W279,"*","")</f>
        <v>L.Jetta</v>
      </c>
      <c r="S279">
        <f>RANK(Q279,Q279:Q286)</f>
        <v>5</v>
      </c>
      <c r="T279">
        <f>RANK(Q279,Q:Q)</f>
        <v>274</v>
      </c>
      <c r="U279">
        <f>K279-T279</f>
        <v>-274</v>
      </c>
      <c r="V279" t="b">
        <f>_xlfn.MAXIFS(U:U,I:I,I279)=U279</f>
        <v>0</v>
      </c>
      <c r="W279" t="b">
        <f>_xlfn.MINIFS(U:U,I:I,I279)=U279</f>
        <v>0</v>
      </c>
      <c r="X279" t="b">
        <f>MAX(U:U)=U279</f>
        <v>0</v>
      </c>
      <c r="Y279" t="b">
        <f>L279&lt;&gt;I279</f>
        <v>0</v>
      </c>
    </row>
    <row r="280" spans="1:25" x14ac:dyDescent="0.2">
      <c r="A280">
        <v>152</v>
      </c>
      <c r="B280" t="s">
        <v>220</v>
      </c>
      <c r="C280" t="s">
        <v>427</v>
      </c>
      <c r="D280" t="s">
        <v>18</v>
      </c>
      <c r="E280" t="s">
        <v>14</v>
      </c>
      <c r="G280">
        <v>67.125</v>
      </c>
      <c r="H280">
        <v>70.5</v>
      </c>
      <c r="P280">
        <v>-1.7424748692038601</v>
      </c>
      <c r="Q280">
        <v>-1.7424999999999999</v>
      </c>
      <c r="R280" t="str">
        <f>LEFT(B280,1)&amp;"."&amp;C280&amp;IF(V280,"^","")&amp;IF(W280,"*","")</f>
        <v>W.Hoskin-Elliott</v>
      </c>
      <c r="S280">
        <f>RANK(Q280,Q280:Q287)</f>
        <v>3</v>
      </c>
      <c r="T280">
        <f>RANK(Q280,Q:Q)</f>
        <v>225</v>
      </c>
      <c r="U280">
        <f>K280-T280</f>
        <v>-225</v>
      </c>
      <c r="V280" t="b">
        <f>_xlfn.MAXIFS(U:U,I:I,I280)=U280</f>
        <v>0</v>
      </c>
      <c r="W280" t="b">
        <f>_xlfn.MINIFS(U:U,I:I,I280)=U280</f>
        <v>0</v>
      </c>
      <c r="X280" t="b">
        <f>MAX(U:U)=U280</f>
        <v>0</v>
      </c>
      <c r="Y280" t="b">
        <f>L280&lt;&gt;I280</f>
        <v>0</v>
      </c>
    </row>
    <row r="281" spans="1:25" x14ac:dyDescent="0.2">
      <c r="A281">
        <v>149</v>
      </c>
      <c r="B281" t="s">
        <v>339</v>
      </c>
      <c r="C281" t="s">
        <v>428</v>
      </c>
      <c r="D281" t="s">
        <v>18</v>
      </c>
      <c r="E281" t="s">
        <v>14</v>
      </c>
      <c r="G281">
        <v>62.875</v>
      </c>
      <c r="H281">
        <v>56.5</v>
      </c>
      <c r="P281">
        <v>-3.0566646695461701</v>
      </c>
      <c r="Q281">
        <v>-3.0567000000000002</v>
      </c>
      <c r="R281" t="str">
        <f>LEFT(B281,1)&amp;"."&amp;C281&amp;IF(V281,"^","")&amp;IF(W281,"*","")</f>
        <v>J.Elliott</v>
      </c>
      <c r="S281">
        <f>RANK(Q281,Q281:Q288)</f>
        <v>5</v>
      </c>
      <c r="T281">
        <f>RANK(Q281,Q:Q)</f>
        <v>377</v>
      </c>
      <c r="U281">
        <f>K281-T281</f>
        <v>-377</v>
      </c>
      <c r="V281" t="b">
        <f>_xlfn.MAXIFS(U:U,I:I,I281)=U281</f>
        <v>0</v>
      </c>
      <c r="W281" t="b">
        <f>_xlfn.MINIFS(U:U,I:I,I281)=U281</f>
        <v>0</v>
      </c>
      <c r="X281" t="b">
        <f>MAX(U:U)=U281</f>
        <v>0</v>
      </c>
      <c r="Y281" t="b">
        <f>L281&lt;&gt;I281</f>
        <v>0</v>
      </c>
    </row>
    <row r="282" spans="1:25" x14ac:dyDescent="0.2">
      <c r="A282">
        <v>756</v>
      </c>
      <c r="B282" t="s">
        <v>76</v>
      </c>
      <c r="C282" t="s">
        <v>429</v>
      </c>
      <c r="D282" t="s">
        <v>24</v>
      </c>
      <c r="E282" t="s">
        <v>14</v>
      </c>
      <c r="G282">
        <v>70</v>
      </c>
      <c r="H282">
        <v>68</v>
      </c>
      <c r="P282">
        <v>-1.9771516192649901</v>
      </c>
      <c r="Q282">
        <v>-1.9772000000000001</v>
      </c>
      <c r="R282" t="str">
        <f>LEFT(B282,1)&amp;"."&amp;C282&amp;IF(V282,"^","")&amp;IF(W282,"*","")</f>
        <v>T.McLean</v>
      </c>
      <c r="S282">
        <f>RANK(Q282,Q282:Q289)</f>
        <v>3</v>
      </c>
      <c r="T282">
        <f>RANK(Q282,Q:Q)</f>
        <v>249</v>
      </c>
      <c r="U282">
        <f>K282-T282</f>
        <v>-249</v>
      </c>
      <c r="V282" t="b">
        <f>_xlfn.MAXIFS(U:U,I:I,I282)=U282</f>
        <v>0</v>
      </c>
      <c r="W282" t="b">
        <f>_xlfn.MINIFS(U:U,I:I,I282)=U282</f>
        <v>0</v>
      </c>
      <c r="X282" t="b">
        <f>MAX(U:U)=U282</f>
        <v>0</v>
      </c>
      <c r="Y282" t="b">
        <f>L282&lt;&gt;I282</f>
        <v>0</v>
      </c>
    </row>
    <row r="283" spans="1:25" x14ac:dyDescent="0.2">
      <c r="A283">
        <v>216</v>
      </c>
      <c r="B283" t="s">
        <v>430</v>
      </c>
      <c r="C283" t="s">
        <v>431</v>
      </c>
      <c r="D283" t="s">
        <v>82</v>
      </c>
      <c r="E283" t="s">
        <v>11</v>
      </c>
      <c r="G283">
        <v>61</v>
      </c>
      <c r="H283">
        <v>63.5</v>
      </c>
      <c r="M283">
        <v>-2.5376545199466398</v>
      </c>
      <c r="Q283">
        <v>-2.5377000000000001</v>
      </c>
      <c r="R283" t="str">
        <f>LEFT(B283,1)&amp;"."&amp;C283&amp;IF(V283,"^","")&amp;IF(W283,"*","")</f>
        <v>M.Redman</v>
      </c>
      <c r="S283">
        <f>RANK(Q283,Q283:Q290)</f>
        <v>3</v>
      </c>
      <c r="T283">
        <f>RANK(Q283,Q:Q)</f>
        <v>316</v>
      </c>
      <c r="U283">
        <f>K283-T283</f>
        <v>-316</v>
      </c>
      <c r="V283" t="b">
        <f>_xlfn.MAXIFS(U:U,I:I,I283)=U283</f>
        <v>0</v>
      </c>
      <c r="W283" t="b">
        <f>_xlfn.MINIFS(U:U,I:I,I283)=U283</f>
        <v>0</v>
      </c>
      <c r="X283" t="b">
        <f>MAX(U:U)=U283</f>
        <v>0</v>
      </c>
      <c r="Y283" t="b">
        <f>L283&lt;&gt;I283</f>
        <v>0</v>
      </c>
    </row>
    <row r="284" spans="1:25" x14ac:dyDescent="0.2">
      <c r="A284">
        <v>599</v>
      </c>
      <c r="B284" t="s">
        <v>432</v>
      </c>
      <c r="C284" t="s">
        <v>433</v>
      </c>
      <c r="D284" t="s">
        <v>53</v>
      </c>
      <c r="E284" t="s">
        <v>14</v>
      </c>
      <c r="G284">
        <v>83.714299999999994</v>
      </c>
      <c r="H284">
        <v>97</v>
      </c>
      <c r="L284">
        <v>9856</v>
      </c>
      <c r="P284">
        <v>0.74509868144407498</v>
      </c>
      <c r="Q284">
        <v>0.74509999999999998</v>
      </c>
      <c r="R284" t="str">
        <f>LEFT(B284,1)&amp;"."&amp;C284&amp;IF(V284,"^","")&amp;IF(W284,"*","")</f>
        <v>S.Bolton</v>
      </c>
      <c r="S284">
        <f>RANK(Q284,Q284:Q291)</f>
        <v>1</v>
      </c>
      <c r="T284">
        <f>RANK(Q284,Q:Q)</f>
        <v>36</v>
      </c>
      <c r="U284">
        <f>K284-T284</f>
        <v>-36</v>
      </c>
      <c r="V284" t="b">
        <f>_xlfn.MAXIFS(U:U,I:I,I284)=U284</f>
        <v>0</v>
      </c>
      <c r="W284" t="b">
        <f>_xlfn.MINIFS(U:U,I:I,I284)=U284</f>
        <v>0</v>
      </c>
      <c r="X284" t="b">
        <f>MAX(U:U)=U284</f>
        <v>0</v>
      </c>
      <c r="Y284" t="b">
        <f>L284&lt;&gt;I284</f>
        <v>1</v>
      </c>
    </row>
    <row r="285" spans="1:25" x14ac:dyDescent="0.2">
      <c r="A285">
        <v>40</v>
      </c>
      <c r="B285" t="s">
        <v>89</v>
      </c>
      <c r="C285" t="s">
        <v>434</v>
      </c>
      <c r="D285" t="s">
        <v>63</v>
      </c>
      <c r="E285" t="s">
        <v>11</v>
      </c>
      <c r="G285">
        <v>76.625</v>
      </c>
      <c r="H285">
        <v>75.5</v>
      </c>
      <c r="M285">
        <v>-1.4679955345904301</v>
      </c>
      <c r="Q285">
        <v>-1.468</v>
      </c>
      <c r="R285" t="str">
        <f>LEFT(B285,1)&amp;"."&amp;C285&amp;IF(V285,"^","")&amp;IF(W285,"*","")</f>
        <v>D.Talia</v>
      </c>
      <c r="S285">
        <f>RANK(Q285,Q285:Q292)</f>
        <v>1</v>
      </c>
      <c r="T285">
        <f>RANK(Q285,Q:Q)</f>
        <v>201</v>
      </c>
      <c r="U285">
        <f>K285-T285</f>
        <v>-201</v>
      </c>
      <c r="V285" t="b">
        <f>_xlfn.MAXIFS(U:U,I:I,I285)=U285</f>
        <v>0</v>
      </c>
      <c r="W285" t="b">
        <f>_xlfn.MINIFS(U:U,I:I,I285)=U285</f>
        <v>0</v>
      </c>
      <c r="X285" t="b">
        <f>MAX(U:U)=U285</f>
        <v>0</v>
      </c>
      <c r="Y285" t="b">
        <f>L285&lt;&gt;I285</f>
        <v>0</v>
      </c>
    </row>
    <row r="286" spans="1:25" x14ac:dyDescent="0.2">
      <c r="A286">
        <v>419</v>
      </c>
      <c r="B286" t="s">
        <v>68</v>
      </c>
      <c r="C286" t="s">
        <v>435</v>
      </c>
      <c r="D286" t="s">
        <v>42</v>
      </c>
      <c r="E286" t="s">
        <v>12</v>
      </c>
      <c r="G286">
        <v>0</v>
      </c>
      <c r="H286">
        <v>0</v>
      </c>
      <c r="N286">
        <v>-9.5647464949302297</v>
      </c>
      <c r="Q286">
        <v>-9.5647000000000002</v>
      </c>
      <c r="R286" t="str">
        <f>LEFT(B286,1)&amp;"."&amp;C286&amp;IF(V286,"^","")&amp;IF(W286,"*","")</f>
        <v>J.Cousins</v>
      </c>
      <c r="S286">
        <f>RANK(Q286,Q286:Q293)</f>
        <v>8</v>
      </c>
      <c r="T286">
        <f>RANK(Q286,Q:Q)</f>
        <v>775</v>
      </c>
      <c r="U286">
        <f>K286-T286</f>
        <v>-775</v>
      </c>
      <c r="V286" t="b">
        <f>_xlfn.MAXIFS(U:U,I:I,I286)=U286</f>
        <v>0</v>
      </c>
      <c r="W286" t="b">
        <f>_xlfn.MINIFS(U:U,I:I,I286)=U286</f>
        <v>0</v>
      </c>
      <c r="X286" t="b">
        <f>MAX(U:U)=U286</f>
        <v>0</v>
      </c>
      <c r="Y286" t="b">
        <f>L286&lt;&gt;I286</f>
        <v>0</v>
      </c>
    </row>
    <row r="287" spans="1:25" x14ac:dyDescent="0.2">
      <c r="A287">
        <v>659</v>
      </c>
      <c r="B287" t="s">
        <v>436</v>
      </c>
      <c r="C287" t="s">
        <v>437</v>
      </c>
      <c r="D287" t="s">
        <v>116</v>
      </c>
      <c r="E287" t="s">
        <v>11</v>
      </c>
      <c r="F287" t="s">
        <v>14</v>
      </c>
      <c r="G287">
        <v>61.25</v>
      </c>
      <c r="H287">
        <v>53</v>
      </c>
      <c r="M287">
        <v>-3.4736061321333298</v>
      </c>
      <c r="P287">
        <v>-3.3852121196317402</v>
      </c>
      <c r="Q287">
        <v>-3.3852000000000002</v>
      </c>
      <c r="R287" t="str">
        <f>LEFT(B287,1)&amp;"."&amp;C287&amp;IF(V287,"^","")&amp;IF(W287,"*","")</f>
        <v>D.Howard</v>
      </c>
      <c r="S287">
        <f>RANK(Q287,Q287:Q294)</f>
        <v>4</v>
      </c>
      <c r="T287">
        <f>RANK(Q287,Q:Q)</f>
        <v>408</v>
      </c>
      <c r="U287">
        <f>K287-T287</f>
        <v>-408</v>
      </c>
      <c r="V287" t="b">
        <f>_xlfn.MAXIFS(U:U,I:I,I287)=U287</f>
        <v>0</v>
      </c>
      <c r="W287" t="b">
        <f>_xlfn.MINIFS(U:U,I:I,I287)=U287</f>
        <v>0</v>
      </c>
      <c r="X287" t="b">
        <f>MAX(U:U)=U287</f>
        <v>0</v>
      </c>
      <c r="Y287" t="b">
        <f>L287&lt;&gt;I287</f>
        <v>0</v>
      </c>
    </row>
    <row r="288" spans="1:25" x14ac:dyDescent="0.2">
      <c r="A288">
        <v>404</v>
      </c>
      <c r="B288" t="s">
        <v>438</v>
      </c>
      <c r="C288" t="s">
        <v>360</v>
      </c>
      <c r="D288" t="s">
        <v>27</v>
      </c>
      <c r="E288" t="s">
        <v>11</v>
      </c>
      <c r="G288">
        <v>0</v>
      </c>
      <c r="H288">
        <v>0</v>
      </c>
      <c r="M288">
        <v>-8.1979333174566094</v>
      </c>
      <c r="Q288">
        <v>-8.1979000000000006</v>
      </c>
      <c r="R288" t="str">
        <f>LEFT(B288,1)&amp;"."&amp;C288&amp;IF(V288,"^","")&amp;IF(W288,"*","")</f>
        <v>S.Reid</v>
      </c>
      <c r="S288">
        <f>RANK(Q288,Q288:Q295)</f>
        <v>6</v>
      </c>
      <c r="T288">
        <f>RANK(Q288,Q:Q)</f>
        <v>587</v>
      </c>
      <c r="U288">
        <f>K288-T288</f>
        <v>-587</v>
      </c>
      <c r="V288" t="b">
        <f>_xlfn.MAXIFS(U:U,I:I,I288)=U288</f>
        <v>0</v>
      </c>
      <c r="W288" t="b">
        <f>_xlfn.MINIFS(U:U,I:I,I288)=U288</f>
        <v>0</v>
      </c>
      <c r="X288" t="b">
        <f>MAX(U:U)=U288</f>
        <v>0</v>
      </c>
      <c r="Y288" t="b">
        <f>L288&lt;&gt;I288</f>
        <v>0</v>
      </c>
    </row>
    <row r="289" spans="1:25" x14ac:dyDescent="0.2">
      <c r="A289">
        <v>554</v>
      </c>
      <c r="B289" t="s">
        <v>439</v>
      </c>
      <c r="C289" t="s">
        <v>440</v>
      </c>
      <c r="D289" t="s">
        <v>99</v>
      </c>
      <c r="E289" t="s">
        <v>11</v>
      </c>
      <c r="G289">
        <v>57</v>
      </c>
      <c r="H289">
        <v>58</v>
      </c>
      <c r="M289">
        <v>-3.0279148882349101</v>
      </c>
      <c r="Q289">
        <v>-3.0278999999999998</v>
      </c>
      <c r="R289" t="str">
        <f>LEFT(B289,1)&amp;"."&amp;C289&amp;IF(V289,"^","")&amp;IF(W289,"*","")</f>
        <v>R.Bonner</v>
      </c>
      <c r="S289">
        <f>RANK(Q289,Q289:Q296)</f>
        <v>3</v>
      </c>
      <c r="T289">
        <f>RANK(Q289,Q:Q)</f>
        <v>371</v>
      </c>
      <c r="U289">
        <f>K289-T289</f>
        <v>-371</v>
      </c>
      <c r="V289" t="b">
        <f>_xlfn.MAXIFS(U:U,I:I,I289)=U289</f>
        <v>0</v>
      </c>
      <c r="W289" t="b">
        <f>_xlfn.MINIFS(U:U,I:I,I289)=U289</f>
        <v>0</v>
      </c>
      <c r="X289" t="b">
        <f>MAX(U:U)=U289</f>
        <v>0</v>
      </c>
      <c r="Y289" t="b">
        <f>L289&lt;&gt;I289</f>
        <v>0</v>
      </c>
    </row>
    <row r="290" spans="1:25" x14ac:dyDescent="0.2">
      <c r="A290">
        <v>12</v>
      </c>
      <c r="B290" t="s">
        <v>441</v>
      </c>
      <c r="C290" t="s">
        <v>442</v>
      </c>
      <c r="D290" t="s">
        <v>63</v>
      </c>
      <c r="E290" t="s">
        <v>12</v>
      </c>
      <c r="G290">
        <v>16</v>
      </c>
      <c r="H290">
        <v>16</v>
      </c>
      <c r="N290">
        <v>-8.08714214842521</v>
      </c>
      <c r="Q290">
        <v>-8.0870999999999995</v>
      </c>
      <c r="R290" t="str">
        <f>LEFT(B290,1)&amp;"."&amp;C290&amp;IF(V290,"^","")&amp;IF(W290,"*","")</f>
        <v>B.Gibbs</v>
      </c>
      <c r="S290">
        <f>RANK(Q290,Q290:Q297)</f>
        <v>5</v>
      </c>
      <c r="T290">
        <f>RANK(Q290,Q:Q)</f>
        <v>586</v>
      </c>
      <c r="U290">
        <f>K290-T290</f>
        <v>-586</v>
      </c>
      <c r="V290" t="b">
        <f>_xlfn.MAXIFS(U:U,I:I,I290)=U290</f>
        <v>0</v>
      </c>
      <c r="W290" t="b">
        <f>_xlfn.MINIFS(U:U,I:I,I290)=U290</f>
        <v>0</v>
      </c>
      <c r="X290" t="b">
        <f>MAX(U:U)=U290</f>
        <v>0</v>
      </c>
      <c r="Y290" t="b">
        <f>L290&lt;&gt;I290</f>
        <v>0</v>
      </c>
    </row>
    <row r="291" spans="1:25" x14ac:dyDescent="0.2">
      <c r="A291">
        <v>803</v>
      </c>
      <c r="B291" t="s">
        <v>443</v>
      </c>
      <c r="C291" t="s">
        <v>444</v>
      </c>
      <c r="D291" t="s">
        <v>58</v>
      </c>
      <c r="E291" t="s">
        <v>14</v>
      </c>
      <c r="G291">
        <v>0</v>
      </c>
      <c r="H291">
        <v>0</v>
      </c>
      <c r="P291">
        <v>-8.3603592209276094</v>
      </c>
      <c r="Q291">
        <v>-8.3604000000000003</v>
      </c>
      <c r="R291" t="str">
        <f>LEFT(B291,1)&amp;"."&amp;C291&amp;IF(V291,"^","")&amp;IF(W291,"*","")</f>
        <v>W.Rioli</v>
      </c>
      <c r="S291">
        <f>RANK(Q291,Q291:Q298)</f>
        <v>6</v>
      </c>
      <c r="T291">
        <f>RANK(Q291,Q:Q)</f>
        <v>687</v>
      </c>
      <c r="U291">
        <f>K291-T291</f>
        <v>-687</v>
      </c>
      <c r="V291" t="b">
        <f>_xlfn.MAXIFS(U:U,I:I,I291)=U291</f>
        <v>0</v>
      </c>
      <c r="W291" t="b">
        <f>_xlfn.MINIFS(U:U,I:I,I291)=U291</f>
        <v>0</v>
      </c>
      <c r="X291" t="b">
        <f>MAX(U:U)=U291</f>
        <v>0</v>
      </c>
      <c r="Y291" t="b">
        <f>L291&lt;&gt;I291</f>
        <v>0</v>
      </c>
    </row>
    <row r="292" spans="1:25" x14ac:dyDescent="0.2">
      <c r="A292">
        <v>630</v>
      </c>
      <c r="B292" t="s">
        <v>22</v>
      </c>
      <c r="C292" t="s">
        <v>445</v>
      </c>
      <c r="D292" t="s">
        <v>53</v>
      </c>
      <c r="E292" t="s">
        <v>14</v>
      </c>
      <c r="G292">
        <v>50.875</v>
      </c>
      <c r="H292">
        <v>58</v>
      </c>
      <c r="P292">
        <v>-2.91585861950949</v>
      </c>
      <c r="Q292">
        <v>-2.9159000000000002</v>
      </c>
      <c r="R292" t="str">
        <f>LEFT(B292,1)&amp;"."&amp;C292&amp;IF(V292,"^","")&amp;IF(W292,"*","")</f>
        <v>J.Riewoldt</v>
      </c>
      <c r="S292">
        <f>RANK(Q292,Q292:Q299)</f>
        <v>4</v>
      </c>
      <c r="T292">
        <f>RANK(Q292,Q:Q)</f>
        <v>356</v>
      </c>
      <c r="U292">
        <f>K292-T292</f>
        <v>-356</v>
      </c>
      <c r="V292" t="b">
        <f>_xlfn.MAXIFS(U:U,I:I,I292)=U292</f>
        <v>0</v>
      </c>
      <c r="W292" t="b">
        <f>_xlfn.MINIFS(U:U,I:I,I292)=U292</f>
        <v>0</v>
      </c>
      <c r="X292" t="b">
        <f>MAX(U:U)=U292</f>
        <v>0</v>
      </c>
      <c r="Y292" t="b">
        <f>L292&lt;&gt;I292</f>
        <v>0</v>
      </c>
    </row>
    <row r="293" spans="1:25" x14ac:dyDescent="0.2">
      <c r="A293">
        <v>96</v>
      </c>
      <c r="B293" t="s">
        <v>349</v>
      </c>
      <c r="C293" t="s">
        <v>255</v>
      </c>
      <c r="D293" t="s">
        <v>34</v>
      </c>
      <c r="E293" t="s">
        <v>14</v>
      </c>
      <c r="G293">
        <v>0</v>
      </c>
      <c r="H293">
        <v>0</v>
      </c>
      <c r="P293">
        <v>-8.3603592209276094</v>
      </c>
      <c r="Q293">
        <v>-8.3604000000000003</v>
      </c>
      <c r="R293" t="str">
        <f>LEFT(B293,1)&amp;"."&amp;C293&amp;IF(V293,"^","")&amp;IF(W293,"*","")</f>
        <v>C.Curnow</v>
      </c>
      <c r="S293">
        <f>RANK(Q293,Q293:Q300)</f>
        <v>7</v>
      </c>
      <c r="T293">
        <f>RANK(Q293,Q:Q)</f>
        <v>687</v>
      </c>
      <c r="U293">
        <f>K293-T293</f>
        <v>-687</v>
      </c>
      <c r="V293" t="b">
        <f>_xlfn.MAXIFS(U:U,I:I,I293)=U293</f>
        <v>0</v>
      </c>
      <c r="W293" t="b">
        <f>_xlfn.MINIFS(U:U,I:I,I293)=U293</f>
        <v>0</v>
      </c>
      <c r="X293" t="b">
        <f>MAX(U:U)=U293</f>
        <v>0</v>
      </c>
      <c r="Y293" t="b">
        <f>L293&lt;&gt;I293</f>
        <v>0</v>
      </c>
    </row>
    <row r="294" spans="1:25" x14ac:dyDescent="0.2">
      <c r="A294">
        <v>237</v>
      </c>
      <c r="B294" t="s">
        <v>446</v>
      </c>
      <c r="C294" t="s">
        <v>447</v>
      </c>
      <c r="D294" t="s">
        <v>37</v>
      </c>
      <c r="E294" t="s">
        <v>12</v>
      </c>
      <c r="G294">
        <v>66.833299999999994</v>
      </c>
      <c r="H294">
        <v>69</v>
      </c>
      <c r="N294">
        <v>-3.1925777506273101</v>
      </c>
      <c r="Q294">
        <v>-3.1926000000000001</v>
      </c>
      <c r="R294" t="str">
        <f>LEFT(B294,1)&amp;"."&amp;C294&amp;IF(V294,"^","")&amp;IF(W294,"*","")</f>
        <v>R.Conca</v>
      </c>
      <c r="S294">
        <f>RANK(Q294,Q294:Q301)</f>
        <v>5</v>
      </c>
      <c r="T294">
        <f>RANK(Q294,Q:Q)</f>
        <v>388</v>
      </c>
      <c r="U294">
        <f>K294-T294</f>
        <v>-388</v>
      </c>
      <c r="V294" t="b">
        <f>_xlfn.MAXIFS(U:U,I:I,I294)=U294</f>
        <v>0</v>
      </c>
      <c r="W294" t="b">
        <f>_xlfn.MINIFS(U:U,I:I,I294)=U294</f>
        <v>0</v>
      </c>
      <c r="X294" t="b">
        <f>MAX(U:U)=U294</f>
        <v>0</v>
      </c>
      <c r="Y294" t="b">
        <f>L294&lt;&gt;I294</f>
        <v>0</v>
      </c>
    </row>
    <row r="295" spans="1:25" x14ac:dyDescent="0.2">
      <c r="A295">
        <v>272</v>
      </c>
      <c r="B295" t="s">
        <v>402</v>
      </c>
      <c r="C295" t="s">
        <v>448</v>
      </c>
      <c r="D295" t="s">
        <v>37</v>
      </c>
      <c r="E295" t="s">
        <v>11</v>
      </c>
      <c r="G295">
        <v>66.666700000000006</v>
      </c>
      <c r="H295">
        <v>76.5</v>
      </c>
      <c r="M295">
        <v>-1.37885728581074</v>
      </c>
      <c r="Q295">
        <v>-1.3789</v>
      </c>
      <c r="R295" t="str">
        <f>LEFT(B295,1)&amp;"."&amp;C295&amp;IF(V295,"^","")&amp;IF(W295,"*","")</f>
        <v>N.Wilson</v>
      </c>
      <c r="S295">
        <f>RANK(Q295,Q295:Q302)</f>
        <v>1</v>
      </c>
      <c r="T295">
        <f>RANK(Q295,Q:Q)</f>
        <v>190</v>
      </c>
      <c r="U295">
        <f>K295-T295</f>
        <v>-190</v>
      </c>
      <c r="V295" t="b">
        <f>_xlfn.MAXIFS(U:U,I:I,I295)=U295</f>
        <v>0</v>
      </c>
      <c r="W295" t="b">
        <f>_xlfn.MINIFS(U:U,I:I,I295)=U295</f>
        <v>0</v>
      </c>
      <c r="X295" t="b">
        <f>MAX(U:U)=U295</f>
        <v>0</v>
      </c>
      <c r="Y295" t="b">
        <f>L295&lt;&gt;I295</f>
        <v>0</v>
      </c>
    </row>
    <row r="296" spans="1:25" x14ac:dyDescent="0.2">
      <c r="A296">
        <v>347</v>
      </c>
      <c r="B296" t="s">
        <v>38</v>
      </c>
      <c r="C296" t="s">
        <v>449</v>
      </c>
      <c r="D296" t="s">
        <v>44</v>
      </c>
      <c r="E296" t="s">
        <v>14</v>
      </c>
      <c r="G296">
        <v>0</v>
      </c>
      <c r="H296">
        <v>0</v>
      </c>
      <c r="P296">
        <v>-8.3603592209276094</v>
      </c>
      <c r="Q296">
        <v>-8.3604000000000003</v>
      </c>
      <c r="R296" t="str">
        <f>LEFT(B296,1)&amp;"."&amp;C296&amp;IF(V296,"^","")&amp;IF(W296,"*","")</f>
        <v>J.Jenkins</v>
      </c>
      <c r="S296">
        <f>RANK(Q296,Q296:Q303)</f>
        <v>6</v>
      </c>
      <c r="T296">
        <f>RANK(Q296,Q:Q)</f>
        <v>687</v>
      </c>
      <c r="U296">
        <f>K296-T296</f>
        <v>-687</v>
      </c>
      <c r="V296" t="b">
        <f>_xlfn.MAXIFS(U:U,I:I,I296)=U296</f>
        <v>0</v>
      </c>
      <c r="W296" t="b">
        <f>_xlfn.MINIFS(U:U,I:I,I296)=U296</f>
        <v>0</v>
      </c>
      <c r="X296" t="b">
        <f>MAX(U:U)=U296</f>
        <v>0</v>
      </c>
      <c r="Y296" t="b">
        <f>L296&lt;&gt;I296</f>
        <v>0</v>
      </c>
    </row>
    <row r="297" spans="1:25" x14ac:dyDescent="0.2">
      <c r="A297">
        <v>142</v>
      </c>
      <c r="B297" t="s">
        <v>450</v>
      </c>
      <c r="C297" t="s">
        <v>350</v>
      </c>
      <c r="D297" t="s">
        <v>18</v>
      </c>
      <c r="E297" t="s">
        <v>14</v>
      </c>
      <c r="G297">
        <v>66.5</v>
      </c>
      <c r="H297">
        <v>69.5</v>
      </c>
      <c r="P297">
        <v>-1.8363455692283099</v>
      </c>
      <c r="Q297">
        <v>-1.8363</v>
      </c>
      <c r="R297" t="str">
        <f>LEFT(B297,1)&amp;"."&amp;C297&amp;IF(V297,"^","")&amp;IF(W297,"*","")</f>
        <v>C.Brown</v>
      </c>
      <c r="S297">
        <f>RANK(Q297,Q297:Q304)</f>
        <v>1</v>
      </c>
      <c r="T297">
        <f>RANK(Q297,Q:Q)</f>
        <v>234</v>
      </c>
      <c r="U297">
        <f>K297-T297</f>
        <v>-234</v>
      </c>
      <c r="V297" t="b">
        <f>_xlfn.MAXIFS(U:U,I:I,I297)=U297</f>
        <v>0</v>
      </c>
      <c r="W297" t="b">
        <f>_xlfn.MINIFS(U:U,I:I,I297)=U297</f>
        <v>0</v>
      </c>
      <c r="X297" t="b">
        <f>MAX(U:U)=U297</f>
        <v>0</v>
      </c>
      <c r="Y297" t="b">
        <f>L297&lt;&gt;I297</f>
        <v>0</v>
      </c>
    </row>
    <row r="298" spans="1:25" x14ac:dyDescent="0.2">
      <c r="A298">
        <v>520</v>
      </c>
      <c r="B298" t="s">
        <v>451</v>
      </c>
      <c r="C298" t="s">
        <v>452</v>
      </c>
      <c r="D298" t="s">
        <v>94</v>
      </c>
      <c r="E298" t="s">
        <v>12</v>
      </c>
      <c r="G298">
        <v>75</v>
      </c>
      <c r="H298">
        <v>77.5</v>
      </c>
      <c r="N298">
        <v>-2.4076004415465202</v>
      </c>
      <c r="Q298">
        <v>-2.4076</v>
      </c>
      <c r="R298" t="str">
        <f>LEFT(B298,1)&amp;"."&amp;C298&amp;IF(V298,"^","")&amp;IF(W298,"*","")</f>
        <v>A.Hall</v>
      </c>
      <c r="S298">
        <f>RANK(Q298,Q298:Q305)</f>
        <v>2</v>
      </c>
      <c r="T298">
        <f>RANK(Q298,Q:Q)</f>
        <v>302</v>
      </c>
      <c r="U298">
        <f>K298-T298</f>
        <v>-302</v>
      </c>
      <c r="V298" t="b">
        <f>_xlfn.MAXIFS(U:U,I:I,I298)=U298</f>
        <v>0</v>
      </c>
      <c r="W298" t="b">
        <f>_xlfn.MINIFS(U:U,I:I,I298)=U298</f>
        <v>0</v>
      </c>
      <c r="X298" t="b">
        <f>MAX(U:U)=U298</f>
        <v>0</v>
      </c>
      <c r="Y298" t="b">
        <f>L298&lt;&gt;I298</f>
        <v>0</v>
      </c>
    </row>
    <row r="299" spans="1:25" x14ac:dyDescent="0.2">
      <c r="A299">
        <v>285</v>
      </c>
      <c r="B299" t="s">
        <v>70</v>
      </c>
      <c r="C299" t="s">
        <v>453</v>
      </c>
      <c r="D299" t="s">
        <v>113</v>
      </c>
      <c r="E299" t="s">
        <v>14</v>
      </c>
      <c r="G299">
        <v>59.25</v>
      </c>
      <c r="H299">
        <v>50</v>
      </c>
      <c r="P299">
        <v>-3.6668242197050902</v>
      </c>
      <c r="Q299">
        <v>-3.6667999999999998</v>
      </c>
      <c r="R299" t="str">
        <f>LEFT(B299,1)&amp;"."&amp;C299&amp;IF(V299,"^","")&amp;IF(W299,"*","")</f>
        <v>S.Day</v>
      </c>
      <c r="S299">
        <f>RANK(Q299,Q299:Q306)</f>
        <v>5</v>
      </c>
      <c r="T299">
        <f>RANK(Q299,Q:Q)</f>
        <v>434</v>
      </c>
      <c r="U299">
        <f>K299-T299</f>
        <v>-434</v>
      </c>
      <c r="V299" t="b">
        <f>_xlfn.MAXIFS(U:U,I:I,I299)=U299</f>
        <v>0</v>
      </c>
      <c r="W299" t="b">
        <f>_xlfn.MINIFS(U:U,I:I,I299)=U299</f>
        <v>0</v>
      </c>
      <c r="X299" t="b">
        <f>MAX(U:U)=U299</f>
        <v>0</v>
      </c>
      <c r="Y299" t="b">
        <f>L299&lt;&gt;I299</f>
        <v>0</v>
      </c>
    </row>
    <row r="300" spans="1:25" x14ac:dyDescent="0.2">
      <c r="A300">
        <v>2</v>
      </c>
      <c r="B300" t="s">
        <v>74</v>
      </c>
      <c r="C300" t="s">
        <v>350</v>
      </c>
      <c r="D300" t="s">
        <v>63</v>
      </c>
      <c r="E300" t="s">
        <v>11</v>
      </c>
      <c r="G300">
        <v>65.125</v>
      </c>
      <c r="H300">
        <v>60.5</v>
      </c>
      <c r="M300">
        <v>-2.8050692662857002</v>
      </c>
      <c r="Q300">
        <v>-2.8050999999999999</v>
      </c>
      <c r="R300" t="str">
        <f>LEFT(B300,1)&amp;"."&amp;C300&amp;IF(V300,"^","")&amp;IF(W300,"*","")</f>
        <v>L.Brown</v>
      </c>
      <c r="S300">
        <f>RANK(Q300,Q300:Q307)</f>
        <v>4</v>
      </c>
      <c r="T300">
        <f>RANK(Q300,Q:Q)</f>
        <v>342</v>
      </c>
      <c r="U300">
        <f>K300-T300</f>
        <v>-342</v>
      </c>
      <c r="V300" t="b">
        <f>_xlfn.MAXIFS(U:U,I:I,I300)=U300</f>
        <v>0</v>
      </c>
      <c r="W300" t="b">
        <f>_xlfn.MINIFS(U:U,I:I,I300)=U300</f>
        <v>0</v>
      </c>
      <c r="X300" t="b">
        <f>MAX(U:U)=U300</f>
        <v>0</v>
      </c>
      <c r="Y300" t="b">
        <f>L300&lt;&gt;I300</f>
        <v>0</v>
      </c>
    </row>
    <row r="301" spans="1:25" x14ac:dyDescent="0.2">
      <c r="A301">
        <v>324</v>
      </c>
      <c r="B301" t="s">
        <v>454</v>
      </c>
      <c r="C301" t="s">
        <v>455</v>
      </c>
      <c r="D301" t="s">
        <v>113</v>
      </c>
      <c r="E301" t="s">
        <v>14</v>
      </c>
      <c r="G301">
        <v>0</v>
      </c>
      <c r="H301">
        <v>0</v>
      </c>
      <c r="P301">
        <v>-8.3603592209276094</v>
      </c>
      <c r="Q301">
        <v>-8.3604000000000003</v>
      </c>
      <c r="R301" t="str">
        <f>LEFT(B301,1)&amp;"."&amp;C301&amp;IF(V301,"^","")&amp;IF(W301,"*","")</f>
        <v>P.Wright</v>
      </c>
      <c r="S301">
        <f>RANK(Q301,Q301:Q308)</f>
        <v>7</v>
      </c>
      <c r="T301">
        <f>RANK(Q301,Q:Q)</f>
        <v>687</v>
      </c>
      <c r="U301">
        <f>K301-T301</f>
        <v>-687</v>
      </c>
      <c r="V301" t="b">
        <f>_xlfn.MAXIFS(U:U,I:I,I301)=U301</f>
        <v>0</v>
      </c>
      <c r="W301" t="b">
        <f>_xlfn.MINIFS(U:U,I:I,I301)=U301</f>
        <v>0</v>
      </c>
      <c r="X301" t="b">
        <f>MAX(U:U)=U301</f>
        <v>0</v>
      </c>
      <c r="Y301" t="b">
        <f>L301&lt;&gt;I301</f>
        <v>0</v>
      </c>
    </row>
    <row r="302" spans="1:25" x14ac:dyDescent="0.2">
      <c r="A302">
        <v>74</v>
      </c>
      <c r="B302" t="s">
        <v>456</v>
      </c>
      <c r="C302" t="s">
        <v>457</v>
      </c>
      <c r="D302" t="s">
        <v>31</v>
      </c>
      <c r="E302" t="s">
        <v>13</v>
      </c>
      <c r="F302" t="s">
        <v>14</v>
      </c>
      <c r="G302">
        <v>71.375</v>
      </c>
      <c r="H302">
        <v>61</v>
      </c>
      <c r="L302">
        <v>186</v>
      </c>
      <c r="O302">
        <v>-2.25325505535046</v>
      </c>
      <c r="P302">
        <v>-2.63424651943614</v>
      </c>
      <c r="Q302">
        <v>-2.2532999999999999</v>
      </c>
      <c r="R302" t="str">
        <f>LEFT(B302,1)&amp;"."&amp;C302&amp;IF(V302,"^","")&amp;IF(W302,"*","")</f>
        <v>O.McInerney</v>
      </c>
      <c r="S302">
        <f>RANK(Q302,Q302:Q309)</f>
        <v>3</v>
      </c>
      <c r="T302">
        <f>RANK(Q302,Q:Q)</f>
        <v>277</v>
      </c>
      <c r="U302">
        <f>K302-T302</f>
        <v>-277</v>
      </c>
      <c r="V302" t="b">
        <f>_xlfn.MAXIFS(U:U,I:I,I302)=U302</f>
        <v>0</v>
      </c>
      <c r="W302" t="b">
        <f>_xlfn.MINIFS(U:U,I:I,I302)=U302</f>
        <v>0</v>
      </c>
      <c r="X302" t="b">
        <f>MAX(U:U)=U302</f>
        <v>0</v>
      </c>
      <c r="Y302" t="b">
        <f>L302&lt;&gt;I302</f>
        <v>1</v>
      </c>
    </row>
    <row r="303" spans="1:25" x14ac:dyDescent="0.2">
      <c r="A303">
        <v>55</v>
      </c>
      <c r="B303" t="s">
        <v>458</v>
      </c>
      <c r="C303" t="s">
        <v>459</v>
      </c>
      <c r="D303" t="s">
        <v>31</v>
      </c>
      <c r="E303" t="s">
        <v>14</v>
      </c>
      <c r="G303">
        <v>0</v>
      </c>
      <c r="H303">
        <v>0</v>
      </c>
      <c r="P303">
        <v>-8.3603592209276094</v>
      </c>
      <c r="Q303">
        <v>-8.3604000000000003</v>
      </c>
      <c r="R303" t="str">
        <f>LEFT(B303,1)&amp;"."&amp;C303&amp;IF(V303,"^","")&amp;IF(W303,"*","")</f>
        <v>A.Christensen</v>
      </c>
      <c r="S303">
        <f>RANK(Q303,Q303:Q310)</f>
        <v>8</v>
      </c>
      <c r="T303">
        <f>RANK(Q303,Q:Q)</f>
        <v>687</v>
      </c>
      <c r="U303">
        <f>K303-T303</f>
        <v>-687</v>
      </c>
      <c r="V303" t="b">
        <f>_xlfn.MAXIFS(U:U,I:I,I303)=U303</f>
        <v>0</v>
      </c>
      <c r="W303" t="b">
        <f>_xlfn.MINIFS(U:U,I:I,I303)=U303</f>
        <v>0</v>
      </c>
      <c r="X303" t="b">
        <f>MAX(U:U)=U303</f>
        <v>0</v>
      </c>
      <c r="Y303" t="b">
        <f>L303&lt;&gt;I303</f>
        <v>0</v>
      </c>
    </row>
    <row r="304" spans="1:25" x14ac:dyDescent="0.2">
      <c r="A304">
        <v>757</v>
      </c>
      <c r="B304" t="s">
        <v>451</v>
      </c>
      <c r="C304" t="s">
        <v>460</v>
      </c>
      <c r="D304" t="s">
        <v>24</v>
      </c>
      <c r="E304" t="s">
        <v>14</v>
      </c>
      <c r="G304">
        <v>49</v>
      </c>
      <c r="H304">
        <v>56</v>
      </c>
      <c r="P304">
        <v>-3.1036000195583902</v>
      </c>
      <c r="Q304">
        <v>-3.1036000000000001</v>
      </c>
      <c r="R304" t="str">
        <f>LEFT(B304,1)&amp;"."&amp;C304&amp;IF(V304,"^","")&amp;IF(W304,"*","")</f>
        <v>A.Naughton</v>
      </c>
      <c r="S304">
        <f>RANK(Q304,Q304:Q311)</f>
        <v>5</v>
      </c>
      <c r="T304">
        <f>RANK(Q304,Q:Q)</f>
        <v>380</v>
      </c>
      <c r="U304">
        <f>K304-T304</f>
        <v>-380</v>
      </c>
      <c r="V304" t="b">
        <f>_xlfn.MAXIFS(U:U,I:I,I304)=U304</f>
        <v>0</v>
      </c>
      <c r="W304" t="b">
        <f>_xlfn.MINIFS(U:U,I:I,I304)=U304</f>
        <v>0</v>
      </c>
      <c r="X304" t="b">
        <f>MAX(U:U)=U304</f>
        <v>0</v>
      </c>
      <c r="Y304" t="b">
        <f>L304&lt;&gt;I304</f>
        <v>0</v>
      </c>
    </row>
    <row r="305" spans="1:25" x14ac:dyDescent="0.2">
      <c r="A305">
        <v>437</v>
      </c>
      <c r="B305" t="s">
        <v>140</v>
      </c>
      <c r="C305" t="s">
        <v>425</v>
      </c>
      <c r="D305" t="s">
        <v>42</v>
      </c>
      <c r="E305" t="s">
        <v>14</v>
      </c>
      <c r="G305">
        <v>22.75</v>
      </c>
      <c r="H305">
        <v>24.5</v>
      </c>
      <c r="P305">
        <v>-6.0605270703285798</v>
      </c>
      <c r="Q305">
        <v>-6.0605000000000002</v>
      </c>
      <c r="R305" t="str">
        <f>LEFT(B305,1)&amp;"."&amp;C305&amp;IF(V305,"^","")&amp;IF(W305,"*","")</f>
        <v>M.Lewis</v>
      </c>
      <c r="S305">
        <f>RANK(Q305,Q305:Q312)</f>
        <v>8</v>
      </c>
      <c r="T305">
        <f>RANK(Q305,Q:Q)</f>
        <v>572</v>
      </c>
      <c r="U305">
        <f>K305-T305</f>
        <v>-572</v>
      </c>
      <c r="V305" t="b">
        <f>_xlfn.MAXIFS(U:U,I:I,I305)=U305</f>
        <v>0</v>
      </c>
      <c r="W305" t="b">
        <f>_xlfn.MINIFS(U:U,I:I,I305)=U305</f>
        <v>0</v>
      </c>
      <c r="X305" t="b">
        <f>MAX(U:U)=U305</f>
        <v>0</v>
      </c>
      <c r="Y305" t="b">
        <f>L305&lt;&gt;I305</f>
        <v>0</v>
      </c>
    </row>
    <row r="306" spans="1:25" x14ac:dyDescent="0.2">
      <c r="A306">
        <v>41</v>
      </c>
      <c r="B306" t="s">
        <v>178</v>
      </c>
      <c r="C306" t="s">
        <v>461</v>
      </c>
      <c r="D306" t="s">
        <v>63</v>
      </c>
      <c r="E306" t="s">
        <v>14</v>
      </c>
      <c r="G306">
        <v>67.428600000000003</v>
      </c>
      <c r="H306">
        <v>69</v>
      </c>
      <c r="P306">
        <v>-1.88328091924054</v>
      </c>
      <c r="Q306">
        <v>-1.8833</v>
      </c>
      <c r="R306" t="str">
        <f>LEFT(B306,1)&amp;"."&amp;C306&amp;IF(V306,"^","")&amp;IF(W306,"*","")</f>
        <v>T.Walker</v>
      </c>
      <c r="S306">
        <f>RANK(Q306,Q306:Q313)</f>
        <v>2</v>
      </c>
      <c r="T306">
        <f>RANK(Q306,Q:Q)</f>
        <v>239</v>
      </c>
      <c r="U306">
        <f>K306-T306</f>
        <v>-239</v>
      </c>
      <c r="V306" t="b">
        <f>_xlfn.MAXIFS(U:U,I:I,I306)=U306</f>
        <v>0</v>
      </c>
      <c r="W306" t="b">
        <f>_xlfn.MINIFS(U:U,I:I,I306)=U306</f>
        <v>0</v>
      </c>
      <c r="X306" t="b">
        <f>MAX(U:U)=U306</f>
        <v>0</v>
      </c>
      <c r="Y306" t="b">
        <f>L306&lt;&gt;I306</f>
        <v>0</v>
      </c>
    </row>
    <row r="307" spans="1:25" x14ac:dyDescent="0.2">
      <c r="A307">
        <v>352</v>
      </c>
      <c r="B307" t="s">
        <v>462</v>
      </c>
      <c r="C307" t="s">
        <v>463</v>
      </c>
      <c r="D307" t="s">
        <v>44</v>
      </c>
      <c r="E307" t="s">
        <v>14</v>
      </c>
      <c r="G307">
        <v>69.375</v>
      </c>
      <c r="H307">
        <v>68</v>
      </c>
      <c r="P307">
        <v>-1.9771516192649901</v>
      </c>
      <c r="Q307">
        <v>-1.9772000000000001</v>
      </c>
      <c r="R307" t="str">
        <f>LEFT(B307,1)&amp;"."&amp;C307&amp;IF(V307,"^","")&amp;IF(W307,"*","")</f>
        <v>G.Miers</v>
      </c>
      <c r="S307">
        <f>RANK(Q307,Q307:Q314)</f>
        <v>2</v>
      </c>
      <c r="T307">
        <f>RANK(Q307,Q:Q)</f>
        <v>249</v>
      </c>
      <c r="U307">
        <f>K307-T307</f>
        <v>-249</v>
      </c>
      <c r="V307" t="b">
        <f>_xlfn.MAXIFS(U:U,I:I,I307)=U307</f>
        <v>0</v>
      </c>
      <c r="W307" t="b">
        <f>_xlfn.MINIFS(U:U,I:I,I307)=U307</f>
        <v>0</v>
      </c>
      <c r="X307" t="b">
        <f>MAX(U:U)=U307</f>
        <v>0</v>
      </c>
      <c r="Y307" t="b">
        <f>L307&lt;&gt;I307</f>
        <v>0</v>
      </c>
    </row>
    <row r="308" spans="1:25" x14ac:dyDescent="0.2">
      <c r="A308">
        <v>297</v>
      </c>
      <c r="B308" t="s">
        <v>155</v>
      </c>
      <c r="C308" t="s">
        <v>464</v>
      </c>
      <c r="D308" t="s">
        <v>113</v>
      </c>
      <c r="E308" t="s">
        <v>14</v>
      </c>
      <c r="G308">
        <v>64</v>
      </c>
      <c r="H308">
        <v>62.5</v>
      </c>
      <c r="P308">
        <v>-2.4934404693994598</v>
      </c>
      <c r="Q308">
        <v>-2.4933999999999998</v>
      </c>
      <c r="R308" t="str">
        <f>LEFT(B308,1)&amp;"."&amp;C308&amp;IF(V308,"^","")&amp;IF(W308,"*","")</f>
        <v>N.Holman</v>
      </c>
      <c r="S308">
        <f>RANK(Q308,Q308:Q315)</f>
        <v>4</v>
      </c>
      <c r="T308">
        <f>RANK(Q308,Q:Q)</f>
        <v>312</v>
      </c>
      <c r="U308">
        <f>K308-T308</f>
        <v>-312</v>
      </c>
      <c r="V308" t="b">
        <f>_xlfn.MAXIFS(U:U,I:I,I308)=U308</f>
        <v>0</v>
      </c>
      <c r="W308" t="b">
        <f>_xlfn.MINIFS(U:U,I:I,I308)=U308</f>
        <v>0</v>
      </c>
      <c r="X308" t="b">
        <f>MAX(U:U)=U308</f>
        <v>0</v>
      </c>
      <c r="Y308" t="b">
        <f>L308&lt;&gt;I308</f>
        <v>0</v>
      </c>
    </row>
    <row r="309" spans="1:25" x14ac:dyDescent="0.2">
      <c r="A309">
        <v>204</v>
      </c>
      <c r="B309" t="s">
        <v>209</v>
      </c>
      <c r="C309" t="s">
        <v>465</v>
      </c>
      <c r="D309" t="s">
        <v>82</v>
      </c>
      <c r="E309" t="s">
        <v>14</v>
      </c>
      <c r="G309">
        <v>60</v>
      </c>
      <c r="H309">
        <v>52</v>
      </c>
      <c r="P309">
        <v>-3.47908281965619</v>
      </c>
      <c r="Q309">
        <v>-3.4790999999999999</v>
      </c>
      <c r="R309" t="str">
        <f>LEFT(B309,1)&amp;"."&amp;C309&amp;IF(V309,"^","")&amp;IF(W309,"*","")</f>
        <v>J.Laverde</v>
      </c>
      <c r="S309">
        <f>RANK(Q309,Q309:Q316)</f>
        <v>8</v>
      </c>
      <c r="T309">
        <f>RANK(Q309,Q:Q)</f>
        <v>418</v>
      </c>
      <c r="U309">
        <f>K309-T309</f>
        <v>-418</v>
      </c>
      <c r="V309" t="b">
        <f>_xlfn.MAXIFS(U:U,I:I,I309)=U309</f>
        <v>0</v>
      </c>
      <c r="W309" t="b">
        <f>_xlfn.MINIFS(U:U,I:I,I309)=U309</f>
        <v>0</v>
      </c>
      <c r="X309" t="b">
        <f>MAX(U:U)=U309</f>
        <v>0</v>
      </c>
      <c r="Y309" t="b">
        <f>L309&lt;&gt;I309</f>
        <v>0</v>
      </c>
    </row>
    <row r="310" spans="1:25" x14ac:dyDescent="0.2">
      <c r="A310">
        <v>250</v>
      </c>
      <c r="B310" t="s">
        <v>466</v>
      </c>
      <c r="C310" t="s">
        <v>467</v>
      </c>
      <c r="D310" t="s">
        <v>37</v>
      </c>
      <c r="E310" t="s">
        <v>11</v>
      </c>
      <c r="G310">
        <v>61.25</v>
      </c>
      <c r="H310">
        <v>61</v>
      </c>
      <c r="M310">
        <v>-2.7605001418958501</v>
      </c>
      <c r="Q310">
        <v>-2.7605</v>
      </c>
      <c r="R310" t="str">
        <f>LEFT(B310,1)&amp;"."&amp;C310&amp;IF(V310,"^","")&amp;IF(W310,"*","")</f>
        <v>E.Hughes</v>
      </c>
      <c r="S310">
        <f>RANK(Q310,Q310:Q317)</f>
        <v>4</v>
      </c>
      <c r="T310">
        <f>RANK(Q310,Q:Q)</f>
        <v>339</v>
      </c>
      <c r="U310">
        <f>K310-T310</f>
        <v>-339</v>
      </c>
      <c r="V310" t="b">
        <f>_xlfn.MAXIFS(U:U,I:I,I310)=U310</f>
        <v>0</v>
      </c>
      <c r="W310" t="b">
        <f>_xlfn.MINIFS(U:U,I:I,I310)=U310</f>
        <v>0</v>
      </c>
      <c r="X310" t="b">
        <f>MAX(U:U)=U310</f>
        <v>0</v>
      </c>
      <c r="Y310" t="b">
        <f>L310&lt;&gt;I310</f>
        <v>0</v>
      </c>
    </row>
    <row r="311" spans="1:25" x14ac:dyDescent="0.2">
      <c r="A311">
        <v>209</v>
      </c>
      <c r="B311" t="s">
        <v>201</v>
      </c>
      <c r="C311" t="s">
        <v>468</v>
      </c>
      <c r="D311" t="s">
        <v>82</v>
      </c>
      <c r="E311" t="s">
        <v>14</v>
      </c>
      <c r="G311">
        <v>56.333300000000001</v>
      </c>
      <c r="H311">
        <v>56</v>
      </c>
      <c r="P311">
        <v>-3.1036000195583902</v>
      </c>
      <c r="Q311">
        <v>-3.1036000000000001</v>
      </c>
      <c r="R311" t="str">
        <f>LEFT(B311,1)&amp;"."&amp;C311&amp;IF(V311,"^","")&amp;IF(W311,"*","")</f>
        <v>S.McKernan</v>
      </c>
      <c r="S311">
        <f>RANK(Q311,Q311:Q318)</f>
        <v>6</v>
      </c>
      <c r="T311">
        <f>RANK(Q311,Q:Q)</f>
        <v>380</v>
      </c>
      <c r="U311">
        <f>K311-T311</f>
        <v>-380</v>
      </c>
      <c r="V311" t="b">
        <f>_xlfn.MAXIFS(U:U,I:I,I311)=U311</f>
        <v>0</v>
      </c>
      <c r="W311" t="b">
        <f>_xlfn.MINIFS(U:U,I:I,I311)=U311</f>
        <v>0</v>
      </c>
      <c r="X311" t="b">
        <f>MAX(U:U)=U311</f>
        <v>0</v>
      </c>
      <c r="Y311" t="b">
        <f>L311&lt;&gt;I311</f>
        <v>0</v>
      </c>
    </row>
    <row r="312" spans="1:25" x14ac:dyDescent="0.2">
      <c r="A312">
        <v>596</v>
      </c>
      <c r="B312" t="s">
        <v>213</v>
      </c>
      <c r="C312" t="s">
        <v>469</v>
      </c>
      <c r="D312" t="s">
        <v>53</v>
      </c>
      <c r="E312" t="s">
        <v>11</v>
      </c>
      <c r="G312">
        <v>84.25</v>
      </c>
      <c r="H312">
        <v>89.5</v>
      </c>
      <c r="M312">
        <v>-0.22006005167484599</v>
      </c>
      <c r="Q312">
        <v>-0.22009999999999999</v>
      </c>
      <c r="R312" t="str">
        <f>LEFT(B312,1)&amp;"."&amp;C312&amp;IF(V312,"^","")&amp;IF(W312,"*","")</f>
        <v>D.Astbury</v>
      </c>
      <c r="S312">
        <f>RANK(Q312,Q312:Q319)</f>
        <v>1</v>
      </c>
      <c r="T312">
        <f>RANK(Q312,Q:Q)</f>
        <v>80</v>
      </c>
      <c r="U312">
        <f>K312-T312</f>
        <v>-80</v>
      </c>
      <c r="V312" t="b">
        <f>_xlfn.MAXIFS(U:U,I:I,I312)=U312</f>
        <v>0</v>
      </c>
      <c r="W312" t="b">
        <f>_xlfn.MINIFS(U:U,I:I,I312)=U312</f>
        <v>0</v>
      </c>
      <c r="X312" t="b">
        <f>MAX(U:U)=U312</f>
        <v>0</v>
      </c>
      <c r="Y312" t="b">
        <f>L312&lt;&gt;I312</f>
        <v>0</v>
      </c>
    </row>
    <row r="313" spans="1:25" x14ac:dyDescent="0.2">
      <c r="A313">
        <v>61</v>
      </c>
      <c r="B313" t="s">
        <v>111</v>
      </c>
      <c r="C313" t="s">
        <v>470</v>
      </c>
      <c r="D313" t="s">
        <v>31</v>
      </c>
      <c r="E313" t="s">
        <v>11</v>
      </c>
      <c r="G313">
        <v>68.875</v>
      </c>
      <c r="H313">
        <v>67</v>
      </c>
      <c r="M313">
        <v>-2.2256706492177498</v>
      </c>
      <c r="Q313">
        <v>-2.2256999999999998</v>
      </c>
      <c r="R313" t="str">
        <f>LEFT(B313,1)&amp;"."&amp;C313&amp;IF(V313,"^","")&amp;IF(W313,"*","")</f>
        <v>D.Gardiner</v>
      </c>
      <c r="S313">
        <f>RANK(Q313,Q313:Q320)</f>
        <v>3</v>
      </c>
      <c r="T313">
        <f>RANK(Q313,Q:Q)</f>
        <v>274</v>
      </c>
      <c r="U313">
        <f>K313-T313</f>
        <v>-274</v>
      </c>
      <c r="V313" t="b">
        <f>_xlfn.MAXIFS(U:U,I:I,I313)=U313</f>
        <v>0</v>
      </c>
      <c r="W313" t="b">
        <f>_xlfn.MINIFS(U:U,I:I,I313)=U313</f>
        <v>0</v>
      </c>
      <c r="X313" t="b">
        <f>MAX(U:U)=U313</f>
        <v>0</v>
      </c>
      <c r="Y313" t="b">
        <f>L313&lt;&gt;I313</f>
        <v>0</v>
      </c>
    </row>
    <row r="314" spans="1:25" x14ac:dyDescent="0.2">
      <c r="A314">
        <v>23</v>
      </c>
      <c r="B314" t="s">
        <v>213</v>
      </c>
      <c r="C314" t="s">
        <v>471</v>
      </c>
      <c r="D314" t="s">
        <v>63</v>
      </c>
      <c r="E314" t="s">
        <v>11</v>
      </c>
      <c r="F314" t="s">
        <v>12</v>
      </c>
      <c r="G314">
        <v>70.333299999999994</v>
      </c>
      <c r="H314">
        <v>68</v>
      </c>
      <c r="M314">
        <v>-2.1365324004380599</v>
      </c>
      <c r="N314">
        <v>-3.2849280222838799</v>
      </c>
      <c r="Q314">
        <v>-2.1364999999999998</v>
      </c>
      <c r="R314" t="str">
        <f>LEFT(B314,1)&amp;"."&amp;C314&amp;IF(V314,"^","")&amp;IF(W314,"*","")</f>
        <v>D.Mackay</v>
      </c>
      <c r="S314">
        <f>RANK(Q314,Q314:Q321)</f>
        <v>2</v>
      </c>
      <c r="T314">
        <f>RANK(Q314,Q:Q)</f>
        <v>266</v>
      </c>
      <c r="U314">
        <f>K314-T314</f>
        <v>-266</v>
      </c>
      <c r="V314" t="b">
        <f>_xlfn.MAXIFS(U:U,I:I,I314)=U314</f>
        <v>0</v>
      </c>
      <c r="W314" t="b">
        <f>_xlfn.MINIFS(U:U,I:I,I314)=U314</f>
        <v>0</v>
      </c>
      <c r="X314" t="b">
        <f>MAX(U:U)=U314</f>
        <v>0</v>
      </c>
      <c r="Y314" t="b">
        <f>L314&lt;&gt;I314</f>
        <v>0</v>
      </c>
    </row>
    <row r="315" spans="1:25" x14ac:dyDescent="0.2">
      <c r="A315">
        <v>95</v>
      </c>
      <c r="B315" t="s">
        <v>213</v>
      </c>
      <c r="C315" t="s">
        <v>472</v>
      </c>
      <c r="D315" t="s">
        <v>34</v>
      </c>
      <c r="E315" t="s">
        <v>14</v>
      </c>
      <c r="G315">
        <v>62.75</v>
      </c>
      <c r="H315">
        <v>58</v>
      </c>
      <c r="P315">
        <v>-2.91585861950949</v>
      </c>
      <c r="Q315">
        <v>-2.9159000000000002</v>
      </c>
      <c r="R315" t="str">
        <f>LEFT(B315,1)&amp;"."&amp;C315&amp;IF(V315,"^","")&amp;IF(W315,"*","")</f>
        <v>D.Cuningham</v>
      </c>
      <c r="S315">
        <f>RANK(Q315,Q315:Q322)</f>
        <v>5</v>
      </c>
      <c r="T315">
        <f>RANK(Q315,Q:Q)</f>
        <v>356</v>
      </c>
      <c r="U315">
        <f>K315-T315</f>
        <v>-356</v>
      </c>
      <c r="V315" t="b">
        <f>_xlfn.MAXIFS(U:U,I:I,I315)=U315</f>
        <v>0</v>
      </c>
      <c r="W315" t="b">
        <f>_xlfn.MINIFS(U:U,I:I,I315)=U315</f>
        <v>0</v>
      </c>
      <c r="X315" t="b">
        <f>MAX(U:U)=U315</f>
        <v>0</v>
      </c>
      <c r="Y315" t="b">
        <f>L315&lt;&gt;I315</f>
        <v>0</v>
      </c>
    </row>
    <row r="316" spans="1:25" x14ac:dyDescent="0.2">
      <c r="A316">
        <v>602</v>
      </c>
      <c r="B316" t="s">
        <v>230</v>
      </c>
      <c r="C316" t="s">
        <v>473</v>
      </c>
      <c r="D316" t="s">
        <v>53</v>
      </c>
      <c r="E316" t="s">
        <v>14</v>
      </c>
      <c r="G316">
        <v>65.75</v>
      </c>
      <c r="H316">
        <v>59</v>
      </c>
      <c r="P316">
        <v>-2.8219879194850401</v>
      </c>
      <c r="Q316">
        <v>-2.8220000000000001</v>
      </c>
      <c r="R316" t="str">
        <f>LEFT(B316,1)&amp;"."&amp;C316&amp;IF(V316,"^","")&amp;IF(W316,"*","")</f>
        <v>J.Castagna</v>
      </c>
      <c r="S316">
        <f>RANK(Q316,Q316:Q323)</f>
        <v>5</v>
      </c>
      <c r="T316">
        <f>RANK(Q316,Q:Q)</f>
        <v>343</v>
      </c>
      <c r="U316">
        <f>K316-T316</f>
        <v>-343</v>
      </c>
      <c r="V316" t="b">
        <f>_xlfn.MAXIFS(U:U,I:I,I316)=U316</f>
        <v>0</v>
      </c>
      <c r="W316" t="b">
        <f>_xlfn.MINIFS(U:U,I:I,I316)=U316</f>
        <v>0</v>
      </c>
      <c r="X316" t="b">
        <f>MAX(U:U)=U316</f>
        <v>0</v>
      </c>
      <c r="Y316" t="b">
        <f>L316&lt;&gt;I316</f>
        <v>0</v>
      </c>
    </row>
    <row r="317" spans="1:25" x14ac:dyDescent="0.2">
      <c r="A317">
        <v>465</v>
      </c>
      <c r="B317" t="s">
        <v>140</v>
      </c>
      <c r="C317" t="s">
        <v>350</v>
      </c>
      <c r="D317" t="s">
        <v>21</v>
      </c>
      <c r="E317" t="s">
        <v>14</v>
      </c>
      <c r="G317">
        <v>21</v>
      </c>
      <c r="H317">
        <v>21</v>
      </c>
      <c r="P317">
        <v>-6.3890745204141499</v>
      </c>
      <c r="Q317">
        <v>-6.3891</v>
      </c>
      <c r="R317" t="str">
        <f>LEFT(B317,1)&amp;"."&amp;C317&amp;IF(V317,"^","")&amp;IF(W317,"*","")</f>
        <v>M.Brown</v>
      </c>
      <c r="S317">
        <f>RANK(Q317,Q317:Q324)</f>
        <v>8</v>
      </c>
      <c r="T317">
        <f>RANK(Q317,Q:Q)</f>
        <v>576</v>
      </c>
      <c r="U317">
        <f>K317-T317</f>
        <v>-576</v>
      </c>
      <c r="V317" t="b">
        <f>_xlfn.MAXIFS(U:U,I:I,I317)=U317</f>
        <v>0</v>
      </c>
      <c r="W317" t="b">
        <f>_xlfn.MINIFS(U:U,I:I,I317)=U317</f>
        <v>0</v>
      </c>
      <c r="X317" t="b">
        <f>MAX(U:U)=U317</f>
        <v>0</v>
      </c>
      <c r="Y317" t="b">
        <f>L317&lt;&gt;I317</f>
        <v>0</v>
      </c>
    </row>
    <row r="318" spans="1:25" x14ac:dyDescent="0.2">
      <c r="A318">
        <v>487</v>
      </c>
      <c r="B318" t="s">
        <v>48</v>
      </c>
      <c r="C318" t="s">
        <v>474</v>
      </c>
      <c r="D318" t="s">
        <v>21</v>
      </c>
      <c r="E318" t="s">
        <v>14</v>
      </c>
      <c r="G318">
        <v>53.285699999999999</v>
      </c>
      <c r="H318">
        <v>54</v>
      </c>
      <c r="P318">
        <v>-3.2913414196072899</v>
      </c>
      <c r="Q318">
        <v>-3.2913000000000001</v>
      </c>
      <c r="R318" t="str">
        <f>LEFT(B318,1)&amp;"."&amp;C318&amp;IF(V318,"^","")&amp;IF(W318,"*","")</f>
        <v>J.Melksham</v>
      </c>
      <c r="S318">
        <f>RANK(Q318,Q318:Q325)</f>
        <v>5</v>
      </c>
      <c r="T318">
        <f>RANK(Q318,Q:Q)</f>
        <v>399</v>
      </c>
      <c r="U318">
        <f>K318-T318</f>
        <v>-399</v>
      </c>
      <c r="V318" t="b">
        <f>_xlfn.MAXIFS(U:U,I:I,I318)=U318</f>
        <v>0</v>
      </c>
      <c r="W318" t="b">
        <f>_xlfn.MINIFS(U:U,I:I,I318)=U318</f>
        <v>0</v>
      </c>
      <c r="X318" t="b">
        <f>MAX(U:U)=U318</f>
        <v>0</v>
      </c>
      <c r="Y318" t="b">
        <f>L318&lt;&gt;I318</f>
        <v>0</v>
      </c>
    </row>
    <row r="319" spans="1:25" x14ac:dyDescent="0.2">
      <c r="A319">
        <v>105</v>
      </c>
      <c r="B319" t="s">
        <v>287</v>
      </c>
      <c r="C319" t="s">
        <v>324</v>
      </c>
      <c r="D319" t="s">
        <v>34</v>
      </c>
      <c r="E319" t="s">
        <v>11</v>
      </c>
      <c r="G319">
        <v>66.375</v>
      </c>
      <c r="H319">
        <v>66.5</v>
      </c>
      <c r="M319">
        <v>-2.2702397736075901</v>
      </c>
      <c r="Q319">
        <v>-2.2702</v>
      </c>
      <c r="R319" t="str">
        <f>LEFT(B319,1)&amp;"."&amp;C319&amp;IF(V319,"^","")&amp;IF(W319,"*","")</f>
        <v>L.Jones</v>
      </c>
      <c r="S319">
        <f>RANK(Q319,Q319:Q326)</f>
        <v>4</v>
      </c>
      <c r="T319">
        <f>RANK(Q319,Q:Q)</f>
        <v>282</v>
      </c>
      <c r="U319">
        <f>K319-T319</f>
        <v>-282</v>
      </c>
      <c r="V319" t="b">
        <f>_xlfn.MAXIFS(U:U,I:I,I319)=U319</f>
        <v>0</v>
      </c>
      <c r="W319" t="b">
        <f>_xlfn.MINIFS(U:U,I:I,I319)=U319</f>
        <v>0</v>
      </c>
      <c r="X319" t="b">
        <f>MAX(U:U)=U319</f>
        <v>0</v>
      </c>
      <c r="Y319" t="b">
        <f>L319&lt;&gt;I319</f>
        <v>0</v>
      </c>
    </row>
    <row r="320" spans="1:25" x14ac:dyDescent="0.2">
      <c r="A320">
        <v>615</v>
      </c>
      <c r="B320" t="s">
        <v>22</v>
      </c>
      <c r="C320" t="s">
        <v>202</v>
      </c>
      <c r="D320" t="s">
        <v>53</v>
      </c>
      <c r="E320" t="s">
        <v>14</v>
      </c>
      <c r="G320">
        <v>83.714299999999994</v>
      </c>
      <c r="H320">
        <v>79</v>
      </c>
      <c r="L320">
        <v>33301</v>
      </c>
      <c r="P320">
        <v>-0.94457391899603205</v>
      </c>
      <c r="Q320">
        <v>-0.9446</v>
      </c>
      <c r="R320" t="str">
        <f>LEFT(B320,1)&amp;"."&amp;C320&amp;IF(V320,"^","")&amp;IF(W320,"*","")</f>
        <v>J.Higgins</v>
      </c>
      <c r="S320">
        <f>RANK(Q320,Q320:Q327)</f>
        <v>3</v>
      </c>
      <c r="T320">
        <f>RANK(Q320,Q:Q)</f>
        <v>131</v>
      </c>
      <c r="U320">
        <f>K320-T320</f>
        <v>-131</v>
      </c>
      <c r="V320" t="b">
        <f>_xlfn.MAXIFS(U:U,I:I,I320)=U320</f>
        <v>0</v>
      </c>
      <c r="W320" t="b">
        <f>_xlfn.MINIFS(U:U,I:I,I320)=U320</f>
        <v>0</v>
      </c>
      <c r="X320" t="b">
        <f>MAX(U:U)=U320</f>
        <v>0</v>
      </c>
      <c r="Y320" t="b">
        <f>L320&lt;&gt;I320</f>
        <v>1</v>
      </c>
    </row>
    <row r="321" spans="1:25" x14ac:dyDescent="0.2">
      <c r="A321">
        <v>730</v>
      </c>
      <c r="B321" t="s">
        <v>38</v>
      </c>
      <c r="C321" t="s">
        <v>475</v>
      </c>
      <c r="D321" t="s">
        <v>24</v>
      </c>
      <c r="E321" t="s">
        <v>14</v>
      </c>
      <c r="G321">
        <v>55.125</v>
      </c>
      <c r="H321">
        <v>40.5</v>
      </c>
      <c r="P321">
        <v>-4.5585958699373696</v>
      </c>
      <c r="Q321">
        <v>-4.5586000000000002</v>
      </c>
      <c r="R321" t="str">
        <f>LEFT(B321,1)&amp;"."&amp;C321&amp;IF(V321,"^","")&amp;IF(W321,"*","")</f>
        <v>J.Bruce</v>
      </c>
      <c r="S321">
        <f>RANK(Q321,Q321:Q328)</f>
        <v>5</v>
      </c>
      <c r="T321">
        <f>RANK(Q321,Q:Q)</f>
        <v>497</v>
      </c>
      <c r="U321">
        <f>K321-T321</f>
        <v>-497</v>
      </c>
      <c r="V321" t="b">
        <f>_xlfn.MAXIFS(U:U,I:I,I321)=U321</f>
        <v>0</v>
      </c>
      <c r="W321" t="b">
        <f>_xlfn.MINIFS(U:U,I:I,I321)=U321</f>
        <v>0</v>
      </c>
      <c r="X321" t="b">
        <f>MAX(U:U)=U321</f>
        <v>0</v>
      </c>
      <c r="Y321" t="b">
        <f>L321&lt;&gt;I321</f>
        <v>0</v>
      </c>
    </row>
    <row r="322" spans="1:25" x14ac:dyDescent="0.2">
      <c r="A322">
        <v>776</v>
      </c>
      <c r="B322" t="s">
        <v>456</v>
      </c>
      <c r="C322" t="s">
        <v>458</v>
      </c>
      <c r="D322" t="s">
        <v>58</v>
      </c>
      <c r="E322" t="s">
        <v>14</v>
      </c>
      <c r="G322">
        <v>94.5</v>
      </c>
      <c r="H322">
        <v>94.5</v>
      </c>
      <c r="P322">
        <v>0.510421931382949</v>
      </c>
      <c r="Q322">
        <v>0.51039999999999996</v>
      </c>
      <c r="R322" t="str">
        <f>LEFT(B322,1)&amp;"."&amp;C322&amp;IF(V322,"^","")&amp;IF(W322,"*","")</f>
        <v>O.Allen</v>
      </c>
      <c r="S322">
        <f>RANK(Q322,Q322:Q329)</f>
        <v>1</v>
      </c>
      <c r="T322">
        <f>RANK(Q322,Q:Q)</f>
        <v>48</v>
      </c>
      <c r="U322">
        <f>K322-T322</f>
        <v>-48</v>
      </c>
      <c r="V322" t="b">
        <f>_xlfn.MAXIFS(U:U,I:I,I322)=U322</f>
        <v>0</v>
      </c>
      <c r="W322" t="b">
        <f>_xlfn.MINIFS(U:U,I:I,I322)=U322</f>
        <v>0</v>
      </c>
      <c r="X322" t="b">
        <f>MAX(U:U)=U322</f>
        <v>0</v>
      </c>
      <c r="Y322" t="b">
        <f>L322&lt;&gt;I322</f>
        <v>0</v>
      </c>
    </row>
    <row r="323" spans="1:25" x14ac:dyDescent="0.2">
      <c r="A323">
        <v>71</v>
      </c>
      <c r="B323" t="s">
        <v>476</v>
      </c>
      <c r="C323" t="s">
        <v>477</v>
      </c>
      <c r="D323" t="s">
        <v>31</v>
      </c>
      <c r="E323" t="s">
        <v>14</v>
      </c>
      <c r="G323">
        <v>62.125</v>
      </c>
      <c r="H323">
        <v>63.5</v>
      </c>
      <c r="P323">
        <v>-2.39956976937501</v>
      </c>
      <c r="Q323">
        <v>-2.3996</v>
      </c>
      <c r="R323" t="str">
        <f>LEFT(B323,1)&amp;"."&amp;C323&amp;IF(V323,"^","")&amp;IF(W323,"*","")</f>
        <v>L.McCarthy</v>
      </c>
      <c r="S323">
        <f>RANK(Q323,Q323:Q330)</f>
        <v>3</v>
      </c>
      <c r="T323">
        <f>RANK(Q323,Q:Q)</f>
        <v>295</v>
      </c>
      <c r="U323">
        <f>K323-T323</f>
        <v>-295</v>
      </c>
      <c r="V323" t="b">
        <f>_xlfn.MAXIFS(U:U,I:I,I323)=U323</f>
        <v>0</v>
      </c>
      <c r="W323" t="b">
        <f>_xlfn.MINIFS(U:U,I:I,I323)=U323</f>
        <v>0</v>
      </c>
      <c r="X323" t="b">
        <f>MAX(U:U)=U323</f>
        <v>0</v>
      </c>
      <c r="Y323" t="b">
        <f>L323&lt;&gt;I323</f>
        <v>0</v>
      </c>
    </row>
    <row r="324" spans="1:25" x14ac:dyDescent="0.2">
      <c r="A324">
        <v>453</v>
      </c>
      <c r="B324" t="s">
        <v>40</v>
      </c>
      <c r="C324" t="s">
        <v>478</v>
      </c>
      <c r="D324" t="s">
        <v>42</v>
      </c>
      <c r="E324" t="s">
        <v>12</v>
      </c>
      <c r="G324">
        <v>46.75</v>
      </c>
      <c r="H324">
        <v>49</v>
      </c>
      <c r="N324">
        <v>-5.03958318375859</v>
      </c>
      <c r="Q324">
        <v>-5.0396000000000001</v>
      </c>
      <c r="R324" t="str">
        <f>LEFT(B324,1)&amp;"."&amp;C324&amp;IF(V324,"^","")&amp;IF(W324,"*","")</f>
        <v>T.Scully</v>
      </c>
      <c r="S324">
        <f>RANK(Q324,Q324:Q331)</f>
        <v>4</v>
      </c>
      <c r="T324">
        <f>RANK(Q324,Q:Q)</f>
        <v>516</v>
      </c>
      <c r="U324">
        <f>K324-T324</f>
        <v>-516</v>
      </c>
      <c r="V324" t="b">
        <f>_xlfn.MAXIFS(U:U,I:I,I324)=U324</f>
        <v>0</v>
      </c>
      <c r="W324" t="b">
        <f>_xlfn.MINIFS(U:U,I:I,I324)=U324</f>
        <v>0</v>
      </c>
      <c r="X324" t="b">
        <f>MAX(U:U)=U324</f>
        <v>0</v>
      </c>
      <c r="Y324" t="b">
        <f>L324&lt;&gt;I324</f>
        <v>0</v>
      </c>
    </row>
    <row r="325" spans="1:25" x14ac:dyDescent="0.2">
      <c r="A325">
        <v>546</v>
      </c>
      <c r="B325" t="s">
        <v>430</v>
      </c>
      <c r="C325" t="s">
        <v>479</v>
      </c>
      <c r="D325" t="s">
        <v>94</v>
      </c>
      <c r="E325" t="s">
        <v>14</v>
      </c>
      <c r="G325">
        <v>42</v>
      </c>
      <c r="H325">
        <v>35</v>
      </c>
      <c r="P325">
        <v>-5.0748847200718501</v>
      </c>
      <c r="Q325">
        <v>-5.0749000000000004</v>
      </c>
      <c r="R325" t="str">
        <f>LEFT(B325,1)&amp;"."&amp;C325&amp;IF(V325,"^","")&amp;IF(W325,"*","")</f>
        <v>M.Wood</v>
      </c>
      <c r="S325">
        <f>RANK(Q325,Q325:Q332)</f>
        <v>4</v>
      </c>
      <c r="T325">
        <f>RANK(Q325,Q:Q)</f>
        <v>518</v>
      </c>
      <c r="U325">
        <f>K325-T325</f>
        <v>-518</v>
      </c>
      <c r="V325" t="b">
        <f>_xlfn.MAXIFS(U:U,I:I,I325)=U325</f>
        <v>0</v>
      </c>
      <c r="W325" t="b">
        <f>_xlfn.MINIFS(U:U,I:I,I325)=U325</f>
        <v>0</v>
      </c>
      <c r="X325" t="b">
        <f>MAX(U:U)=U325</f>
        <v>0</v>
      </c>
      <c r="Y325" t="b">
        <f>L325&lt;&gt;I325</f>
        <v>0</v>
      </c>
    </row>
    <row r="326" spans="1:25" x14ac:dyDescent="0.2">
      <c r="A326">
        <v>101</v>
      </c>
      <c r="B326" t="s">
        <v>64</v>
      </c>
      <c r="C326" t="s">
        <v>480</v>
      </c>
      <c r="D326" t="s">
        <v>34</v>
      </c>
      <c r="E326" t="s">
        <v>14</v>
      </c>
      <c r="F326" t="s">
        <v>12</v>
      </c>
      <c r="G326">
        <v>80</v>
      </c>
      <c r="H326">
        <v>80</v>
      </c>
      <c r="L326">
        <v>9867</v>
      </c>
      <c r="N326">
        <v>-2.1767247624051098</v>
      </c>
      <c r="P326">
        <v>-0.85070321897158196</v>
      </c>
      <c r="Q326">
        <v>-0.85070000000000001</v>
      </c>
      <c r="R326" t="str">
        <f>LEFT(B326,1)&amp;"."&amp;C326&amp;IF(V326,"^","")&amp;IF(W326,"*","")</f>
        <v>Z.Fisher</v>
      </c>
      <c r="S326">
        <f>RANK(Q326,Q326:Q333)</f>
        <v>1</v>
      </c>
      <c r="T326">
        <f>RANK(Q326,Q:Q)</f>
        <v>127</v>
      </c>
      <c r="U326">
        <f>K326-T326</f>
        <v>-127</v>
      </c>
      <c r="V326" t="b">
        <f>_xlfn.MAXIFS(U:U,I:I,I326)=U326</f>
        <v>0</v>
      </c>
      <c r="W326" t="b">
        <f>_xlfn.MINIFS(U:U,I:I,I326)=U326</f>
        <v>0</v>
      </c>
      <c r="X326" t="b">
        <f>MAX(U:U)=U326</f>
        <v>0</v>
      </c>
      <c r="Y326" t="b">
        <f>L326&lt;&gt;I326</f>
        <v>1</v>
      </c>
    </row>
    <row r="327" spans="1:25" x14ac:dyDescent="0.2">
      <c r="A327">
        <v>150</v>
      </c>
      <c r="B327" t="s">
        <v>391</v>
      </c>
      <c r="C327" t="s">
        <v>146</v>
      </c>
      <c r="D327" t="s">
        <v>18</v>
      </c>
      <c r="E327" t="s">
        <v>11</v>
      </c>
      <c r="G327">
        <v>0</v>
      </c>
      <c r="H327">
        <v>0</v>
      </c>
      <c r="M327">
        <v>-8.1979333174566094</v>
      </c>
      <c r="Q327">
        <v>-8.1979000000000006</v>
      </c>
      <c r="R327" t="str">
        <f>LEFT(B327,1)&amp;"."&amp;C327&amp;IF(V327,"^","")&amp;IF(W327,"*","")</f>
        <v>L.Greenwood</v>
      </c>
      <c r="S327">
        <f>RANK(Q327,Q327:Q334)</f>
        <v>6</v>
      </c>
      <c r="T327">
        <f>RANK(Q327,Q:Q)</f>
        <v>587</v>
      </c>
      <c r="U327">
        <f>K327-T327</f>
        <v>-587</v>
      </c>
      <c r="V327" t="b">
        <f>_xlfn.MAXIFS(U:U,I:I,I327)=U327</f>
        <v>0</v>
      </c>
      <c r="W327" t="b">
        <f>_xlfn.MINIFS(U:U,I:I,I327)=U327</f>
        <v>0</v>
      </c>
      <c r="X327" t="b">
        <f>MAX(U:U)=U327</f>
        <v>0</v>
      </c>
      <c r="Y327" t="b">
        <f>L327&lt;&gt;I327</f>
        <v>0</v>
      </c>
    </row>
    <row r="328" spans="1:25" x14ac:dyDescent="0.2">
      <c r="A328">
        <v>666</v>
      </c>
      <c r="B328" t="s">
        <v>22</v>
      </c>
      <c r="C328" t="s">
        <v>481</v>
      </c>
      <c r="D328" t="s">
        <v>116</v>
      </c>
      <c r="E328" t="s">
        <v>14</v>
      </c>
      <c r="G328">
        <v>58.142899999999997</v>
      </c>
      <c r="H328">
        <v>44</v>
      </c>
      <c r="P328">
        <v>-4.2300484198517996</v>
      </c>
      <c r="Q328">
        <v>-4.2300000000000004</v>
      </c>
      <c r="R328" t="str">
        <f>LEFT(B328,1)&amp;"."&amp;C328&amp;IF(V328,"^","")&amp;IF(W328,"*","")</f>
        <v>J.Lonie</v>
      </c>
      <c r="S328">
        <f>RANK(Q328,Q328:Q335)</f>
        <v>5</v>
      </c>
      <c r="T328">
        <f>RANK(Q328,Q:Q)</f>
        <v>481</v>
      </c>
      <c r="U328">
        <f>K328-T328</f>
        <v>-481</v>
      </c>
      <c r="V328" t="b">
        <f>_xlfn.MAXIFS(U:U,I:I,I328)=U328</f>
        <v>0</v>
      </c>
      <c r="W328" t="b">
        <f>_xlfn.MINIFS(U:U,I:I,I328)=U328</f>
        <v>0</v>
      </c>
      <c r="X328" t="b">
        <f>MAX(U:U)=U328</f>
        <v>0</v>
      </c>
      <c r="Y328" t="b">
        <f>L328&lt;&gt;I328</f>
        <v>0</v>
      </c>
    </row>
    <row r="329" spans="1:25" x14ac:dyDescent="0.2">
      <c r="A329">
        <v>765</v>
      </c>
      <c r="B329" t="s">
        <v>282</v>
      </c>
      <c r="C329" t="s">
        <v>482</v>
      </c>
      <c r="D329" t="s">
        <v>24</v>
      </c>
      <c r="E329" t="s">
        <v>11</v>
      </c>
      <c r="G329">
        <v>0</v>
      </c>
      <c r="H329">
        <v>0</v>
      </c>
      <c r="M329">
        <v>-8.1979333174566094</v>
      </c>
      <c r="Q329">
        <v>-8.1979000000000006</v>
      </c>
      <c r="R329" t="str">
        <f>LEFT(B329,1)&amp;"."&amp;C329&amp;IF(V329,"^","")&amp;IF(W329,"*","")</f>
        <v>J.Trengove</v>
      </c>
      <c r="S329">
        <f>RANK(Q329,Q329:Q336)</f>
        <v>6</v>
      </c>
      <c r="T329">
        <f>RANK(Q329,Q:Q)</f>
        <v>587</v>
      </c>
      <c r="U329">
        <f>K329-T329</f>
        <v>-587</v>
      </c>
      <c r="V329" t="b">
        <f>_xlfn.MAXIFS(U:U,I:I,I329)=U329</f>
        <v>0</v>
      </c>
      <c r="W329" t="b">
        <f>_xlfn.MINIFS(U:U,I:I,I329)=U329</f>
        <v>0</v>
      </c>
      <c r="X329" t="b">
        <f>MAX(U:U)=U329</f>
        <v>0</v>
      </c>
      <c r="Y329" t="b">
        <f>L329&lt;&gt;I329</f>
        <v>0</v>
      </c>
    </row>
    <row r="330" spans="1:25" x14ac:dyDescent="0.2">
      <c r="A330">
        <v>549</v>
      </c>
      <c r="B330" t="s">
        <v>148</v>
      </c>
      <c r="C330" t="s">
        <v>483</v>
      </c>
      <c r="D330" t="s">
        <v>94</v>
      </c>
      <c r="E330" t="s">
        <v>14</v>
      </c>
      <c r="G330">
        <v>66.714299999999994</v>
      </c>
      <c r="H330">
        <v>67</v>
      </c>
      <c r="P330">
        <v>-2.0710223192894399</v>
      </c>
      <c r="Q330">
        <v>-2.0710000000000002</v>
      </c>
      <c r="R330" t="str">
        <f>LEFT(B330,1)&amp;"."&amp;C330&amp;IF(V330,"^","")&amp;IF(W330,"*","")</f>
        <v>C.Zurhaar</v>
      </c>
      <c r="S330">
        <f>RANK(Q330,Q330:Q337)</f>
        <v>3</v>
      </c>
      <c r="T330">
        <f>RANK(Q330,Q:Q)</f>
        <v>259</v>
      </c>
      <c r="U330">
        <f>K330-T330</f>
        <v>-259</v>
      </c>
      <c r="V330" t="b">
        <f>_xlfn.MAXIFS(U:U,I:I,I330)=U330</f>
        <v>0</v>
      </c>
      <c r="W330" t="b">
        <f>_xlfn.MINIFS(U:U,I:I,I330)=U330</f>
        <v>0</v>
      </c>
      <c r="X330" t="b">
        <f>MAX(U:U)=U330</f>
        <v>0</v>
      </c>
      <c r="Y330" t="b">
        <f>L330&lt;&gt;I330</f>
        <v>0</v>
      </c>
    </row>
    <row r="331" spans="1:25" x14ac:dyDescent="0.2">
      <c r="A331">
        <v>398</v>
      </c>
      <c r="B331" t="s">
        <v>59</v>
      </c>
      <c r="C331" t="s">
        <v>118</v>
      </c>
      <c r="D331" t="s">
        <v>27</v>
      </c>
      <c r="E331" t="s">
        <v>11</v>
      </c>
      <c r="G331">
        <v>6</v>
      </c>
      <c r="H331">
        <v>6</v>
      </c>
      <c r="M331">
        <v>-7.6631038247785002</v>
      </c>
      <c r="Q331">
        <v>-7.6631</v>
      </c>
      <c r="R331" t="str">
        <f>LEFT(B331,1)&amp;"."&amp;C331&amp;IF(V331,"^","")&amp;IF(W331,"*","")</f>
        <v>A.Kennedy</v>
      </c>
      <c r="S331">
        <f>RANK(Q331,Q331:Q338)</f>
        <v>6</v>
      </c>
      <c r="T331">
        <f>RANK(Q331,Q:Q)</f>
        <v>583</v>
      </c>
      <c r="U331">
        <f>K331-T331</f>
        <v>-583</v>
      </c>
      <c r="V331" t="b">
        <f>_xlfn.MAXIFS(U:U,I:I,I331)=U331</f>
        <v>0</v>
      </c>
      <c r="W331" t="b">
        <f>_xlfn.MINIFS(U:U,I:I,I331)=U331</f>
        <v>0</v>
      </c>
      <c r="X331" t="b">
        <f>MAX(U:U)=U331</f>
        <v>0</v>
      </c>
      <c r="Y331" t="b">
        <f>L331&lt;&gt;I331</f>
        <v>0</v>
      </c>
    </row>
    <row r="332" spans="1:25" x14ac:dyDescent="0.2">
      <c r="A332">
        <v>265</v>
      </c>
      <c r="B332" t="s">
        <v>70</v>
      </c>
      <c r="C332" t="s">
        <v>484</v>
      </c>
      <c r="D332" t="s">
        <v>37</v>
      </c>
      <c r="E332" t="s">
        <v>14</v>
      </c>
      <c r="G332">
        <v>0</v>
      </c>
      <c r="H332">
        <v>0</v>
      </c>
      <c r="P332">
        <v>-8.3603592209276094</v>
      </c>
      <c r="Q332">
        <v>-8.3604000000000003</v>
      </c>
      <c r="R332" t="str">
        <f>LEFT(B332,1)&amp;"."&amp;C332&amp;IF(V332,"^","")&amp;IF(W332,"*","")</f>
        <v>S.Switkowski</v>
      </c>
      <c r="S332">
        <f>RANK(Q332,Q332:Q339)</f>
        <v>7</v>
      </c>
      <c r="T332">
        <f>RANK(Q332,Q:Q)</f>
        <v>687</v>
      </c>
      <c r="U332">
        <f>K332-T332</f>
        <v>-687</v>
      </c>
      <c r="V332" t="b">
        <f>_xlfn.MAXIFS(U:U,I:I,I332)=U332</f>
        <v>0</v>
      </c>
      <c r="W332" t="b">
        <f>_xlfn.MINIFS(U:U,I:I,I332)=U332</f>
        <v>0</v>
      </c>
      <c r="X332" t="b">
        <f>MAX(U:U)=U332</f>
        <v>0</v>
      </c>
      <c r="Y332" t="b">
        <f>L332&lt;&gt;I332</f>
        <v>0</v>
      </c>
    </row>
    <row r="333" spans="1:25" x14ac:dyDescent="0.2">
      <c r="A333">
        <v>784</v>
      </c>
      <c r="B333" t="s">
        <v>287</v>
      </c>
      <c r="C333" t="s">
        <v>485</v>
      </c>
      <c r="D333" t="s">
        <v>58</v>
      </c>
      <c r="E333" t="s">
        <v>11</v>
      </c>
      <c r="G333">
        <v>68.875</v>
      </c>
      <c r="H333">
        <v>69</v>
      </c>
      <c r="M333">
        <v>-2.0473941516583798</v>
      </c>
      <c r="Q333">
        <v>-2.0474000000000001</v>
      </c>
      <c r="R333" t="str">
        <f>LEFT(B333,1)&amp;"."&amp;C333&amp;IF(V333,"^","")&amp;IF(W333,"*","")</f>
        <v>L.Duggan</v>
      </c>
      <c r="S333">
        <f>RANK(Q333,Q333:Q340)</f>
        <v>3</v>
      </c>
      <c r="T333">
        <f>RANK(Q333,Q:Q)</f>
        <v>255</v>
      </c>
      <c r="U333">
        <f>K333-T333</f>
        <v>-255</v>
      </c>
      <c r="V333" t="b">
        <f>_xlfn.MAXIFS(U:U,I:I,I333)=U333</f>
        <v>0</v>
      </c>
      <c r="W333" t="b">
        <f>_xlfn.MINIFS(U:U,I:I,I333)=U333</f>
        <v>0</v>
      </c>
      <c r="X333" t="b">
        <f>MAX(U:U)=U333</f>
        <v>0</v>
      </c>
      <c r="Y333" t="b">
        <f>L333&lt;&gt;I333</f>
        <v>0</v>
      </c>
    </row>
    <row r="334" spans="1:25" x14ac:dyDescent="0.2">
      <c r="A334">
        <v>192</v>
      </c>
      <c r="B334" t="s">
        <v>451</v>
      </c>
      <c r="C334" t="s">
        <v>486</v>
      </c>
      <c r="D334" t="s">
        <v>82</v>
      </c>
      <c r="E334" t="s">
        <v>11</v>
      </c>
      <c r="G334">
        <v>66.75</v>
      </c>
      <c r="H334">
        <v>66</v>
      </c>
      <c r="M334">
        <v>-2.3148088979974299</v>
      </c>
      <c r="Q334">
        <v>-2.3148</v>
      </c>
      <c r="R334" t="str">
        <f>LEFT(B334,1)&amp;"."&amp;C334&amp;IF(V334,"^","")&amp;IF(W334,"*","")</f>
        <v>A.Francis</v>
      </c>
      <c r="S334">
        <f>RANK(Q334,Q334:Q341)</f>
        <v>3</v>
      </c>
      <c r="T334">
        <f>RANK(Q334,Q:Q)</f>
        <v>284</v>
      </c>
      <c r="U334">
        <f>K334-T334</f>
        <v>-284</v>
      </c>
      <c r="V334" t="b">
        <f>_xlfn.MAXIFS(U:U,I:I,I334)=U334</f>
        <v>0</v>
      </c>
      <c r="W334" t="b">
        <f>_xlfn.MINIFS(U:U,I:I,I334)=U334</f>
        <v>0</v>
      </c>
      <c r="X334" t="b">
        <f>MAX(U:U)=U334</f>
        <v>0</v>
      </c>
      <c r="Y334" t="b">
        <f>L334&lt;&gt;I334</f>
        <v>0</v>
      </c>
    </row>
    <row r="335" spans="1:25" x14ac:dyDescent="0.2">
      <c r="A335">
        <v>170</v>
      </c>
      <c r="B335" t="s">
        <v>138</v>
      </c>
      <c r="C335" t="s">
        <v>487</v>
      </c>
      <c r="D335" t="s">
        <v>18</v>
      </c>
      <c r="E335" t="s">
        <v>11</v>
      </c>
      <c r="G335">
        <v>48.875</v>
      </c>
      <c r="H335">
        <v>48.5</v>
      </c>
      <c r="M335">
        <v>-3.8747282516419101</v>
      </c>
      <c r="Q335">
        <v>-3.8746999999999998</v>
      </c>
      <c r="R335" t="str">
        <f>LEFT(B335,1)&amp;"."&amp;C335&amp;IF(V335,"^","")&amp;IF(W335,"*","")</f>
        <v>J.Roughead</v>
      </c>
      <c r="S335">
        <f>RANK(Q335,Q335:Q342)</f>
        <v>5</v>
      </c>
      <c r="T335">
        <f>RANK(Q335,Q:Q)</f>
        <v>458</v>
      </c>
      <c r="U335">
        <f>K335-T335</f>
        <v>-458</v>
      </c>
      <c r="V335" t="b">
        <f>_xlfn.MAXIFS(U:U,I:I,I335)=U335</f>
        <v>0</v>
      </c>
      <c r="W335" t="b">
        <f>_xlfn.MINIFS(U:U,I:I,I335)=U335</f>
        <v>0</v>
      </c>
      <c r="X335" t="b">
        <f>MAX(U:U)=U335</f>
        <v>0</v>
      </c>
      <c r="Y335" t="b">
        <f>L335&lt;&gt;I335</f>
        <v>0</v>
      </c>
    </row>
    <row r="336" spans="1:25" x14ac:dyDescent="0.2">
      <c r="A336">
        <v>187</v>
      </c>
      <c r="B336" t="s">
        <v>169</v>
      </c>
      <c r="C336" t="s">
        <v>488</v>
      </c>
      <c r="D336" t="s">
        <v>82</v>
      </c>
      <c r="E336" t="s">
        <v>12</v>
      </c>
      <c r="G336">
        <v>0</v>
      </c>
      <c r="H336">
        <v>0</v>
      </c>
      <c r="N336">
        <v>-9.5647464949302297</v>
      </c>
      <c r="Q336">
        <v>-9.5647000000000002</v>
      </c>
      <c r="R336" t="str">
        <f>LEFT(B336,1)&amp;"."&amp;C336&amp;IF(V336,"^","")&amp;IF(W336,"*","")</f>
        <v>D.Clarke</v>
      </c>
      <c r="S336">
        <f>RANK(Q336,Q336:Q343)</f>
        <v>7</v>
      </c>
      <c r="T336">
        <f>RANK(Q336,Q:Q)</f>
        <v>775</v>
      </c>
      <c r="U336">
        <f>K336-T336</f>
        <v>-775</v>
      </c>
      <c r="V336" t="b">
        <f>_xlfn.MAXIFS(U:U,I:I,I336)=U336</f>
        <v>0</v>
      </c>
      <c r="W336" t="b">
        <f>_xlfn.MINIFS(U:U,I:I,I336)=U336</f>
        <v>0</v>
      </c>
      <c r="X336" t="b">
        <f>MAX(U:U)=U336</f>
        <v>0</v>
      </c>
      <c r="Y336" t="b">
        <f>L336&lt;&gt;I336</f>
        <v>0</v>
      </c>
    </row>
    <row r="337" spans="1:25" x14ac:dyDescent="0.2">
      <c r="A337">
        <v>562</v>
      </c>
      <c r="B337" t="s">
        <v>349</v>
      </c>
      <c r="C337" t="s">
        <v>489</v>
      </c>
      <c r="D337" t="s">
        <v>99</v>
      </c>
      <c r="E337" t="s">
        <v>14</v>
      </c>
      <c r="G337">
        <v>96.571399999999997</v>
      </c>
      <c r="H337">
        <v>88</v>
      </c>
      <c r="L337">
        <v>186</v>
      </c>
      <c r="P337">
        <v>-9.9737618775978504E-2</v>
      </c>
      <c r="Q337">
        <v>-9.9699999999999997E-2</v>
      </c>
      <c r="R337" t="str">
        <f>LEFT(B337,1)&amp;"."&amp;C337&amp;IF(V337,"^","")&amp;IF(W337,"*","")</f>
        <v>C.Dixon</v>
      </c>
      <c r="S337">
        <f>RANK(Q337,Q337:Q344)</f>
        <v>1</v>
      </c>
      <c r="T337">
        <f>RANK(Q337,Q:Q)</f>
        <v>73</v>
      </c>
      <c r="U337">
        <f>K337-T337</f>
        <v>-73</v>
      </c>
      <c r="V337" t="b">
        <f>_xlfn.MAXIFS(U:U,I:I,I337)=U337</f>
        <v>0</v>
      </c>
      <c r="W337" t="b">
        <f>_xlfn.MINIFS(U:U,I:I,I337)=U337</f>
        <v>0</v>
      </c>
      <c r="X337" t="b">
        <f>MAX(U:U)=U337</f>
        <v>0</v>
      </c>
      <c r="Y337" t="b">
        <f>L337&lt;&gt;I337</f>
        <v>1</v>
      </c>
    </row>
    <row r="338" spans="1:25" x14ac:dyDescent="0.2">
      <c r="A338">
        <v>452</v>
      </c>
      <c r="B338" t="s">
        <v>22</v>
      </c>
      <c r="C338" t="s">
        <v>490</v>
      </c>
      <c r="D338" t="s">
        <v>42</v>
      </c>
      <c r="E338" t="s">
        <v>11</v>
      </c>
      <c r="G338">
        <v>65.75</v>
      </c>
      <c r="H338">
        <v>65</v>
      </c>
      <c r="M338">
        <v>-2.4039471467771198</v>
      </c>
      <c r="Q338">
        <v>-2.4039000000000001</v>
      </c>
      <c r="R338" t="str">
        <f>LEFT(B338,1)&amp;"."&amp;C338&amp;IF(V338,"^","")&amp;IF(W338,"*","")</f>
        <v>J.Scrimshaw</v>
      </c>
      <c r="S338">
        <f>RANK(Q338,Q338:Q345)</f>
        <v>5</v>
      </c>
      <c r="T338">
        <f>RANK(Q338,Q:Q)</f>
        <v>297</v>
      </c>
      <c r="U338">
        <f>K338-T338</f>
        <v>-297</v>
      </c>
      <c r="V338" t="b">
        <f>_xlfn.MAXIFS(U:U,I:I,I338)=U338</f>
        <v>0</v>
      </c>
      <c r="W338" t="b">
        <f>_xlfn.MINIFS(U:U,I:I,I338)=U338</f>
        <v>0</v>
      </c>
      <c r="X338" t="b">
        <f>MAX(U:U)=U338</f>
        <v>0</v>
      </c>
      <c r="Y338" t="b">
        <f>L338&lt;&gt;I338</f>
        <v>0</v>
      </c>
    </row>
    <row r="339" spans="1:25" x14ac:dyDescent="0.2">
      <c r="A339">
        <v>472</v>
      </c>
      <c r="B339" t="s">
        <v>78</v>
      </c>
      <c r="C339" t="s">
        <v>491</v>
      </c>
      <c r="D339" t="s">
        <v>21</v>
      </c>
      <c r="E339" t="s">
        <v>11</v>
      </c>
      <c r="G339">
        <v>72</v>
      </c>
      <c r="H339">
        <v>73</v>
      </c>
      <c r="M339">
        <v>-1.69084115653964</v>
      </c>
      <c r="Q339">
        <v>-1.6908000000000001</v>
      </c>
      <c r="R339" t="str">
        <f>LEFT(B339,1)&amp;"."&amp;C339&amp;IF(V339,"^","")&amp;IF(W339,"*","")</f>
        <v>M.Hibberd</v>
      </c>
      <c r="S339">
        <f>RANK(Q339,Q339:Q346)</f>
        <v>2</v>
      </c>
      <c r="T339">
        <f>RANK(Q339,Q:Q)</f>
        <v>219</v>
      </c>
      <c r="U339">
        <f>K339-T339</f>
        <v>-219</v>
      </c>
      <c r="V339" t="b">
        <f>_xlfn.MAXIFS(U:U,I:I,I339)=U339</f>
        <v>0</v>
      </c>
      <c r="W339" t="b">
        <f>_xlfn.MINIFS(U:U,I:I,I339)=U339</f>
        <v>0</v>
      </c>
      <c r="X339" t="b">
        <f>MAX(U:U)=U339</f>
        <v>0</v>
      </c>
      <c r="Y339" t="b">
        <f>L339&lt;&gt;I339</f>
        <v>0</v>
      </c>
    </row>
    <row r="340" spans="1:25" x14ac:dyDescent="0.2">
      <c r="A340">
        <v>524</v>
      </c>
      <c r="B340" t="s">
        <v>152</v>
      </c>
      <c r="C340" t="s">
        <v>299</v>
      </c>
      <c r="D340" t="s">
        <v>94</v>
      </c>
      <c r="E340" t="s">
        <v>12</v>
      </c>
      <c r="G340">
        <v>0</v>
      </c>
      <c r="H340">
        <v>0</v>
      </c>
      <c r="N340">
        <v>-9.5647464949302297</v>
      </c>
      <c r="Q340">
        <v>-9.5647000000000002</v>
      </c>
      <c r="R340" t="str">
        <f>LEFT(B340,1)&amp;"."&amp;C340&amp;IF(V340,"^","")&amp;IF(W340,"*","")</f>
        <v>B.Jacobs</v>
      </c>
      <c r="S340">
        <f>RANK(Q340,Q340:Q347)</f>
        <v>8</v>
      </c>
      <c r="T340">
        <f>RANK(Q340,Q:Q)</f>
        <v>775</v>
      </c>
      <c r="U340">
        <f>K340-T340</f>
        <v>-775</v>
      </c>
      <c r="V340" t="b">
        <f>_xlfn.MAXIFS(U:U,I:I,I340)=U340</f>
        <v>0</v>
      </c>
      <c r="W340" t="b">
        <f>_xlfn.MINIFS(U:U,I:I,I340)=U340</f>
        <v>0</v>
      </c>
      <c r="X340" t="b">
        <f>MAX(U:U)=U340</f>
        <v>0</v>
      </c>
      <c r="Y340" t="b">
        <f>L340&lt;&gt;I340</f>
        <v>0</v>
      </c>
    </row>
    <row r="341" spans="1:25" x14ac:dyDescent="0.2">
      <c r="A341">
        <v>111</v>
      </c>
      <c r="B341" t="s">
        <v>88</v>
      </c>
      <c r="C341" t="s">
        <v>492</v>
      </c>
      <c r="D341" t="s">
        <v>34</v>
      </c>
      <c r="E341" t="s">
        <v>11</v>
      </c>
      <c r="G341">
        <v>0</v>
      </c>
      <c r="H341">
        <v>0</v>
      </c>
      <c r="M341">
        <v>-8.1979333174566094</v>
      </c>
      <c r="Q341">
        <v>-8.1979000000000006</v>
      </c>
      <c r="R341" t="str">
        <f>LEFT(B341,1)&amp;"."&amp;C341&amp;IF(V341,"^","")&amp;IF(W341,"*","")</f>
        <v>C.Marchbank</v>
      </c>
      <c r="S341">
        <f>RANK(Q341,Q341:Q348)</f>
        <v>7</v>
      </c>
      <c r="T341">
        <f>RANK(Q341,Q:Q)</f>
        <v>587</v>
      </c>
      <c r="U341">
        <f>K341-T341</f>
        <v>-587</v>
      </c>
      <c r="V341" t="b">
        <f>_xlfn.MAXIFS(U:U,I:I,I341)=U341</f>
        <v>0</v>
      </c>
      <c r="W341" t="b">
        <f>_xlfn.MINIFS(U:U,I:I,I341)=U341</f>
        <v>0</v>
      </c>
      <c r="X341" t="b">
        <f>MAX(U:U)=U341</f>
        <v>0</v>
      </c>
      <c r="Y341" t="b">
        <f>L341&lt;&gt;I341</f>
        <v>0</v>
      </c>
    </row>
    <row r="342" spans="1:25" x14ac:dyDescent="0.2">
      <c r="A342">
        <v>422</v>
      </c>
      <c r="B342" t="s">
        <v>70</v>
      </c>
      <c r="C342" t="s">
        <v>493</v>
      </c>
      <c r="D342" t="s">
        <v>42</v>
      </c>
      <c r="E342" t="s">
        <v>11</v>
      </c>
      <c r="G342">
        <v>64.625</v>
      </c>
      <c r="H342">
        <v>66</v>
      </c>
      <c r="M342">
        <v>-2.3148088979974299</v>
      </c>
      <c r="Q342">
        <v>-2.3148</v>
      </c>
      <c r="R342" t="str">
        <f>LEFT(B342,1)&amp;"."&amp;C342&amp;IF(V342,"^","")&amp;IF(W342,"*","")</f>
        <v>S.Frost</v>
      </c>
      <c r="S342">
        <f>RANK(Q342,Q342:Q349)</f>
        <v>4</v>
      </c>
      <c r="T342">
        <f>RANK(Q342,Q:Q)</f>
        <v>284</v>
      </c>
      <c r="U342">
        <f>K342-T342</f>
        <v>-284</v>
      </c>
      <c r="V342" t="b">
        <f>_xlfn.MAXIFS(U:U,I:I,I342)=U342</f>
        <v>0</v>
      </c>
      <c r="W342" t="b">
        <f>_xlfn.MINIFS(U:U,I:I,I342)=U342</f>
        <v>0</v>
      </c>
      <c r="X342" t="b">
        <f>MAX(U:U)=U342</f>
        <v>0</v>
      </c>
      <c r="Y342" t="b">
        <f>L342&lt;&gt;I342</f>
        <v>0</v>
      </c>
    </row>
    <row r="343" spans="1:25" x14ac:dyDescent="0.2">
      <c r="A343">
        <v>381</v>
      </c>
      <c r="B343" t="s">
        <v>494</v>
      </c>
      <c r="C343" t="s">
        <v>495</v>
      </c>
      <c r="D343" t="s">
        <v>27</v>
      </c>
      <c r="E343" t="s">
        <v>14</v>
      </c>
      <c r="G343">
        <v>58.25</v>
      </c>
      <c r="H343">
        <v>64</v>
      </c>
      <c r="P343">
        <v>-2.3526344193627899</v>
      </c>
      <c r="Q343">
        <v>-2.3525999999999998</v>
      </c>
      <c r="R343" t="str">
        <f>LEFT(B343,1)&amp;"."&amp;C343&amp;IF(V343,"^","")&amp;IF(W343,"*","")</f>
        <v>B.Daniels</v>
      </c>
      <c r="S343">
        <f>RANK(Q343,Q343:Q350)</f>
        <v>4</v>
      </c>
      <c r="T343">
        <f>RANK(Q343,Q:Q)</f>
        <v>288</v>
      </c>
      <c r="U343">
        <f>K343-T343</f>
        <v>-288</v>
      </c>
      <c r="V343" t="b">
        <f>_xlfn.MAXIFS(U:U,I:I,I343)=U343</f>
        <v>0</v>
      </c>
      <c r="W343" t="b">
        <f>_xlfn.MINIFS(U:U,I:I,I343)=U343</f>
        <v>0</v>
      </c>
      <c r="X343" t="b">
        <f>MAX(U:U)=U343</f>
        <v>0</v>
      </c>
      <c r="Y343" t="b">
        <f>L343&lt;&gt;I343</f>
        <v>0</v>
      </c>
    </row>
    <row r="344" spans="1:25" x14ac:dyDescent="0.2">
      <c r="A344">
        <v>449</v>
      </c>
      <c r="B344" t="s">
        <v>406</v>
      </c>
      <c r="C344" t="s">
        <v>496</v>
      </c>
      <c r="D344" t="s">
        <v>42</v>
      </c>
      <c r="E344" t="s">
        <v>14</v>
      </c>
      <c r="G344">
        <v>46.5</v>
      </c>
      <c r="H344">
        <v>44.5</v>
      </c>
      <c r="P344">
        <v>-4.1831130698395702</v>
      </c>
      <c r="Q344">
        <v>-4.1830999999999996</v>
      </c>
      <c r="R344" t="str">
        <f>LEFT(B344,1)&amp;"."&amp;C344&amp;IF(V344,"^","")&amp;IF(W344,"*","")</f>
        <v>P.Puopolo</v>
      </c>
      <c r="S344">
        <f>RANK(Q344,Q344:Q351)</f>
        <v>5</v>
      </c>
      <c r="T344">
        <f>RANK(Q344,Q:Q)</f>
        <v>478</v>
      </c>
      <c r="U344">
        <f>K344-T344</f>
        <v>-478</v>
      </c>
      <c r="V344" t="b">
        <f>_xlfn.MAXIFS(U:U,I:I,I344)=U344</f>
        <v>0</v>
      </c>
      <c r="W344" t="b">
        <f>_xlfn.MINIFS(U:U,I:I,I344)=U344</f>
        <v>0</v>
      </c>
      <c r="X344" t="b">
        <f>MAX(U:U)=U344</f>
        <v>0</v>
      </c>
      <c r="Y344" t="b">
        <f>L344&lt;&gt;I344</f>
        <v>0</v>
      </c>
    </row>
    <row r="345" spans="1:25" x14ac:dyDescent="0.2">
      <c r="A345">
        <v>354</v>
      </c>
      <c r="B345" t="s">
        <v>332</v>
      </c>
      <c r="C345" t="s">
        <v>497</v>
      </c>
      <c r="D345" t="s">
        <v>44</v>
      </c>
      <c r="E345" t="s">
        <v>11</v>
      </c>
      <c r="G345">
        <v>71.5</v>
      </c>
      <c r="H345">
        <v>74</v>
      </c>
      <c r="M345">
        <v>-1.60170290775996</v>
      </c>
      <c r="Q345">
        <v>-1.6016999999999999</v>
      </c>
      <c r="R345" t="str">
        <f>LEFT(B345,1)&amp;"."&amp;C345&amp;IF(V345,"^","")&amp;IF(W345,"*","")</f>
        <v>M.O'Connor</v>
      </c>
      <c r="S345">
        <f>RANK(Q345,Q345:Q352)</f>
        <v>2</v>
      </c>
      <c r="T345">
        <f>RANK(Q345,Q:Q)</f>
        <v>212</v>
      </c>
      <c r="U345">
        <f>K345-T345</f>
        <v>-212</v>
      </c>
      <c r="V345" t="b">
        <f>_xlfn.MAXIFS(U:U,I:I,I345)=U345</f>
        <v>0</v>
      </c>
      <c r="W345" t="b">
        <f>_xlfn.MINIFS(U:U,I:I,I345)=U345</f>
        <v>0</v>
      </c>
      <c r="X345" t="b">
        <f>MAX(U:U)=U345</f>
        <v>0</v>
      </c>
      <c r="Y345" t="b">
        <f>L345&lt;&gt;I345</f>
        <v>0</v>
      </c>
    </row>
    <row r="346" spans="1:25" x14ac:dyDescent="0.2">
      <c r="A346">
        <v>681</v>
      </c>
      <c r="B346" t="s">
        <v>498</v>
      </c>
      <c r="C346" t="s">
        <v>499</v>
      </c>
      <c r="D346" t="s">
        <v>116</v>
      </c>
      <c r="E346" t="s">
        <v>11</v>
      </c>
      <c r="G346">
        <v>0</v>
      </c>
      <c r="H346">
        <v>0</v>
      </c>
      <c r="M346">
        <v>-8.1979333174566094</v>
      </c>
      <c r="Q346">
        <v>-8.1979000000000006</v>
      </c>
      <c r="R346" t="str">
        <f>LEFT(B346,1)&amp;"."&amp;C346&amp;IF(V346,"^","")&amp;IF(W346,"*","")</f>
        <v>J.Webster</v>
      </c>
      <c r="S346">
        <f>RANK(Q346,Q346:Q353)</f>
        <v>6</v>
      </c>
      <c r="T346">
        <f>RANK(Q346,Q:Q)</f>
        <v>587</v>
      </c>
      <c r="U346">
        <f>K346-T346</f>
        <v>-587</v>
      </c>
      <c r="V346" t="b">
        <f>_xlfn.MAXIFS(U:U,I:I,I346)=U346</f>
        <v>0</v>
      </c>
      <c r="W346" t="b">
        <f>_xlfn.MINIFS(U:U,I:I,I346)=U346</f>
        <v>0</v>
      </c>
      <c r="X346" t="b">
        <f>MAX(U:U)=U346</f>
        <v>0</v>
      </c>
      <c r="Y346" t="b">
        <f>L346&lt;&gt;I346</f>
        <v>0</v>
      </c>
    </row>
    <row r="347" spans="1:25" x14ac:dyDescent="0.2">
      <c r="A347">
        <v>662</v>
      </c>
      <c r="B347" t="s">
        <v>500</v>
      </c>
      <c r="C347" t="s">
        <v>501</v>
      </c>
      <c r="D347" t="s">
        <v>116</v>
      </c>
      <c r="E347" t="s">
        <v>14</v>
      </c>
      <c r="G347">
        <v>73.333299999999994</v>
      </c>
      <c r="H347">
        <v>65</v>
      </c>
      <c r="P347">
        <v>-2.2587637193383401</v>
      </c>
      <c r="Q347">
        <v>-2.2587999999999999</v>
      </c>
      <c r="R347" t="str">
        <f>LEFT(B347,1)&amp;"."&amp;C347&amp;IF(V347,"^","")&amp;IF(W347,"*","")</f>
        <v>D.Kent</v>
      </c>
      <c r="S347">
        <f>RANK(Q347,Q347:Q354)</f>
        <v>2</v>
      </c>
      <c r="T347">
        <f>RANK(Q347,Q:Q)</f>
        <v>278</v>
      </c>
      <c r="U347">
        <f>K347-T347</f>
        <v>-278</v>
      </c>
      <c r="V347" t="b">
        <f>_xlfn.MAXIFS(U:U,I:I,I347)=U347</f>
        <v>0</v>
      </c>
      <c r="W347" t="b">
        <f>_xlfn.MINIFS(U:U,I:I,I347)=U347</f>
        <v>0</v>
      </c>
      <c r="X347" t="b">
        <f>MAX(U:U)=U347</f>
        <v>0</v>
      </c>
      <c r="Y347" t="b">
        <f>L347&lt;&gt;I347</f>
        <v>0</v>
      </c>
    </row>
    <row r="348" spans="1:25" x14ac:dyDescent="0.2">
      <c r="A348">
        <v>543</v>
      </c>
      <c r="B348" t="s">
        <v>38</v>
      </c>
      <c r="C348" t="s">
        <v>461</v>
      </c>
      <c r="D348" t="s">
        <v>94</v>
      </c>
      <c r="E348" t="s">
        <v>11</v>
      </c>
      <c r="G348">
        <v>65.625</v>
      </c>
      <c r="H348">
        <v>75.5</v>
      </c>
      <c r="M348">
        <v>-1.4679955345904301</v>
      </c>
      <c r="Q348">
        <v>-1.468</v>
      </c>
      <c r="R348" t="str">
        <f>LEFT(B348,1)&amp;"."&amp;C348&amp;IF(V348,"^","")&amp;IF(W348,"*","")</f>
        <v>J.Walker</v>
      </c>
      <c r="S348">
        <f>RANK(Q348,Q348:Q355)</f>
        <v>1</v>
      </c>
      <c r="T348">
        <f>RANK(Q348,Q:Q)</f>
        <v>201</v>
      </c>
      <c r="U348">
        <f>K348-T348</f>
        <v>-201</v>
      </c>
      <c r="V348" t="b">
        <f>_xlfn.MAXIFS(U:U,I:I,I348)=U348</f>
        <v>0</v>
      </c>
      <c r="W348" t="b">
        <f>_xlfn.MINIFS(U:U,I:I,I348)=U348</f>
        <v>0</v>
      </c>
      <c r="X348" t="b">
        <f>MAX(U:U)=U348</f>
        <v>0</v>
      </c>
      <c r="Y348" t="b">
        <f>L348&lt;&gt;I348</f>
        <v>0</v>
      </c>
    </row>
    <row r="349" spans="1:25" x14ac:dyDescent="0.2">
      <c r="A349">
        <v>20</v>
      </c>
      <c r="B349" t="s">
        <v>439</v>
      </c>
      <c r="C349" t="s">
        <v>502</v>
      </c>
      <c r="D349" t="s">
        <v>63</v>
      </c>
      <c r="E349" t="s">
        <v>14</v>
      </c>
      <c r="G349">
        <v>0</v>
      </c>
      <c r="H349">
        <v>0</v>
      </c>
      <c r="P349">
        <v>-8.3603592209276094</v>
      </c>
      <c r="Q349">
        <v>-8.3604000000000003</v>
      </c>
      <c r="R349" t="str">
        <f>LEFT(B349,1)&amp;"."&amp;C349&amp;IF(V349,"^","")&amp;IF(W349,"*","")</f>
        <v>R.Knight</v>
      </c>
      <c r="S349">
        <f>RANK(Q349,Q349:Q356)</f>
        <v>8</v>
      </c>
      <c r="T349">
        <f>RANK(Q349,Q:Q)</f>
        <v>687</v>
      </c>
      <c r="U349">
        <f>K349-T349</f>
        <v>-687</v>
      </c>
      <c r="V349" t="b">
        <f>_xlfn.MAXIFS(U:U,I:I,I349)=U349</f>
        <v>0</v>
      </c>
      <c r="W349" t="b">
        <f>_xlfn.MINIFS(U:U,I:I,I349)=U349</f>
        <v>0</v>
      </c>
      <c r="X349" t="b">
        <f>MAX(U:U)=U349</f>
        <v>0</v>
      </c>
      <c r="Y349" t="b">
        <f>L349&lt;&gt;I349</f>
        <v>0</v>
      </c>
    </row>
    <row r="350" spans="1:25" x14ac:dyDescent="0.2">
      <c r="A350">
        <v>622</v>
      </c>
      <c r="B350" t="s">
        <v>503</v>
      </c>
      <c r="C350" t="s">
        <v>504</v>
      </c>
      <c r="D350" t="s">
        <v>53</v>
      </c>
      <c r="E350" t="s">
        <v>12</v>
      </c>
      <c r="G350">
        <v>64.599999999999994</v>
      </c>
      <c r="H350">
        <v>52</v>
      </c>
      <c r="N350">
        <v>-4.7625323687889001</v>
      </c>
      <c r="Q350">
        <v>-4.7625000000000002</v>
      </c>
      <c r="R350" t="str">
        <f>LEFT(B350,1)&amp;"."&amp;C350&amp;IF(V350,"^","")&amp;IF(W350,"*","")</f>
        <v>K.McIntosh</v>
      </c>
      <c r="S350">
        <f>RANK(Q350,Q350:Q357)</f>
        <v>6</v>
      </c>
      <c r="T350">
        <f>RANK(Q350,Q:Q)</f>
        <v>505</v>
      </c>
      <c r="U350">
        <f>K350-T350</f>
        <v>-505</v>
      </c>
      <c r="V350" t="b">
        <f>_xlfn.MAXIFS(U:U,I:I,I350)=U350</f>
        <v>0</v>
      </c>
      <c r="W350" t="b">
        <f>_xlfn.MINIFS(U:U,I:I,I350)=U350</f>
        <v>0</v>
      </c>
      <c r="X350" t="b">
        <f>MAX(U:U)=U350</f>
        <v>0</v>
      </c>
      <c r="Y350" t="b">
        <f>L350&lt;&gt;I350</f>
        <v>0</v>
      </c>
    </row>
    <row r="351" spans="1:25" x14ac:dyDescent="0.2">
      <c r="A351">
        <v>253</v>
      </c>
      <c r="B351" t="s">
        <v>316</v>
      </c>
      <c r="C351" t="s">
        <v>505</v>
      </c>
      <c r="D351" t="s">
        <v>37</v>
      </c>
      <c r="E351" t="s">
        <v>14</v>
      </c>
      <c r="G351">
        <v>46.25</v>
      </c>
      <c r="H351">
        <v>46</v>
      </c>
      <c r="P351">
        <v>-4.0423070198028901</v>
      </c>
      <c r="Q351">
        <v>-4.0423</v>
      </c>
      <c r="R351" t="str">
        <f>LEFT(B351,1)&amp;"."&amp;C351&amp;IF(V351,"^","")&amp;IF(W351,"*","")</f>
        <v>B.Matera</v>
      </c>
      <c r="S351">
        <f>RANK(Q351,Q351:Q358)</f>
        <v>5</v>
      </c>
      <c r="T351">
        <f>RANK(Q351,Q:Q)</f>
        <v>466</v>
      </c>
      <c r="U351">
        <f>K351-T351</f>
        <v>-466</v>
      </c>
      <c r="V351" t="b">
        <f>_xlfn.MAXIFS(U:U,I:I,I351)=U351</f>
        <v>0</v>
      </c>
      <c r="W351" t="b">
        <f>_xlfn.MINIFS(U:U,I:I,I351)=U351</f>
        <v>0</v>
      </c>
      <c r="X351" t="b">
        <f>MAX(U:U)=U351</f>
        <v>0</v>
      </c>
      <c r="Y351" t="b">
        <f>L351&lt;&gt;I351</f>
        <v>0</v>
      </c>
    </row>
    <row r="352" spans="1:25" x14ac:dyDescent="0.2">
      <c r="A352">
        <v>246</v>
      </c>
      <c r="B352" t="s">
        <v>223</v>
      </c>
      <c r="C352" t="s">
        <v>506</v>
      </c>
      <c r="D352" t="s">
        <v>37</v>
      </c>
      <c r="E352" t="s">
        <v>11</v>
      </c>
      <c r="G352">
        <v>0</v>
      </c>
      <c r="H352">
        <v>0</v>
      </c>
      <c r="M352">
        <v>-8.1979333174566094</v>
      </c>
      <c r="Q352">
        <v>-8.1979000000000006</v>
      </c>
      <c r="R352" t="str">
        <f>LEFT(B352,1)&amp;"."&amp;C352&amp;IF(V352,"^","")&amp;IF(W352,"*","")</f>
        <v>J.Hamling</v>
      </c>
      <c r="S352">
        <f>RANK(Q352,Q352:Q359)</f>
        <v>7</v>
      </c>
      <c r="T352">
        <f>RANK(Q352,Q:Q)</f>
        <v>587</v>
      </c>
      <c r="U352">
        <f>K352-T352</f>
        <v>-587</v>
      </c>
      <c r="V352" t="b">
        <f>_xlfn.MAXIFS(U:U,I:I,I352)=U352</f>
        <v>0</v>
      </c>
      <c r="W352" t="b">
        <f>_xlfn.MINIFS(U:U,I:I,I352)=U352</f>
        <v>0</v>
      </c>
      <c r="X352" t="b">
        <f>MAX(U:U)=U352</f>
        <v>0</v>
      </c>
      <c r="Y352" t="b">
        <f>L352&lt;&gt;I352</f>
        <v>0</v>
      </c>
    </row>
    <row r="353" spans="1:25" x14ac:dyDescent="0.2">
      <c r="A353">
        <v>514</v>
      </c>
      <c r="B353" t="s">
        <v>74</v>
      </c>
      <c r="C353" t="s">
        <v>507</v>
      </c>
      <c r="D353" t="s">
        <v>94</v>
      </c>
      <c r="E353" t="s">
        <v>14</v>
      </c>
      <c r="F353" t="s">
        <v>12</v>
      </c>
      <c r="G353">
        <v>48</v>
      </c>
      <c r="H353">
        <v>48</v>
      </c>
      <c r="N353">
        <v>-5.1319334554151599</v>
      </c>
      <c r="P353">
        <v>-3.8545656197539899</v>
      </c>
      <c r="Q353">
        <v>-3.8546</v>
      </c>
      <c r="R353" t="str">
        <f>LEFT(B353,1)&amp;"."&amp;C353&amp;IF(V353,"^","")&amp;IF(W353,"*","")</f>
        <v>L.Davies-Uniacke</v>
      </c>
      <c r="S353">
        <f>RANK(Q353,Q353:Q360)</f>
        <v>5</v>
      </c>
      <c r="T353">
        <f>RANK(Q353,Q:Q)</f>
        <v>454</v>
      </c>
      <c r="U353">
        <f>K353-T353</f>
        <v>-454</v>
      </c>
      <c r="V353" t="b">
        <f>_xlfn.MAXIFS(U:U,I:I,I353)=U353</f>
        <v>0</v>
      </c>
      <c r="W353" t="b">
        <f>_xlfn.MINIFS(U:U,I:I,I353)=U353</f>
        <v>0</v>
      </c>
      <c r="X353" t="b">
        <f>MAX(U:U)=U353</f>
        <v>0</v>
      </c>
      <c r="Y353" t="b">
        <f>L353&lt;&gt;I353</f>
        <v>0</v>
      </c>
    </row>
    <row r="354" spans="1:25" x14ac:dyDescent="0.2">
      <c r="A354">
        <v>252</v>
      </c>
      <c r="B354" t="s">
        <v>508</v>
      </c>
      <c r="C354" t="s">
        <v>509</v>
      </c>
      <c r="D354" t="s">
        <v>37</v>
      </c>
      <c r="E354" t="s">
        <v>11</v>
      </c>
      <c r="G354">
        <v>70.2</v>
      </c>
      <c r="H354">
        <v>64</v>
      </c>
      <c r="M354">
        <v>-2.4930853955568</v>
      </c>
      <c r="Q354">
        <v>-2.4931000000000001</v>
      </c>
      <c r="R354" t="str">
        <f>LEFT(B354,1)&amp;"."&amp;C354&amp;IF(V354,"^","")&amp;IF(W354,"*","")</f>
        <v>G.Logue</v>
      </c>
      <c r="S354">
        <f>RANK(Q354,Q354:Q361)</f>
        <v>1</v>
      </c>
      <c r="T354">
        <f>RANK(Q354,Q:Q)</f>
        <v>309</v>
      </c>
      <c r="U354">
        <f>K354-T354</f>
        <v>-309</v>
      </c>
      <c r="V354" t="b">
        <f>_xlfn.MAXIFS(U:U,I:I,I354)=U354</f>
        <v>0</v>
      </c>
      <c r="W354" t="b">
        <f>_xlfn.MINIFS(U:U,I:I,I354)=U354</f>
        <v>0</v>
      </c>
      <c r="X354" t="b">
        <f>MAX(U:U)=U354</f>
        <v>0</v>
      </c>
      <c r="Y354" t="b">
        <f>L354&lt;&gt;I354</f>
        <v>0</v>
      </c>
    </row>
    <row r="355" spans="1:25" x14ac:dyDescent="0.2">
      <c r="A355">
        <v>539</v>
      </c>
      <c r="B355" t="s">
        <v>510</v>
      </c>
      <c r="C355" t="s">
        <v>511</v>
      </c>
      <c r="D355" t="s">
        <v>94</v>
      </c>
      <c r="E355" t="s">
        <v>14</v>
      </c>
      <c r="G355">
        <v>54</v>
      </c>
      <c r="H355">
        <v>60</v>
      </c>
      <c r="P355">
        <v>-2.7281172194605898</v>
      </c>
      <c r="Q355">
        <v>-2.7281</v>
      </c>
      <c r="R355" t="str">
        <f>LEFT(B355,1)&amp;"."&amp;C355&amp;IF(V355,"^","")&amp;IF(W355,"*","")</f>
        <v>T.Thomas</v>
      </c>
      <c r="S355">
        <f>RANK(Q355,Q355:Q362)</f>
        <v>1</v>
      </c>
      <c r="T355">
        <f>RANK(Q355,Q:Q)</f>
        <v>337</v>
      </c>
      <c r="U355">
        <f>K355-T355</f>
        <v>-337</v>
      </c>
      <c r="V355" t="b">
        <f>_xlfn.MAXIFS(U:U,I:I,I355)=U355</f>
        <v>0</v>
      </c>
      <c r="W355" t="b">
        <f>_xlfn.MINIFS(U:U,I:I,I355)=U355</f>
        <v>0</v>
      </c>
      <c r="X355" t="b">
        <f>MAX(U:U)=U355</f>
        <v>0</v>
      </c>
      <c r="Y355" t="b">
        <f>L355&lt;&gt;I355</f>
        <v>0</v>
      </c>
    </row>
    <row r="356" spans="1:25" x14ac:dyDescent="0.2">
      <c r="A356">
        <v>515</v>
      </c>
      <c r="B356" t="s">
        <v>512</v>
      </c>
      <c r="C356" t="s">
        <v>513</v>
      </c>
      <c r="D356" t="s">
        <v>94</v>
      </c>
      <c r="E356" t="s">
        <v>11</v>
      </c>
      <c r="G356">
        <v>0</v>
      </c>
      <c r="H356">
        <v>0</v>
      </c>
      <c r="M356">
        <v>-8.1979333174566094</v>
      </c>
      <c r="Q356">
        <v>-8.1979000000000006</v>
      </c>
      <c r="R356" t="str">
        <f>LEFT(B356,1)&amp;"."&amp;C356&amp;IF(V356,"^","")&amp;IF(W356,"*","")</f>
        <v>M.Daw</v>
      </c>
      <c r="S356">
        <f>RANK(Q356,Q356:Q363)</f>
        <v>7</v>
      </c>
      <c r="T356">
        <f>RANK(Q356,Q:Q)</f>
        <v>587</v>
      </c>
      <c r="U356">
        <f>K356-T356</f>
        <v>-587</v>
      </c>
      <c r="V356" t="b">
        <f>_xlfn.MAXIFS(U:U,I:I,I356)=U356</f>
        <v>0</v>
      </c>
      <c r="W356" t="b">
        <f>_xlfn.MINIFS(U:U,I:I,I356)=U356</f>
        <v>0</v>
      </c>
      <c r="X356" t="b">
        <f>MAX(U:U)=U356</f>
        <v>0</v>
      </c>
      <c r="Y356" t="b">
        <f>L356&lt;&gt;I356</f>
        <v>0</v>
      </c>
    </row>
    <row r="357" spans="1:25" x14ac:dyDescent="0.2">
      <c r="A357">
        <v>176</v>
      </c>
      <c r="B357" t="s">
        <v>38</v>
      </c>
      <c r="C357" t="s">
        <v>511</v>
      </c>
      <c r="D357" t="s">
        <v>18</v>
      </c>
      <c r="E357" t="s">
        <v>14</v>
      </c>
      <c r="G357">
        <v>40</v>
      </c>
      <c r="H357">
        <v>41</v>
      </c>
      <c r="P357">
        <v>-4.51166051992515</v>
      </c>
      <c r="Q357">
        <v>-4.5117000000000003</v>
      </c>
      <c r="R357" t="str">
        <f>LEFT(B357,1)&amp;"."&amp;C357&amp;IF(V357,"^","")&amp;IF(W357,"*","")</f>
        <v>J.Thomas</v>
      </c>
      <c r="S357">
        <f>RANK(Q357,Q357:Q364)</f>
        <v>7</v>
      </c>
      <c r="T357">
        <f>RANK(Q357,Q:Q)</f>
        <v>493</v>
      </c>
      <c r="U357">
        <f>K357-T357</f>
        <v>-493</v>
      </c>
      <c r="V357" t="b">
        <f>_xlfn.MAXIFS(U:U,I:I,I357)=U357</f>
        <v>0</v>
      </c>
      <c r="W357" t="b">
        <f>_xlfn.MINIFS(U:U,I:I,I357)=U357</f>
        <v>0</v>
      </c>
      <c r="X357" t="b">
        <f>MAX(U:U)=U357</f>
        <v>0</v>
      </c>
      <c r="Y357" t="b">
        <f>L357&lt;&gt;I357</f>
        <v>0</v>
      </c>
    </row>
    <row r="358" spans="1:25" x14ac:dyDescent="0.2">
      <c r="A358">
        <v>583</v>
      </c>
      <c r="B358" t="s">
        <v>151</v>
      </c>
      <c r="C358" t="s">
        <v>514</v>
      </c>
      <c r="D358" t="s">
        <v>99</v>
      </c>
      <c r="E358" t="s">
        <v>14</v>
      </c>
      <c r="G358">
        <v>64</v>
      </c>
      <c r="H358">
        <v>58</v>
      </c>
      <c r="P358">
        <v>-2.91585861950949</v>
      </c>
      <c r="Q358">
        <v>-2.9159000000000002</v>
      </c>
      <c r="R358" t="str">
        <f>LEFT(B358,1)&amp;"."&amp;C358&amp;IF(V358,"^","")&amp;IF(W358,"*","")</f>
        <v>S.Motlop</v>
      </c>
      <c r="S358">
        <f>RANK(Q358,Q358:Q365)</f>
        <v>1</v>
      </c>
      <c r="T358">
        <f>RANK(Q358,Q:Q)</f>
        <v>356</v>
      </c>
      <c r="U358">
        <f>K358-T358</f>
        <v>-356</v>
      </c>
      <c r="V358" t="b">
        <f>_xlfn.MAXIFS(U:U,I:I,I358)=U358</f>
        <v>0</v>
      </c>
      <c r="W358" t="b">
        <f>_xlfn.MINIFS(U:U,I:I,I358)=U358</f>
        <v>0</v>
      </c>
      <c r="X358" t="b">
        <f>MAX(U:U)=U358</f>
        <v>0</v>
      </c>
      <c r="Y358" t="b">
        <f>L358&lt;&gt;I358</f>
        <v>0</v>
      </c>
    </row>
    <row r="359" spans="1:25" x14ac:dyDescent="0.2">
      <c r="A359">
        <v>712</v>
      </c>
      <c r="B359" t="s">
        <v>515</v>
      </c>
      <c r="C359" t="s">
        <v>516</v>
      </c>
      <c r="D359" t="s">
        <v>50</v>
      </c>
      <c r="E359" t="s">
        <v>11</v>
      </c>
      <c r="G359">
        <v>42.666699999999999</v>
      </c>
      <c r="H359">
        <v>43</v>
      </c>
      <c r="M359">
        <v>-4.3649886199301804</v>
      </c>
      <c r="Q359">
        <v>-4.3650000000000002</v>
      </c>
      <c r="R359" t="str">
        <f>LEFT(B359,1)&amp;"."&amp;C359&amp;IF(V359,"^","")&amp;IF(W359,"*","")</f>
        <v>C.O'Riordan</v>
      </c>
      <c r="S359">
        <f>RANK(Q359,Q359:Q366)</f>
        <v>7</v>
      </c>
      <c r="T359">
        <f>RANK(Q359,Q:Q)</f>
        <v>488</v>
      </c>
      <c r="U359">
        <f>K359-T359</f>
        <v>-488</v>
      </c>
      <c r="V359" t="b">
        <f>_xlfn.MAXIFS(U:U,I:I,I359)=U359</f>
        <v>0</v>
      </c>
      <c r="W359" t="b">
        <f>_xlfn.MINIFS(U:U,I:I,I359)=U359</f>
        <v>0</v>
      </c>
      <c r="X359" t="b">
        <f>MAX(U:U)=U359</f>
        <v>0</v>
      </c>
      <c r="Y359" t="b">
        <f>L359&lt;&gt;I359</f>
        <v>0</v>
      </c>
    </row>
    <row r="360" spans="1:25" x14ac:dyDescent="0.2">
      <c r="A360">
        <v>180</v>
      </c>
      <c r="B360" t="s">
        <v>517</v>
      </c>
      <c r="C360" t="s">
        <v>518</v>
      </c>
      <c r="D360" t="s">
        <v>18</v>
      </c>
      <c r="E360" t="s">
        <v>12</v>
      </c>
      <c r="G360">
        <v>72.666700000000006</v>
      </c>
      <c r="H360">
        <v>66</v>
      </c>
      <c r="N360">
        <v>-3.4696285655970001</v>
      </c>
      <c r="Q360">
        <v>-3.4695999999999998</v>
      </c>
      <c r="R360" t="str">
        <f>LEFT(B360,1)&amp;"."&amp;C360&amp;IF(V360,"^","")&amp;IF(W360,"*","")</f>
        <v>R.Wills</v>
      </c>
      <c r="S360">
        <f>RANK(Q360,Q360:Q367)</f>
        <v>6</v>
      </c>
      <c r="T360">
        <f>RANK(Q360,Q:Q)</f>
        <v>415</v>
      </c>
      <c r="U360">
        <f>K360-T360</f>
        <v>-415</v>
      </c>
      <c r="V360" t="b">
        <f>_xlfn.MAXIFS(U:U,I:I,I360)=U360</f>
        <v>0</v>
      </c>
      <c r="W360" t="b">
        <f>_xlfn.MINIFS(U:U,I:I,I360)=U360</f>
        <v>0</v>
      </c>
      <c r="X360" t="b">
        <f>MAX(U:U)=U360</f>
        <v>0</v>
      </c>
      <c r="Y360" t="b">
        <f>L360&lt;&gt;I360</f>
        <v>0</v>
      </c>
    </row>
    <row r="361" spans="1:25" x14ac:dyDescent="0.2">
      <c r="A361">
        <v>505</v>
      </c>
      <c r="B361" t="s">
        <v>406</v>
      </c>
      <c r="C361" t="s">
        <v>519</v>
      </c>
      <c r="D361" t="s">
        <v>94</v>
      </c>
      <c r="E361" t="s">
        <v>11</v>
      </c>
      <c r="F361" t="s">
        <v>12</v>
      </c>
      <c r="G361">
        <v>53</v>
      </c>
      <c r="H361">
        <v>59</v>
      </c>
      <c r="M361">
        <v>-2.9387766394552202</v>
      </c>
      <c r="N361">
        <v>-4.1160804671929503</v>
      </c>
      <c r="Q361">
        <v>-2.9388000000000001</v>
      </c>
      <c r="R361" t="str">
        <f>LEFT(B361,1)&amp;"."&amp;C361&amp;IF(V361,"^","")&amp;IF(W361,"*","")</f>
        <v>P.Ahern</v>
      </c>
      <c r="S361">
        <f>RANK(Q361,Q361:Q368)</f>
        <v>1</v>
      </c>
      <c r="T361">
        <f>RANK(Q361,Q:Q)</f>
        <v>361</v>
      </c>
      <c r="U361">
        <f>K361-T361</f>
        <v>-361</v>
      </c>
      <c r="V361" t="b">
        <f>_xlfn.MAXIFS(U:U,I:I,I361)=U361</f>
        <v>0</v>
      </c>
      <c r="W361" t="b">
        <f>_xlfn.MINIFS(U:U,I:I,I361)=U361</f>
        <v>0</v>
      </c>
      <c r="X361" t="b">
        <f>MAX(U:U)=U361</f>
        <v>0</v>
      </c>
      <c r="Y361" t="b">
        <f>L361&lt;&gt;I361</f>
        <v>0</v>
      </c>
    </row>
    <row r="362" spans="1:25" x14ac:dyDescent="0.2">
      <c r="A362">
        <v>518</v>
      </c>
      <c r="B362" t="s">
        <v>178</v>
      </c>
      <c r="C362" t="s">
        <v>520</v>
      </c>
      <c r="D362" t="s">
        <v>94</v>
      </c>
      <c r="E362" t="s">
        <v>14</v>
      </c>
      <c r="G362">
        <v>0</v>
      </c>
      <c r="H362">
        <v>0</v>
      </c>
      <c r="P362">
        <v>-8.3603592209276094</v>
      </c>
      <c r="Q362">
        <v>-8.3604000000000003</v>
      </c>
      <c r="R362" t="str">
        <f>LEFT(B362,1)&amp;"."&amp;C362&amp;IF(V362,"^","")&amp;IF(W362,"*","")</f>
        <v>T.Garner</v>
      </c>
      <c r="S362">
        <f>RANK(Q362,Q362:Q369)</f>
        <v>8</v>
      </c>
      <c r="T362">
        <f>RANK(Q362,Q:Q)</f>
        <v>687</v>
      </c>
      <c r="U362">
        <f>K362-T362</f>
        <v>-687</v>
      </c>
      <c r="V362" t="b">
        <f>_xlfn.MAXIFS(U:U,I:I,I362)=U362</f>
        <v>0</v>
      </c>
      <c r="W362" t="b">
        <f>_xlfn.MINIFS(U:U,I:I,I362)=U362</f>
        <v>0</v>
      </c>
      <c r="X362" t="b">
        <f>MAX(U:U)=U362</f>
        <v>0</v>
      </c>
      <c r="Y362" t="b">
        <f>L362&lt;&gt;I362</f>
        <v>0</v>
      </c>
    </row>
    <row r="363" spans="1:25" x14ac:dyDescent="0.2">
      <c r="A363">
        <v>91</v>
      </c>
      <c r="B363" t="s">
        <v>521</v>
      </c>
      <c r="C363" t="s">
        <v>522</v>
      </c>
      <c r="D363" t="s">
        <v>34</v>
      </c>
      <c r="E363" t="s">
        <v>14</v>
      </c>
      <c r="G363">
        <v>58.571399999999997</v>
      </c>
      <c r="H363">
        <v>48</v>
      </c>
      <c r="P363">
        <v>-3.8545656197539899</v>
      </c>
      <c r="Q363">
        <v>-3.8546</v>
      </c>
      <c r="R363" t="str">
        <f>LEFT(B363,1)&amp;"."&amp;C363&amp;IF(V363,"^","")&amp;IF(W363,"*","")</f>
        <v>E.Betts</v>
      </c>
      <c r="S363">
        <f>RANK(Q363,Q363:Q370)</f>
        <v>7</v>
      </c>
      <c r="T363">
        <f>RANK(Q363,Q:Q)</f>
        <v>454</v>
      </c>
      <c r="U363">
        <f>K363-T363</f>
        <v>-454</v>
      </c>
      <c r="V363" t="b">
        <f>_xlfn.MAXIFS(U:U,I:I,I363)=U363</f>
        <v>0</v>
      </c>
      <c r="W363" t="b">
        <f>_xlfn.MINIFS(U:U,I:I,I363)=U363</f>
        <v>0</v>
      </c>
      <c r="X363" t="b">
        <f>MAX(U:U)=U363</f>
        <v>0</v>
      </c>
      <c r="Y363" t="b">
        <f>L363&lt;&gt;I363</f>
        <v>0</v>
      </c>
    </row>
    <row r="364" spans="1:25" x14ac:dyDescent="0.2">
      <c r="A364">
        <v>447</v>
      </c>
      <c r="B364" t="s">
        <v>176</v>
      </c>
      <c r="C364" t="s">
        <v>523</v>
      </c>
      <c r="D364" t="s">
        <v>42</v>
      </c>
      <c r="E364" t="s">
        <v>13</v>
      </c>
      <c r="F364" t="s">
        <v>14</v>
      </c>
      <c r="G364">
        <v>40</v>
      </c>
      <c r="H364">
        <v>43</v>
      </c>
      <c r="O364">
        <v>-3.1215924183401098</v>
      </c>
      <c r="P364">
        <v>-4.3239191198762503</v>
      </c>
      <c r="Q364">
        <v>-3.1215999999999999</v>
      </c>
      <c r="R364" t="str">
        <f>LEFT(B364,1)&amp;"."&amp;C364&amp;IF(V364,"^","")&amp;IF(W364,"*","")</f>
        <v>J.Patton</v>
      </c>
      <c r="S364">
        <f>RANK(Q364,Q364:Q371)</f>
        <v>6</v>
      </c>
      <c r="T364">
        <f>RANK(Q364,Q:Q)</f>
        <v>384</v>
      </c>
      <c r="U364">
        <f>K364-T364</f>
        <v>-384</v>
      </c>
      <c r="V364" t="b">
        <f>_xlfn.MAXIFS(U:U,I:I,I364)=U364</f>
        <v>0</v>
      </c>
      <c r="W364" t="b">
        <f>_xlfn.MINIFS(U:U,I:I,I364)=U364</f>
        <v>0</v>
      </c>
      <c r="X364" t="b">
        <f>MAX(U:U)=U364</f>
        <v>0</v>
      </c>
      <c r="Y364" t="b">
        <f>L364&lt;&gt;I364</f>
        <v>0</v>
      </c>
    </row>
    <row r="365" spans="1:25" x14ac:dyDescent="0.2">
      <c r="A365">
        <v>48</v>
      </c>
      <c r="B365" t="s">
        <v>524</v>
      </c>
      <c r="C365" t="s">
        <v>525</v>
      </c>
      <c r="D365" t="s">
        <v>31</v>
      </c>
      <c r="E365" t="s">
        <v>11</v>
      </c>
      <c r="G365">
        <v>57</v>
      </c>
      <c r="H365">
        <v>57</v>
      </c>
      <c r="M365">
        <v>-3.1170531370145902</v>
      </c>
      <c r="Q365">
        <v>-3.1171000000000002</v>
      </c>
      <c r="R365" t="str">
        <f>LEFT(B365,1)&amp;"."&amp;C365&amp;IF(V365,"^","")&amp;IF(W365,"*","")</f>
        <v>N.Answerth</v>
      </c>
      <c r="S365">
        <f>RANK(Q365,Q365:Q372)</f>
        <v>5</v>
      </c>
      <c r="T365">
        <f>RANK(Q365,Q:Q)</f>
        <v>382</v>
      </c>
      <c r="U365">
        <f>K365-T365</f>
        <v>-382</v>
      </c>
      <c r="V365" t="b">
        <f>_xlfn.MAXIFS(U:U,I:I,I365)=U365</f>
        <v>0</v>
      </c>
      <c r="W365" t="b">
        <f>_xlfn.MINIFS(U:U,I:I,I365)=U365</f>
        <v>0</v>
      </c>
      <c r="X365" t="b">
        <f>MAX(U:U)=U365</f>
        <v>0</v>
      </c>
      <c r="Y365" t="b">
        <f>L365&lt;&gt;I365</f>
        <v>0</v>
      </c>
    </row>
    <row r="366" spans="1:25" x14ac:dyDescent="0.2">
      <c r="A366">
        <v>242</v>
      </c>
      <c r="B366" t="s">
        <v>526</v>
      </c>
      <c r="C366" t="s">
        <v>527</v>
      </c>
      <c r="D366" t="s">
        <v>37</v>
      </c>
      <c r="E366" t="s">
        <v>11</v>
      </c>
      <c r="G366">
        <v>66.333299999999994</v>
      </c>
      <c r="H366">
        <v>59</v>
      </c>
      <c r="M366">
        <v>-2.9387766394552202</v>
      </c>
      <c r="Q366">
        <v>-2.9388000000000001</v>
      </c>
      <c r="R366" t="str">
        <f>LEFT(B366,1)&amp;"."&amp;C366&amp;IF(V366,"^","")&amp;IF(W366,"*","")</f>
        <v>T.Duman</v>
      </c>
      <c r="S366">
        <f>RANK(Q366,Q366:Q373)</f>
        <v>4</v>
      </c>
      <c r="T366">
        <f>RANK(Q366,Q:Q)</f>
        <v>361</v>
      </c>
      <c r="U366">
        <f>K366-T366</f>
        <v>-361</v>
      </c>
      <c r="V366" t="b">
        <f>_xlfn.MAXIFS(U:U,I:I,I366)=U366</f>
        <v>0</v>
      </c>
      <c r="W366" t="b">
        <f>_xlfn.MINIFS(U:U,I:I,I366)=U366</f>
        <v>0</v>
      </c>
      <c r="X366" t="b">
        <f>MAX(U:U)=U366</f>
        <v>0</v>
      </c>
      <c r="Y366" t="b">
        <f>L366&lt;&gt;I366</f>
        <v>0</v>
      </c>
    </row>
    <row r="367" spans="1:25" x14ac:dyDescent="0.2">
      <c r="A367">
        <v>795</v>
      </c>
      <c r="B367" t="s">
        <v>528</v>
      </c>
      <c r="C367" t="s">
        <v>118</v>
      </c>
      <c r="D367" t="s">
        <v>58</v>
      </c>
      <c r="E367" t="s">
        <v>14</v>
      </c>
      <c r="G367">
        <v>71.875</v>
      </c>
      <c r="H367">
        <v>54</v>
      </c>
      <c r="P367">
        <v>-3.2913414196072899</v>
      </c>
      <c r="Q367">
        <v>-3.2913000000000001</v>
      </c>
      <c r="R367" t="str">
        <f>LEFT(B367,1)&amp;"."&amp;C367&amp;IF(V367,"^","")&amp;IF(W367,"*","")</f>
        <v>J.Kennedy</v>
      </c>
      <c r="S367">
        <f>RANK(Q367,Q367:Q374)</f>
        <v>4</v>
      </c>
      <c r="T367">
        <f>RANK(Q367,Q:Q)</f>
        <v>399</v>
      </c>
      <c r="U367">
        <f>K367-T367</f>
        <v>-399</v>
      </c>
      <c r="V367" t="b">
        <f>_xlfn.MAXIFS(U:U,I:I,I367)=U367</f>
        <v>0</v>
      </c>
      <c r="W367" t="b">
        <f>_xlfn.MINIFS(U:U,I:I,I367)=U367</f>
        <v>0</v>
      </c>
      <c r="X367" t="b">
        <f>MAX(U:U)=U367</f>
        <v>0</v>
      </c>
      <c r="Y367" t="b">
        <f>L367&lt;&gt;I367</f>
        <v>0</v>
      </c>
    </row>
    <row r="368" spans="1:25" x14ac:dyDescent="0.2">
      <c r="A368">
        <v>114</v>
      </c>
      <c r="B368" t="s">
        <v>345</v>
      </c>
      <c r="C368" t="s">
        <v>529</v>
      </c>
      <c r="D368" t="s">
        <v>34</v>
      </c>
      <c r="E368" t="s">
        <v>14</v>
      </c>
      <c r="G368">
        <v>47</v>
      </c>
      <c r="H368">
        <v>38</v>
      </c>
      <c r="P368">
        <v>-4.7932726199984996</v>
      </c>
      <c r="Q368">
        <v>-4.7933000000000003</v>
      </c>
      <c r="R368" t="str">
        <f>LEFT(B368,1)&amp;"."&amp;C368&amp;IF(V368,"^","")&amp;IF(W368,"*","")</f>
        <v>H.McKay</v>
      </c>
      <c r="S368">
        <f>RANK(Q368,Q368:Q375)</f>
        <v>5</v>
      </c>
      <c r="T368">
        <f>RANK(Q368,Q:Q)</f>
        <v>507</v>
      </c>
      <c r="U368">
        <f>K368-T368</f>
        <v>-507</v>
      </c>
      <c r="V368" t="b">
        <f>_xlfn.MAXIFS(U:U,I:I,I368)=U368</f>
        <v>0</v>
      </c>
      <c r="W368" t="b">
        <f>_xlfn.MINIFS(U:U,I:I,I368)=U368</f>
        <v>0</v>
      </c>
      <c r="X368" t="b">
        <f>MAX(U:U)=U368</f>
        <v>0</v>
      </c>
      <c r="Y368" t="b">
        <f>L368&lt;&gt;I368</f>
        <v>0</v>
      </c>
    </row>
    <row r="369" spans="1:25" x14ac:dyDescent="0.2">
      <c r="A369">
        <v>545</v>
      </c>
      <c r="B369" t="s">
        <v>530</v>
      </c>
      <c r="C369" t="s">
        <v>65</v>
      </c>
      <c r="D369" t="s">
        <v>94</v>
      </c>
      <c r="E369" t="s">
        <v>11</v>
      </c>
      <c r="G369">
        <v>66.75</v>
      </c>
      <c r="H369">
        <v>65</v>
      </c>
      <c r="M369">
        <v>-2.4039471467771198</v>
      </c>
      <c r="Q369">
        <v>-2.4039000000000001</v>
      </c>
      <c r="R369" t="str">
        <f>LEFT(B369,1)&amp;"."&amp;C369&amp;IF(V369,"^","")&amp;IF(W369,"*","")</f>
        <v>M.Williams</v>
      </c>
      <c r="S369">
        <f>RANK(Q369,Q369:Q376)</f>
        <v>4</v>
      </c>
      <c r="T369">
        <f>RANK(Q369,Q:Q)</f>
        <v>297</v>
      </c>
      <c r="U369">
        <f>K369-T369</f>
        <v>-297</v>
      </c>
      <c r="V369" t="b">
        <f>_xlfn.MAXIFS(U:U,I:I,I369)=U369</f>
        <v>0</v>
      </c>
      <c r="W369" t="b">
        <f>_xlfn.MINIFS(U:U,I:I,I369)=U369</f>
        <v>0</v>
      </c>
      <c r="X369" t="b">
        <f>MAX(U:U)=U369</f>
        <v>0</v>
      </c>
      <c r="Y369" t="b">
        <f>L369&lt;&gt;I369</f>
        <v>0</v>
      </c>
    </row>
    <row r="370" spans="1:25" x14ac:dyDescent="0.2">
      <c r="A370">
        <v>805</v>
      </c>
      <c r="B370" t="s">
        <v>287</v>
      </c>
      <c r="C370" t="s">
        <v>75</v>
      </c>
      <c r="D370" t="s">
        <v>58</v>
      </c>
      <c r="E370" t="s">
        <v>14</v>
      </c>
      <c r="G370">
        <v>70.125</v>
      </c>
      <c r="H370">
        <v>70</v>
      </c>
      <c r="P370">
        <v>-1.7894102192160899</v>
      </c>
      <c r="Q370">
        <v>-1.7894000000000001</v>
      </c>
      <c r="R370" t="str">
        <f>LEFT(B370,1)&amp;"."&amp;C370&amp;IF(V370,"^","")&amp;IF(W370,"*","")</f>
        <v>L.Ryan</v>
      </c>
      <c r="S370">
        <f>RANK(Q370,Q370:Q377)</f>
        <v>3</v>
      </c>
      <c r="T370">
        <f>RANK(Q370,Q:Q)</f>
        <v>230</v>
      </c>
      <c r="U370">
        <f>K370-T370</f>
        <v>-230</v>
      </c>
      <c r="V370" t="b">
        <f>_xlfn.MAXIFS(U:U,I:I,I370)=U370</f>
        <v>0</v>
      </c>
      <c r="W370" t="b">
        <f>_xlfn.MINIFS(U:U,I:I,I370)=U370</f>
        <v>0</v>
      </c>
      <c r="X370" t="b">
        <f>MAX(U:U)=U370</f>
        <v>0</v>
      </c>
      <c r="Y370" t="b">
        <f>L370&lt;&gt;I370</f>
        <v>0</v>
      </c>
    </row>
    <row r="371" spans="1:25" x14ac:dyDescent="0.2">
      <c r="A371">
        <v>488</v>
      </c>
      <c r="B371" t="s">
        <v>268</v>
      </c>
      <c r="C371" t="s">
        <v>531</v>
      </c>
      <c r="D371" t="s">
        <v>21</v>
      </c>
      <c r="E371" t="s">
        <v>14</v>
      </c>
      <c r="G371">
        <v>74</v>
      </c>
      <c r="H371">
        <v>74</v>
      </c>
      <c r="P371">
        <v>-1.41392741911828</v>
      </c>
      <c r="Q371">
        <v>-1.4138999999999999</v>
      </c>
      <c r="R371" t="str">
        <f>LEFT(B371,1)&amp;"."&amp;C371&amp;IF(V371,"^","")&amp;IF(W371,"*","")</f>
        <v>A.Neal-Bullen</v>
      </c>
      <c r="S371">
        <f>RANK(Q371,Q371:Q378)</f>
        <v>2</v>
      </c>
      <c r="T371">
        <f>RANK(Q371,Q:Q)</f>
        <v>193</v>
      </c>
      <c r="U371">
        <f>K371-T371</f>
        <v>-193</v>
      </c>
      <c r="V371" t="b">
        <f>_xlfn.MAXIFS(U:U,I:I,I371)=U371</f>
        <v>0</v>
      </c>
      <c r="W371" t="b">
        <f>_xlfn.MINIFS(U:U,I:I,I371)=U371</f>
        <v>0</v>
      </c>
      <c r="X371" t="b">
        <f>MAX(U:U)=U371</f>
        <v>0</v>
      </c>
      <c r="Y371" t="b">
        <f>L371&lt;&gt;I371</f>
        <v>0</v>
      </c>
    </row>
    <row r="372" spans="1:25" x14ac:dyDescent="0.2">
      <c r="A372">
        <v>503</v>
      </c>
      <c r="B372" t="s">
        <v>38</v>
      </c>
      <c r="C372" t="s">
        <v>532</v>
      </c>
      <c r="D372" t="s">
        <v>21</v>
      </c>
      <c r="E372" t="s">
        <v>11</v>
      </c>
      <c r="G372">
        <v>0</v>
      </c>
      <c r="H372">
        <v>0</v>
      </c>
      <c r="M372">
        <v>-8.1979333174566094</v>
      </c>
      <c r="Q372">
        <v>-8.1979000000000006</v>
      </c>
      <c r="R372" t="str">
        <f>LEFT(B372,1)&amp;"."&amp;C372&amp;IF(V372,"^","")&amp;IF(W372,"*","")</f>
        <v>J.Wagner</v>
      </c>
      <c r="S372">
        <f>RANK(Q372,Q372:Q379)</f>
        <v>5</v>
      </c>
      <c r="T372">
        <f>RANK(Q372,Q:Q)</f>
        <v>587</v>
      </c>
      <c r="U372">
        <f>K372-T372</f>
        <v>-587</v>
      </c>
      <c r="V372" t="b">
        <f>_xlfn.MAXIFS(U:U,I:I,I372)=U372</f>
        <v>0</v>
      </c>
      <c r="W372" t="b">
        <f>_xlfn.MINIFS(U:U,I:I,I372)=U372</f>
        <v>0</v>
      </c>
      <c r="X372" t="b">
        <f>MAX(U:U)=U372</f>
        <v>0</v>
      </c>
      <c r="Y372" t="b">
        <f>L372&lt;&gt;I372</f>
        <v>0</v>
      </c>
    </row>
    <row r="373" spans="1:25" x14ac:dyDescent="0.2">
      <c r="A373">
        <v>330</v>
      </c>
      <c r="B373" t="s">
        <v>138</v>
      </c>
      <c r="C373" t="s">
        <v>203</v>
      </c>
      <c r="D373" t="s">
        <v>44</v>
      </c>
      <c r="E373" t="s">
        <v>12</v>
      </c>
      <c r="G373">
        <v>49</v>
      </c>
      <c r="H373">
        <v>49</v>
      </c>
      <c r="N373">
        <v>-5.03958318375859</v>
      </c>
      <c r="Q373">
        <v>-5.0396000000000001</v>
      </c>
      <c r="R373" t="str">
        <f>LEFT(B373,1)&amp;"."&amp;C373&amp;IF(V373,"^","")&amp;IF(W373,"*","")</f>
        <v>J.Clark</v>
      </c>
      <c r="S373">
        <f>RANK(Q373,Q373:Q380)</f>
        <v>4</v>
      </c>
      <c r="T373">
        <f>RANK(Q373,Q:Q)</f>
        <v>516</v>
      </c>
      <c r="U373">
        <f>K373-T373</f>
        <v>-516</v>
      </c>
      <c r="V373" t="b">
        <f>_xlfn.MAXIFS(U:U,I:I,I373)=U373</f>
        <v>0</v>
      </c>
      <c r="W373" t="b">
        <f>_xlfn.MINIFS(U:U,I:I,I373)=U373</f>
        <v>0</v>
      </c>
      <c r="X373" t="b">
        <f>MAX(U:U)=U373</f>
        <v>0</v>
      </c>
      <c r="Y373" t="b">
        <f>L373&lt;&gt;I373</f>
        <v>0</v>
      </c>
    </row>
    <row r="374" spans="1:25" x14ac:dyDescent="0.2">
      <c r="A374">
        <v>737</v>
      </c>
      <c r="B374" t="s">
        <v>533</v>
      </c>
      <c r="C374" t="s">
        <v>534</v>
      </c>
      <c r="D374" t="s">
        <v>24</v>
      </c>
      <c r="E374" t="s">
        <v>14</v>
      </c>
      <c r="G374">
        <v>0</v>
      </c>
      <c r="H374">
        <v>0</v>
      </c>
      <c r="P374">
        <v>-8.3603592209276094</v>
      </c>
      <c r="Q374">
        <v>-8.3604000000000003</v>
      </c>
      <c r="R374" t="str">
        <f>LEFT(B374,1)&amp;"."&amp;C374&amp;IF(V374,"^","")&amp;IF(W374,"*","")</f>
        <v>T.Dickson</v>
      </c>
      <c r="S374">
        <f>RANK(Q374,Q374:Q381)</f>
        <v>7</v>
      </c>
      <c r="T374">
        <f>RANK(Q374,Q:Q)</f>
        <v>687</v>
      </c>
      <c r="U374">
        <f>K374-T374</f>
        <v>-687</v>
      </c>
      <c r="V374" t="b">
        <f>_xlfn.MAXIFS(U:U,I:I,I374)=U374</f>
        <v>0</v>
      </c>
      <c r="W374" t="b">
        <f>_xlfn.MINIFS(U:U,I:I,I374)=U374</f>
        <v>0</v>
      </c>
      <c r="X374" t="b">
        <f>MAX(U:U)=U374</f>
        <v>0</v>
      </c>
      <c r="Y374" t="b">
        <f>L374&lt;&gt;I374</f>
        <v>0</v>
      </c>
    </row>
    <row r="375" spans="1:25" x14ac:dyDescent="0.2">
      <c r="A375">
        <v>65</v>
      </c>
      <c r="B375" t="s">
        <v>75</v>
      </c>
      <c r="C375" t="s">
        <v>535</v>
      </c>
      <c r="D375" t="s">
        <v>31</v>
      </c>
      <c r="E375" t="s">
        <v>11</v>
      </c>
      <c r="G375">
        <v>63</v>
      </c>
      <c r="H375">
        <v>60</v>
      </c>
      <c r="M375">
        <v>-2.84963839067554</v>
      </c>
      <c r="Q375">
        <v>-2.8496000000000001</v>
      </c>
      <c r="R375" t="str">
        <f>LEFT(B375,1)&amp;"."&amp;C375&amp;IF(V375,"^","")&amp;IF(W375,"*","")</f>
        <v>R.Lester</v>
      </c>
      <c r="S375">
        <f>RANK(Q375,Q375:Q382)</f>
        <v>4</v>
      </c>
      <c r="T375">
        <f>RANK(Q375,Q:Q)</f>
        <v>350</v>
      </c>
      <c r="U375">
        <f>K375-T375</f>
        <v>-350</v>
      </c>
      <c r="V375" t="b">
        <f>_xlfn.MAXIFS(U:U,I:I,I375)=U375</f>
        <v>0</v>
      </c>
      <c r="W375" t="b">
        <f>_xlfn.MINIFS(U:U,I:I,I375)=U375</f>
        <v>0</v>
      </c>
      <c r="X375" t="b">
        <f>MAX(U:U)=U375</f>
        <v>0</v>
      </c>
      <c r="Y375" t="b">
        <f>L375&lt;&gt;I375</f>
        <v>0</v>
      </c>
    </row>
    <row r="376" spans="1:25" x14ac:dyDescent="0.2">
      <c r="A376">
        <v>128</v>
      </c>
      <c r="B376" t="s">
        <v>220</v>
      </c>
      <c r="C376" t="s">
        <v>536</v>
      </c>
      <c r="D376" t="s">
        <v>34</v>
      </c>
      <c r="E376" t="s">
        <v>12</v>
      </c>
      <c r="G376">
        <v>82.125</v>
      </c>
      <c r="H376">
        <v>92.5</v>
      </c>
      <c r="L376">
        <v>182</v>
      </c>
      <c r="N376">
        <v>-1.0223463666980599</v>
      </c>
      <c r="Q376">
        <v>-1.0223</v>
      </c>
      <c r="R376" t="str">
        <f>LEFT(B376,1)&amp;"."&amp;C376&amp;IF(V376,"^","")&amp;IF(W376,"*","")</f>
        <v>W.Setterfield</v>
      </c>
      <c r="S376">
        <f>RANK(Q376,Q376:Q383)</f>
        <v>1</v>
      </c>
      <c r="T376">
        <f>RANK(Q376,Q:Q)</f>
        <v>139</v>
      </c>
      <c r="U376">
        <f>K376-T376</f>
        <v>-139</v>
      </c>
      <c r="V376" t="b">
        <f>_xlfn.MAXIFS(U:U,I:I,I376)=U376</f>
        <v>0</v>
      </c>
      <c r="W376" t="b">
        <f>_xlfn.MINIFS(U:U,I:I,I376)=U376</f>
        <v>0</v>
      </c>
      <c r="X376" t="b">
        <f>MAX(U:U)=U376</f>
        <v>0</v>
      </c>
      <c r="Y376" t="b">
        <f>L376&lt;&gt;I376</f>
        <v>1</v>
      </c>
    </row>
    <row r="377" spans="1:25" x14ac:dyDescent="0.2">
      <c r="A377">
        <v>493</v>
      </c>
      <c r="B377" t="s">
        <v>537</v>
      </c>
      <c r="C377" t="s">
        <v>538</v>
      </c>
      <c r="D377" t="s">
        <v>21</v>
      </c>
      <c r="E377" t="s">
        <v>13</v>
      </c>
      <c r="F377" t="s">
        <v>14</v>
      </c>
      <c r="G377">
        <v>0</v>
      </c>
      <c r="H377">
        <v>0</v>
      </c>
      <c r="O377">
        <v>-5.1959538965931698</v>
      </c>
      <c r="P377">
        <v>-8.3603592209276094</v>
      </c>
      <c r="Q377">
        <v>-5.1959999999999997</v>
      </c>
      <c r="R377" t="str">
        <f>LEFT(B377,1)&amp;"."&amp;C377&amp;IF(V377,"^","")&amp;IF(W377,"*","")</f>
        <v>B.Preuss</v>
      </c>
      <c r="S377">
        <f>RANK(Q377,Q377:Q384)</f>
        <v>6</v>
      </c>
      <c r="T377">
        <f>RANK(Q377,Q:Q)</f>
        <v>521</v>
      </c>
      <c r="U377">
        <f>K377-T377</f>
        <v>-521</v>
      </c>
      <c r="V377" t="b">
        <f>_xlfn.MAXIFS(U:U,I:I,I377)=U377</f>
        <v>0</v>
      </c>
      <c r="W377" t="b">
        <f>_xlfn.MINIFS(U:U,I:I,I377)=U377</f>
        <v>0</v>
      </c>
      <c r="X377" t="b">
        <f>MAX(U:U)=U377</f>
        <v>0</v>
      </c>
      <c r="Y377" t="b">
        <f>L377&lt;&gt;I377</f>
        <v>0</v>
      </c>
    </row>
    <row r="378" spans="1:25" x14ac:dyDescent="0.2">
      <c r="A378">
        <v>540</v>
      </c>
      <c r="B378" t="s">
        <v>539</v>
      </c>
      <c r="C378" t="s">
        <v>540</v>
      </c>
      <c r="D378" t="s">
        <v>94</v>
      </c>
      <c r="E378" t="s">
        <v>14</v>
      </c>
      <c r="G378">
        <v>0</v>
      </c>
      <c r="H378">
        <v>0</v>
      </c>
      <c r="P378">
        <v>-8.3603592209276094</v>
      </c>
      <c r="Q378">
        <v>-8.3604000000000003</v>
      </c>
      <c r="R378" t="str">
        <f>LEFT(B378,1)&amp;"."&amp;C378&amp;IF(V378,"^","")&amp;IF(W378,"*","")</f>
        <v>K.Turner</v>
      </c>
      <c r="S378">
        <f>RANK(Q378,Q378:Q385)</f>
        <v>8</v>
      </c>
      <c r="T378">
        <f>RANK(Q378,Q:Q)</f>
        <v>687</v>
      </c>
      <c r="U378">
        <f>K378-T378</f>
        <v>-687</v>
      </c>
      <c r="V378" t="b">
        <f>_xlfn.MAXIFS(U:U,I:I,I378)=U378</f>
        <v>0</v>
      </c>
      <c r="W378" t="b">
        <f>_xlfn.MINIFS(U:U,I:I,I378)=U378</f>
        <v>0</v>
      </c>
      <c r="X378" t="b">
        <f>MAX(U:U)=U378</f>
        <v>0</v>
      </c>
      <c r="Y378" t="b">
        <f>L378&lt;&gt;I378</f>
        <v>0</v>
      </c>
    </row>
    <row r="379" spans="1:25" x14ac:dyDescent="0.2">
      <c r="A379">
        <v>726</v>
      </c>
      <c r="B379" t="s">
        <v>282</v>
      </c>
      <c r="C379" t="s">
        <v>541</v>
      </c>
      <c r="D379" t="s">
        <v>50</v>
      </c>
      <c r="E379" t="s">
        <v>11</v>
      </c>
      <c r="G379">
        <v>0</v>
      </c>
      <c r="H379">
        <v>0</v>
      </c>
      <c r="M379">
        <v>-8.1979333174566094</v>
      </c>
      <c r="Q379">
        <v>-8.1979000000000006</v>
      </c>
      <c r="R379" t="str">
        <f>LEFT(B379,1)&amp;"."&amp;C379&amp;IF(V379,"^","")&amp;IF(W379,"*","")</f>
        <v>J.Thurlow</v>
      </c>
      <c r="S379">
        <f>RANK(Q379,Q379:Q386)</f>
        <v>8</v>
      </c>
      <c r="T379">
        <f>RANK(Q379,Q:Q)</f>
        <v>587</v>
      </c>
      <c r="U379">
        <f>K379-T379</f>
        <v>-587</v>
      </c>
      <c r="V379" t="b">
        <f>_xlfn.MAXIFS(U:U,I:I,I379)=U379</f>
        <v>0</v>
      </c>
      <c r="W379" t="b">
        <f>_xlfn.MINIFS(U:U,I:I,I379)=U379</f>
        <v>0</v>
      </c>
      <c r="X379" t="b">
        <f>MAX(U:U)=U379</f>
        <v>0</v>
      </c>
      <c r="Y379" t="b">
        <f>L379&lt;&gt;I379</f>
        <v>0</v>
      </c>
    </row>
    <row r="380" spans="1:25" x14ac:dyDescent="0.2">
      <c r="A380">
        <v>274</v>
      </c>
      <c r="B380" t="s">
        <v>152</v>
      </c>
      <c r="C380" t="s">
        <v>542</v>
      </c>
      <c r="D380" t="s">
        <v>113</v>
      </c>
      <c r="E380" t="s">
        <v>14</v>
      </c>
      <c r="F380" t="s">
        <v>12</v>
      </c>
      <c r="G380">
        <v>74.125</v>
      </c>
      <c r="H380">
        <v>69.5</v>
      </c>
      <c r="N380">
        <v>-3.1464026147990301</v>
      </c>
      <c r="P380">
        <v>-1.8363455692283099</v>
      </c>
      <c r="Q380">
        <v>-1.8363</v>
      </c>
      <c r="R380" t="str">
        <f>LEFT(B380,1)&amp;"."&amp;C380&amp;IF(V380,"^","")&amp;IF(W380,"*","")</f>
        <v>B.Ainsworth</v>
      </c>
      <c r="S380">
        <f>RANK(Q380,Q380:Q387)</f>
        <v>4</v>
      </c>
      <c r="T380">
        <f>RANK(Q380,Q:Q)</f>
        <v>234</v>
      </c>
      <c r="U380">
        <f>K380-T380</f>
        <v>-234</v>
      </c>
      <c r="V380" t="b">
        <f>_xlfn.MAXIFS(U:U,I:I,I380)=U380</f>
        <v>0</v>
      </c>
      <c r="W380" t="b">
        <f>_xlfn.MINIFS(U:U,I:I,I380)=U380</f>
        <v>0</v>
      </c>
      <c r="X380" t="b">
        <f>MAX(U:U)=U380</f>
        <v>0</v>
      </c>
      <c r="Y380" t="b">
        <f>L380&lt;&gt;I380</f>
        <v>0</v>
      </c>
    </row>
    <row r="381" spans="1:25" x14ac:dyDescent="0.2">
      <c r="A381">
        <v>525</v>
      </c>
      <c r="B381" t="s">
        <v>155</v>
      </c>
      <c r="C381" t="s">
        <v>543</v>
      </c>
      <c r="D381" t="s">
        <v>94</v>
      </c>
      <c r="E381" t="s">
        <v>14</v>
      </c>
      <c r="G381">
        <v>46</v>
      </c>
      <c r="H381">
        <v>46</v>
      </c>
      <c r="P381">
        <v>-4.0423070198028901</v>
      </c>
      <c r="Q381">
        <v>-4.0423</v>
      </c>
      <c r="R381" t="str">
        <f>LEFT(B381,1)&amp;"."&amp;C381&amp;IF(V381,"^","")&amp;IF(W381,"*","")</f>
        <v>N.Larkey</v>
      </c>
      <c r="S381">
        <f>RANK(Q381,Q381:Q388)</f>
        <v>6</v>
      </c>
      <c r="T381">
        <f>RANK(Q381,Q:Q)</f>
        <v>466</v>
      </c>
      <c r="U381">
        <f>K381-T381</f>
        <v>-466</v>
      </c>
      <c r="V381" t="b">
        <f>_xlfn.MAXIFS(U:U,I:I,I381)=U381</f>
        <v>0</v>
      </c>
      <c r="W381" t="b">
        <f>_xlfn.MINIFS(U:U,I:I,I381)=U381</f>
        <v>0</v>
      </c>
      <c r="X381" t="b">
        <f>MAX(U:U)=U381</f>
        <v>0</v>
      </c>
      <c r="Y381" t="b">
        <f>L381&lt;&gt;I381</f>
        <v>0</v>
      </c>
    </row>
    <row r="382" spans="1:25" x14ac:dyDescent="0.2">
      <c r="A382">
        <v>359</v>
      </c>
      <c r="B382" t="s">
        <v>160</v>
      </c>
      <c r="C382" t="s">
        <v>544</v>
      </c>
      <c r="D382" t="s">
        <v>44</v>
      </c>
      <c r="E382" t="s">
        <v>14</v>
      </c>
      <c r="G382">
        <v>68.25</v>
      </c>
      <c r="H382">
        <v>69</v>
      </c>
      <c r="P382">
        <v>-1.88328091924054</v>
      </c>
      <c r="Q382">
        <v>-1.8833</v>
      </c>
      <c r="R382" t="str">
        <f>LEFT(B382,1)&amp;"."&amp;C382&amp;IF(V382,"^","")&amp;IF(W382,"*","")</f>
        <v>G.Rohan</v>
      </c>
      <c r="S382">
        <f>RANK(Q382,Q382:Q389)</f>
        <v>4</v>
      </c>
      <c r="T382">
        <f>RANK(Q382,Q:Q)</f>
        <v>239</v>
      </c>
      <c r="U382">
        <f>K382-T382</f>
        <v>-239</v>
      </c>
      <c r="V382" t="b">
        <f>_xlfn.MAXIFS(U:U,I:I,I382)=U382</f>
        <v>0</v>
      </c>
      <c r="W382" t="b">
        <f>_xlfn.MINIFS(U:U,I:I,I382)=U382</f>
        <v>0</v>
      </c>
      <c r="X382" t="b">
        <f>MAX(U:U)=U382</f>
        <v>0</v>
      </c>
      <c r="Y382" t="b">
        <f>L382&lt;&gt;I382</f>
        <v>0</v>
      </c>
    </row>
    <row r="383" spans="1:25" x14ac:dyDescent="0.2">
      <c r="A383">
        <v>557</v>
      </c>
      <c r="B383" t="s">
        <v>323</v>
      </c>
      <c r="C383" t="s">
        <v>545</v>
      </c>
      <c r="D383" t="s">
        <v>99</v>
      </c>
      <c r="E383" t="s">
        <v>14</v>
      </c>
      <c r="G383">
        <v>81.5</v>
      </c>
      <c r="H383">
        <v>76.5</v>
      </c>
      <c r="L383">
        <v>9856</v>
      </c>
      <c r="P383">
        <v>-1.17925066905716</v>
      </c>
      <c r="Q383">
        <v>-1.1793</v>
      </c>
      <c r="R383" t="str">
        <f>LEFT(B383,1)&amp;"."&amp;C383&amp;IF(V383,"^","")&amp;IF(W383,"*","")</f>
        <v>Z.Butters</v>
      </c>
      <c r="S383">
        <f>RANK(Q383,Q383:Q390)</f>
        <v>1</v>
      </c>
      <c r="T383">
        <f>RANK(Q383,Q:Q)</f>
        <v>162</v>
      </c>
      <c r="U383">
        <f>K383-T383</f>
        <v>-162</v>
      </c>
      <c r="V383" t="b">
        <f>_xlfn.MAXIFS(U:U,I:I,I383)=U383</f>
        <v>0</v>
      </c>
      <c r="W383" t="b">
        <f>_xlfn.MINIFS(U:U,I:I,I383)=U383</f>
        <v>0</v>
      </c>
      <c r="X383" t="b">
        <f>MAX(U:U)=U383</f>
        <v>0</v>
      </c>
      <c r="Y383" t="b">
        <f>L383&lt;&gt;I383</f>
        <v>1</v>
      </c>
    </row>
    <row r="384" spans="1:25" x14ac:dyDescent="0.2">
      <c r="A384">
        <v>400</v>
      </c>
      <c r="B384" t="s">
        <v>89</v>
      </c>
      <c r="C384" t="s">
        <v>49</v>
      </c>
      <c r="D384" t="s">
        <v>27</v>
      </c>
      <c r="E384" t="s">
        <v>14</v>
      </c>
      <c r="G384">
        <v>54.833300000000001</v>
      </c>
      <c r="H384">
        <v>59</v>
      </c>
      <c r="P384">
        <v>-2.8219879194850401</v>
      </c>
      <c r="Q384">
        <v>-2.8220000000000001</v>
      </c>
      <c r="R384" t="str">
        <f>LEFT(B384,1)&amp;"."&amp;C384&amp;IF(V384,"^","")&amp;IF(W384,"*","")</f>
        <v>D.Lloyd</v>
      </c>
      <c r="S384">
        <f>RANK(Q384,Q384:Q391)</f>
        <v>5</v>
      </c>
      <c r="T384">
        <f>RANK(Q384,Q:Q)</f>
        <v>343</v>
      </c>
      <c r="U384">
        <f>K384-T384</f>
        <v>-343</v>
      </c>
      <c r="V384" t="b">
        <f>_xlfn.MAXIFS(U:U,I:I,I384)=U384</f>
        <v>0</v>
      </c>
      <c r="W384" t="b">
        <f>_xlfn.MINIFS(U:U,I:I,I384)=U384</f>
        <v>0</v>
      </c>
      <c r="X384" t="b">
        <f>MAX(U:U)=U384</f>
        <v>0</v>
      </c>
      <c r="Y384" t="b">
        <f>L384&lt;&gt;I384</f>
        <v>0</v>
      </c>
    </row>
    <row r="385" spans="1:25" x14ac:dyDescent="0.2">
      <c r="A385">
        <v>648</v>
      </c>
      <c r="B385" t="s">
        <v>48</v>
      </c>
      <c r="C385" t="s">
        <v>546</v>
      </c>
      <c r="D385" t="s">
        <v>116</v>
      </c>
      <c r="E385" t="s">
        <v>11</v>
      </c>
      <c r="G385">
        <v>77.714299999999994</v>
      </c>
      <c r="H385">
        <v>78</v>
      </c>
      <c r="M385">
        <v>-1.24514991264122</v>
      </c>
      <c r="Q385">
        <v>-1.2451000000000001</v>
      </c>
      <c r="R385" t="str">
        <f>LEFT(B385,1)&amp;"."&amp;C385&amp;IF(V385,"^","")&amp;IF(W385,"*","")</f>
        <v>J.Carlisle</v>
      </c>
      <c r="S385">
        <f>RANK(Q385,Q385:Q392)</f>
        <v>2</v>
      </c>
      <c r="T385">
        <f>RANK(Q385,Q:Q)</f>
        <v>171</v>
      </c>
      <c r="U385">
        <f>K385-T385</f>
        <v>-171</v>
      </c>
      <c r="V385" t="b">
        <f>_xlfn.MAXIFS(U:U,I:I,I385)=U385</f>
        <v>0</v>
      </c>
      <c r="W385" t="b">
        <f>_xlfn.MINIFS(U:U,I:I,I385)=U385</f>
        <v>0</v>
      </c>
      <c r="X385" t="b">
        <f>MAX(U:U)=U385</f>
        <v>0</v>
      </c>
      <c r="Y385" t="b">
        <f>L385&lt;&gt;I385</f>
        <v>0</v>
      </c>
    </row>
    <row r="386" spans="1:25" x14ac:dyDescent="0.2">
      <c r="A386">
        <v>281</v>
      </c>
      <c r="B386" t="s">
        <v>70</v>
      </c>
      <c r="C386" t="s">
        <v>547</v>
      </c>
      <c r="D386" t="s">
        <v>113</v>
      </c>
      <c r="E386" t="s">
        <v>11</v>
      </c>
      <c r="G386">
        <v>82.25</v>
      </c>
      <c r="H386">
        <v>73.5</v>
      </c>
      <c r="M386">
        <v>-1.6462720321497999</v>
      </c>
      <c r="Q386">
        <v>-1.6463000000000001</v>
      </c>
      <c r="R386" t="str">
        <f>LEFT(B386,1)&amp;"."&amp;C386&amp;IF(V386,"^","")&amp;IF(W386,"*","")</f>
        <v>S.Collins</v>
      </c>
      <c r="S386">
        <f>RANK(Q386,Q386:Q393)</f>
        <v>2</v>
      </c>
      <c r="T386">
        <f>RANK(Q386,Q:Q)</f>
        <v>217</v>
      </c>
      <c r="U386">
        <f>K386-T386</f>
        <v>-217</v>
      </c>
      <c r="V386" t="b">
        <f>_xlfn.MAXIFS(U:U,I:I,I386)=U386</f>
        <v>0</v>
      </c>
      <c r="W386" t="b">
        <f>_xlfn.MINIFS(U:U,I:I,I386)=U386</f>
        <v>0</v>
      </c>
      <c r="X386" t="b">
        <f>MAX(U:U)=U386</f>
        <v>0</v>
      </c>
      <c r="Y386" t="b">
        <f>L386&lt;&gt;I386</f>
        <v>0</v>
      </c>
    </row>
    <row r="387" spans="1:25" x14ac:dyDescent="0.2">
      <c r="A387">
        <v>249</v>
      </c>
      <c r="B387" t="s">
        <v>548</v>
      </c>
      <c r="C387" t="s">
        <v>549</v>
      </c>
      <c r="D387" t="s">
        <v>37</v>
      </c>
      <c r="E387" t="s">
        <v>14</v>
      </c>
      <c r="G387">
        <v>50.666699999999999</v>
      </c>
      <c r="H387">
        <v>42</v>
      </c>
      <c r="P387">
        <v>-4.4177898199007002</v>
      </c>
      <c r="Q387">
        <v>-4.4177999999999997</v>
      </c>
      <c r="R387" t="str">
        <f>LEFT(B387,1)&amp;"."&amp;C387&amp;IF(V387,"^","")&amp;IF(W387,"*","")</f>
        <v>J.Hogan</v>
      </c>
      <c r="S387">
        <f>RANK(Q387,Q387:Q394)</f>
        <v>7</v>
      </c>
      <c r="T387">
        <f>RANK(Q387,Q:Q)</f>
        <v>491</v>
      </c>
      <c r="U387">
        <f>K387-T387</f>
        <v>-491</v>
      </c>
      <c r="V387" t="b">
        <f>_xlfn.MAXIFS(U:U,I:I,I387)=U387</f>
        <v>0</v>
      </c>
      <c r="W387" t="b">
        <f>_xlfn.MINIFS(U:U,I:I,I387)=U387</f>
        <v>0</v>
      </c>
      <c r="X387" t="b">
        <f>MAX(U:U)=U387</f>
        <v>0</v>
      </c>
      <c r="Y387" t="b">
        <f>L387&lt;&gt;I387</f>
        <v>0</v>
      </c>
    </row>
    <row r="388" spans="1:25" x14ac:dyDescent="0.2">
      <c r="A388">
        <v>326</v>
      </c>
      <c r="B388" t="s">
        <v>40</v>
      </c>
      <c r="C388" t="s">
        <v>381</v>
      </c>
      <c r="D388" t="s">
        <v>44</v>
      </c>
      <c r="E388" t="s">
        <v>14</v>
      </c>
      <c r="G388">
        <v>42.75</v>
      </c>
      <c r="H388">
        <v>45.5</v>
      </c>
      <c r="P388">
        <v>-4.0892423698151203</v>
      </c>
      <c r="Q388">
        <v>-4.0891999999999999</v>
      </c>
      <c r="R388" t="str">
        <f>LEFT(B388,1)&amp;"."&amp;C388&amp;IF(V388,"^","")&amp;IF(W388,"*","")</f>
        <v>T.Atkins</v>
      </c>
      <c r="S388">
        <f>RANK(Q388,Q388:Q395)</f>
        <v>7</v>
      </c>
      <c r="T388">
        <f>RANK(Q388,Q:Q)</f>
        <v>473</v>
      </c>
      <c r="U388">
        <f>K388-T388</f>
        <v>-473</v>
      </c>
      <c r="V388" t="b">
        <f>_xlfn.MAXIFS(U:U,I:I,I388)=U388</f>
        <v>0</v>
      </c>
      <c r="W388" t="b">
        <f>_xlfn.MINIFS(U:U,I:I,I388)=U388</f>
        <v>0</v>
      </c>
      <c r="X388" t="b">
        <f>MAX(U:U)=U388</f>
        <v>0</v>
      </c>
      <c r="Y388" t="b">
        <f>L388&lt;&gt;I388</f>
        <v>0</v>
      </c>
    </row>
    <row r="389" spans="1:25" x14ac:dyDescent="0.2">
      <c r="A389">
        <v>528</v>
      </c>
      <c r="B389" t="s">
        <v>74</v>
      </c>
      <c r="C389" t="s">
        <v>244</v>
      </c>
      <c r="D389" t="s">
        <v>94</v>
      </c>
      <c r="E389" t="s">
        <v>11</v>
      </c>
      <c r="G389">
        <v>70.125</v>
      </c>
      <c r="H389">
        <v>56.5</v>
      </c>
      <c r="M389">
        <v>-3.16162226140443</v>
      </c>
      <c r="Q389">
        <v>-3.1616</v>
      </c>
      <c r="R389" t="str">
        <f>LEFT(B389,1)&amp;"."&amp;C389&amp;IF(V389,"^","")&amp;IF(W389,"*","")</f>
        <v>L.McDonald</v>
      </c>
      <c r="S389">
        <f>RANK(Q389,Q389:Q396)</f>
        <v>6</v>
      </c>
      <c r="T389">
        <f>RANK(Q389,Q:Q)</f>
        <v>386</v>
      </c>
      <c r="U389">
        <f>K389-T389</f>
        <v>-386</v>
      </c>
      <c r="V389" t="b">
        <f>_xlfn.MAXIFS(U:U,I:I,I389)=U389</f>
        <v>0</v>
      </c>
      <c r="W389" t="b">
        <f>_xlfn.MINIFS(U:U,I:I,I389)=U389</f>
        <v>0</v>
      </c>
      <c r="X389" t="b">
        <f>MAX(U:U)=U389</f>
        <v>0</v>
      </c>
      <c r="Y389" t="b">
        <f>L389&lt;&gt;I389</f>
        <v>0</v>
      </c>
    </row>
    <row r="390" spans="1:25" x14ac:dyDescent="0.2">
      <c r="A390">
        <v>300</v>
      </c>
      <c r="B390" t="s">
        <v>548</v>
      </c>
      <c r="C390" t="s">
        <v>550</v>
      </c>
      <c r="D390" t="s">
        <v>113</v>
      </c>
      <c r="E390" t="s">
        <v>11</v>
      </c>
      <c r="G390">
        <v>64</v>
      </c>
      <c r="H390">
        <v>64</v>
      </c>
      <c r="M390">
        <v>-2.4930853955568</v>
      </c>
      <c r="Q390">
        <v>-2.4931000000000001</v>
      </c>
      <c r="R390" t="str">
        <f>LEFT(B390,1)&amp;"."&amp;C390&amp;IF(V390,"^","")&amp;IF(W390,"*","")</f>
        <v>J.Joyce</v>
      </c>
      <c r="S390">
        <f>RANK(Q390,Q390:Q397)</f>
        <v>5</v>
      </c>
      <c r="T390">
        <f>RANK(Q390,Q:Q)</f>
        <v>309</v>
      </c>
      <c r="U390">
        <f>K390-T390</f>
        <v>-309</v>
      </c>
      <c r="V390" t="b">
        <f>_xlfn.MAXIFS(U:U,I:I,I390)=U390</f>
        <v>0</v>
      </c>
      <c r="W390" t="b">
        <f>_xlfn.MINIFS(U:U,I:I,I390)=U390</f>
        <v>0</v>
      </c>
      <c r="X390" t="b">
        <f>MAX(U:U)=U390</f>
        <v>0</v>
      </c>
      <c r="Y390" t="b">
        <f>L390&lt;&gt;I390</f>
        <v>0</v>
      </c>
    </row>
    <row r="391" spans="1:25" x14ac:dyDescent="0.2">
      <c r="A391">
        <v>576</v>
      </c>
      <c r="B391" t="s">
        <v>454</v>
      </c>
      <c r="C391" t="s">
        <v>551</v>
      </c>
      <c r="D391" t="s">
        <v>99</v>
      </c>
      <c r="E391" t="s">
        <v>13</v>
      </c>
      <c r="F391" t="s">
        <v>14</v>
      </c>
      <c r="G391">
        <v>93</v>
      </c>
      <c r="H391">
        <v>93</v>
      </c>
      <c r="L391">
        <v>189</v>
      </c>
      <c r="O391">
        <v>-0.70954418781330297</v>
      </c>
      <c r="P391">
        <v>0.36961588134627299</v>
      </c>
      <c r="Q391">
        <v>0.36959999999999998</v>
      </c>
      <c r="R391" t="str">
        <f>LEFT(B391,1)&amp;"."&amp;C391&amp;IF(V391,"^","")&amp;IF(W391,"*","")</f>
        <v>P.Ladhams</v>
      </c>
      <c r="S391">
        <f>RANK(Q391,Q391:Q398)</f>
        <v>2</v>
      </c>
      <c r="T391">
        <f>RANK(Q391,Q:Q)</f>
        <v>53</v>
      </c>
      <c r="U391">
        <f>K391-T391</f>
        <v>-53</v>
      </c>
      <c r="V391" t="b">
        <f>_xlfn.MAXIFS(U:U,I:I,I391)=U391</f>
        <v>0</v>
      </c>
      <c r="W391" t="b">
        <f>_xlfn.MINIFS(U:U,I:I,I391)=U391</f>
        <v>0</v>
      </c>
      <c r="X391" t="b">
        <f>MAX(U:U)=U391</f>
        <v>0</v>
      </c>
      <c r="Y391" t="b">
        <f>L391&lt;&gt;I391</f>
        <v>1</v>
      </c>
    </row>
    <row r="392" spans="1:25" x14ac:dyDescent="0.2">
      <c r="A392">
        <v>276</v>
      </c>
      <c r="B392" t="s">
        <v>349</v>
      </c>
      <c r="C392" t="s">
        <v>552</v>
      </c>
      <c r="D392" t="s">
        <v>113</v>
      </c>
      <c r="E392" t="s">
        <v>11</v>
      </c>
      <c r="G392">
        <v>69.571399999999997</v>
      </c>
      <c r="H392">
        <v>65</v>
      </c>
      <c r="M392">
        <v>-2.4039471467771198</v>
      </c>
      <c r="Q392">
        <v>-2.4039000000000001</v>
      </c>
      <c r="R392" t="str">
        <f>LEFT(B392,1)&amp;"."&amp;C392&amp;IF(V392,"^","")&amp;IF(W392,"*","")</f>
        <v>C.Ballard</v>
      </c>
      <c r="S392">
        <f>RANK(Q392,Q392:Q399)</f>
        <v>4</v>
      </c>
      <c r="T392">
        <f>RANK(Q392,Q:Q)</f>
        <v>297</v>
      </c>
      <c r="U392">
        <f>K392-T392</f>
        <v>-297</v>
      </c>
      <c r="V392" t="b">
        <f>_xlfn.MAXIFS(U:U,I:I,I392)=U392</f>
        <v>0</v>
      </c>
      <c r="W392" t="b">
        <f>_xlfn.MINIFS(U:U,I:I,I392)=U392</f>
        <v>0</v>
      </c>
      <c r="X392" t="b">
        <f>MAX(U:U)=U392</f>
        <v>0</v>
      </c>
      <c r="Y392" t="b">
        <f>L392&lt;&gt;I392</f>
        <v>0</v>
      </c>
    </row>
    <row r="393" spans="1:25" x14ac:dyDescent="0.2">
      <c r="A393">
        <v>70</v>
      </c>
      <c r="B393" t="s">
        <v>320</v>
      </c>
      <c r="C393" t="s">
        <v>553</v>
      </c>
      <c r="D393" t="s">
        <v>31</v>
      </c>
      <c r="E393" t="s">
        <v>14</v>
      </c>
      <c r="F393" t="s">
        <v>12</v>
      </c>
      <c r="G393">
        <v>0</v>
      </c>
      <c r="H393">
        <v>0</v>
      </c>
      <c r="N393">
        <v>-9.5647464949302297</v>
      </c>
      <c r="P393">
        <v>-8.3603592209276094</v>
      </c>
      <c r="Q393">
        <v>-8.3604000000000003</v>
      </c>
      <c r="R393" t="str">
        <f>LEFT(B393,1)&amp;"."&amp;C393&amp;IF(V393,"^","")&amp;IF(W393,"*","")</f>
        <v>R.Mathieson</v>
      </c>
      <c r="S393">
        <f>RANK(Q393,Q393:Q400)</f>
        <v>8</v>
      </c>
      <c r="T393">
        <f>RANK(Q393,Q:Q)</f>
        <v>687</v>
      </c>
      <c r="U393">
        <f>K393-T393</f>
        <v>-687</v>
      </c>
      <c r="V393" t="b">
        <f>_xlfn.MAXIFS(U:U,I:I,I393)=U393</f>
        <v>0</v>
      </c>
      <c r="W393" t="b">
        <f>_xlfn.MINIFS(U:U,I:I,I393)=U393</f>
        <v>0</v>
      </c>
      <c r="X393" t="b">
        <f>MAX(U:U)=U393</f>
        <v>0</v>
      </c>
      <c r="Y393" t="b">
        <f>L393&lt;&gt;I393</f>
        <v>0</v>
      </c>
    </row>
    <row r="394" spans="1:25" x14ac:dyDescent="0.2">
      <c r="A394">
        <v>130</v>
      </c>
      <c r="B394" t="s">
        <v>22</v>
      </c>
      <c r="C394" t="s">
        <v>554</v>
      </c>
      <c r="D394" t="s">
        <v>34</v>
      </c>
      <c r="E394" t="s">
        <v>14</v>
      </c>
      <c r="G394">
        <v>35.333300000000001</v>
      </c>
      <c r="H394">
        <v>46</v>
      </c>
      <c r="P394">
        <v>-4.0423070198028901</v>
      </c>
      <c r="Q394">
        <v>-4.0423</v>
      </c>
      <c r="R394" t="str">
        <f>LEFT(B394,1)&amp;"."&amp;C394&amp;IF(V394,"^","")&amp;IF(W394,"*","")</f>
        <v>J.Silvagni</v>
      </c>
      <c r="S394">
        <f>RANK(Q394,Q394:Q401)</f>
        <v>6</v>
      </c>
      <c r="T394">
        <f>RANK(Q394,Q:Q)</f>
        <v>466</v>
      </c>
      <c r="U394">
        <f>K394-T394</f>
        <v>-466</v>
      </c>
      <c r="V394" t="b">
        <f>_xlfn.MAXIFS(U:U,I:I,I394)=U394</f>
        <v>0</v>
      </c>
      <c r="W394" t="b">
        <f>_xlfn.MINIFS(U:U,I:I,I394)=U394</f>
        <v>0</v>
      </c>
      <c r="X394" t="b">
        <f>MAX(U:U)=U394</f>
        <v>0</v>
      </c>
      <c r="Y394" t="b">
        <f>L394&lt;&gt;I394</f>
        <v>0</v>
      </c>
    </row>
    <row r="395" spans="1:25" x14ac:dyDescent="0.2">
      <c r="A395">
        <v>217</v>
      </c>
      <c r="B395" t="s">
        <v>138</v>
      </c>
      <c r="C395" t="s">
        <v>555</v>
      </c>
      <c r="D395" t="s">
        <v>82</v>
      </c>
      <c r="E395" t="s">
        <v>11</v>
      </c>
      <c r="G395">
        <v>109.571</v>
      </c>
      <c r="H395">
        <v>111</v>
      </c>
      <c r="L395">
        <v>5524</v>
      </c>
      <c r="M395">
        <v>1.6964122970883699</v>
      </c>
      <c r="Q395">
        <v>1.6963999999999999</v>
      </c>
      <c r="R395" t="str">
        <f>LEFT(B395,1)&amp;"."&amp;C395&amp;IF(V395,"^","")&amp;IF(W395,"*","")</f>
        <v>J.Ridley</v>
      </c>
      <c r="S395">
        <f>RANK(Q395,Q395:Q402)</f>
        <v>1</v>
      </c>
      <c r="T395">
        <f>RANK(Q395,Q:Q)</f>
        <v>11</v>
      </c>
      <c r="U395">
        <f>K395-T395</f>
        <v>-11</v>
      </c>
      <c r="V395" t="b">
        <f>_xlfn.MAXIFS(U:U,I:I,I395)=U395</f>
        <v>0</v>
      </c>
      <c r="W395" t="b">
        <f>_xlfn.MINIFS(U:U,I:I,I395)=U395</f>
        <v>0</v>
      </c>
      <c r="X395" t="b">
        <f>MAX(U:U)=U395</f>
        <v>0</v>
      </c>
      <c r="Y395" t="b">
        <f>L395&lt;&gt;I395</f>
        <v>1</v>
      </c>
    </row>
    <row r="396" spans="1:25" x14ac:dyDescent="0.2">
      <c r="A396">
        <v>221</v>
      </c>
      <c r="B396" t="s">
        <v>556</v>
      </c>
      <c r="C396" t="s">
        <v>557</v>
      </c>
      <c r="D396" t="s">
        <v>82</v>
      </c>
      <c r="E396" t="s">
        <v>14</v>
      </c>
      <c r="G396">
        <v>69.857100000000003</v>
      </c>
      <c r="H396">
        <v>81</v>
      </c>
      <c r="P396">
        <v>-0.75683251894713099</v>
      </c>
      <c r="Q396">
        <v>-0.75680000000000003</v>
      </c>
      <c r="R396" t="str">
        <f>LEFT(B396,1)&amp;"."&amp;C396&amp;IF(V396,"^","")&amp;IF(W396,"*","")</f>
        <v>W.Snelling</v>
      </c>
      <c r="S396">
        <f>RANK(Q396,Q396:Q403)</f>
        <v>1</v>
      </c>
      <c r="T396">
        <f>RANK(Q396,Q:Q)</f>
        <v>117</v>
      </c>
      <c r="U396">
        <f>K396-T396</f>
        <v>-117</v>
      </c>
      <c r="V396" t="b">
        <f>_xlfn.MAXIFS(U:U,I:I,I396)=U396</f>
        <v>0</v>
      </c>
      <c r="W396" t="b">
        <f>_xlfn.MINIFS(U:U,I:I,I396)=U396</f>
        <v>0</v>
      </c>
      <c r="X396" t="b">
        <f>MAX(U:U)=U396</f>
        <v>0</v>
      </c>
      <c r="Y396" t="b">
        <f>L396&lt;&gt;I396</f>
        <v>0</v>
      </c>
    </row>
    <row r="397" spans="1:25" x14ac:dyDescent="0.2">
      <c r="A397">
        <v>631</v>
      </c>
      <c r="B397" t="s">
        <v>89</v>
      </c>
      <c r="C397" t="s">
        <v>444</v>
      </c>
      <c r="D397" t="s">
        <v>53</v>
      </c>
      <c r="E397" t="s">
        <v>14</v>
      </c>
      <c r="G397">
        <v>52.428600000000003</v>
      </c>
      <c r="H397">
        <v>48</v>
      </c>
      <c r="P397">
        <v>-3.8545656197539899</v>
      </c>
      <c r="Q397">
        <v>-3.8546</v>
      </c>
      <c r="R397" t="str">
        <f>LEFT(B397,1)&amp;"."&amp;C397&amp;IF(V397,"^","")&amp;IF(W397,"*","")</f>
        <v>D.Rioli</v>
      </c>
      <c r="S397">
        <f>RANK(Q397,Q397:Q404)</f>
        <v>4</v>
      </c>
      <c r="T397">
        <f>RANK(Q397,Q:Q)</f>
        <v>454</v>
      </c>
      <c r="U397">
        <f>K397-T397</f>
        <v>-454</v>
      </c>
      <c r="V397" t="b">
        <f>_xlfn.MAXIFS(U:U,I:I,I397)=U397</f>
        <v>0</v>
      </c>
      <c r="W397" t="b">
        <f>_xlfn.MINIFS(U:U,I:I,I397)=U397</f>
        <v>0</v>
      </c>
      <c r="X397" t="b">
        <f>MAX(U:U)=U397</f>
        <v>0</v>
      </c>
      <c r="Y397" t="b">
        <f>L397&lt;&gt;I397</f>
        <v>0</v>
      </c>
    </row>
    <row r="398" spans="1:25" x14ac:dyDescent="0.2">
      <c r="A398">
        <v>102</v>
      </c>
      <c r="B398" t="s">
        <v>78</v>
      </c>
      <c r="C398" t="s">
        <v>558</v>
      </c>
      <c r="D398" t="s">
        <v>34</v>
      </c>
      <c r="E398" t="s">
        <v>14</v>
      </c>
      <c r="G398">
        <v>75.625</v>
      </c>
      <c r="H398">
        <v>77</v>
      </c>
      <c r="L398">
        <v>182</v>
      </c>
      <c r="P398">
        <v>-1.13231531904493</v>
      </c>
      <c r="Q398">
        <v>-1.1323000000000001</v>
      </c>
      <c r="R398" t="str">
        <f>LEFT(B398,1)&amp;"."&amp;C398&amp;IF(V398,"^","")&amp;IF(W398,"*","")</f>
        <v>M.Gibbons</v>
      </c>
      <c r="S398">
        <f>RANK(Q398,Q398:Q405)</f>
        <v>1</v>
      </c>
      <c r="T398">
        <f>RANK(Q398,Q:Q)</f>
        <v>157</v>
      </c>
      <c r="U398">
        <f>K398-T398</f>
        <v>-157</v>
      </c>
      <c r="V398" t="b">
        <f>_xlfn.MAXIFS(U:U,I:I,I398)=U398</f>
        <v>0</v>
      </c>
      <c r="W398" t="b">
        <f>_xlfn.MINIFS(U:U,I:I,I398)=U398</f>
        <v>0</v>
      </c>
      <c r="X398" t="b">
        <f>MAX(U:U)=U398</f>
        <v>0</v>
      </c>
      <c r="Y398" t="b">
        <f>L398&lt;&gt;I398</f>
        <v>1</v>
      </c>
    </row>
    <row r="399" spans="1:25" x14ac:dyDescent="0.2">
      <c r="A399">
        <v>640</v>
      </c>
      <c r="B399" t="s">
        <v>559</v>
      </c>
      <c r="C399" t="s">
        <v>560</v>
      </c>
      <c r="D399" t="s">
        <v>116</v>
      </c>
      <c r="E399" t="s">
        <v>11</v>
      </c>
      <c r="G399">
        <v>0</v>
      </c>
      <c r="H399">
        <v>0</v>
      </c>
      <c r="M399">
        <v>-8.1979333174566094</v>
      </c>
      <c r="Q399">
        <v>-8.1979000000000006</v>
      </c>
      <c r="R399" t="str">
        <f>LEFT(B399,1)&amp;"."&amp;C399&amp;IF(V399,"^","")&amp;IF(W399,"*","")</f>
        <v>L.Austin</v>
      </c>
      <c r="S399">
        <f>RANK(Q399,Q399:Q406)</f>
        <v>5</v>
      </c>
      <c r="T399">
        <f>RANK(Q399,Q:Q)</f>
        <v>587</v>
      </c>
      <c r="U399">
        <f>K399-T399</f>
        <v>-587</v>
      </c>
      <c r="V399" t="b">
        <f>_xlfn.MAXIFS(U:U,I:I,I399)=U399</f>
        <v>0</v>
      </c>
      <c r="W399" t="b">
        <f>_xlfn.MINIFS(U:U,I:I,I399)=U399</f>
        <v>0</v>
      </c>
      <c r="X399" t="b">
        <f>MAX(U:U)=U399</f>
        <v>0</v>
      </c>
      <c r="Y399" t="b">
        <f>L399&lt;&gt;I399</f>
        <v>0</v>
      </c>
    </row>
    <row r="400" spans="1:25" x14ac:dyDescent="0.2">
      <c r="A400">
        <v>308</v>
      </c>
      <c r="B400" t="s">
        <v>138</v>
      </c>
      <c r="C400" t="s">
        <v>561</v>
      </c>
      <c r="D400" t="s">
        <v>113</v>
      </c>
      <c r="E400" t="s">
        <v>11</v>
      </c>
      <c r="G400">
        <v>0</v>
      </c>
      <c r="H400">
        <v>0</v>
      </c>
      <c r="M400">
        <v>-8.1979333174566094</v>
      </c>
      <c r="Q400">
        <v>-8.1979000000000006</v>
      </c>
      <c r="R400" t="str">
        <f>LEFT(B400,1)&amp;"."&amp;C400&amp;IF(V400,"^","")&amp;IF(W400,"*","")</f>
        <v>J.Murdoch</v>
      </c>
      <c r="S400">
        <f>RANK(Q400,Q400:Q407)</f>
        <v>6</v>
      </c>
      <c r="T400">
        <f>RANK(Q400,Q:Q)</f>
        <v>587</v>
      </c>
      <c r="U400">
        <f>K400-T400</f>
        <v>-587</v>
      </c>
      <c r="V400" t="b">
        <f>_xlfn.MAXIFS(U:U,I:I,I400)=U400</f>
        <v>0</v>
      </c>
      <c r="W400" t="b">
        <f>_xlfn.MINIFS(U:U,I:I,I400)=U400</f>
        <v>0</v>
      </c>
      <c r="X400" t="b">
        <f>MAX(U:U)=U400</f>
        <v>0</v>
      </c>
      <c r="Y400" t="b">
        <f>L400&lt;&gt;I400</f>
        <v>0</v>
      </c>
    </row>
    <row r="401" spans="1:25" x14ac:dyDescent="0.2">
      <c r="A401">
        <v>179</v>
      </c>
      <c r="B401" t="s">
        <v>123</v>
      </c>
      <c r="C401" t="s">
        <v>562</v>
      </c>
      <c r="D401" t="s">
        <v>18</v>
      </c>
      <c r="E401" t="s">
        <v>14</v>
      </c>
      <c r="G401">
        <v>57</v>
      </c>
      <c r="H401">
        <v>48</v>
      </c>
      <c r="P401">
        <v>-3.8545656197539899</v>
      </c>
      <c r="Q401">
        <v>-3.8546</v>
      </c>
      <c r="R401" t="str">
        <f>LEFT(B401,1)&amp;"."&amp;C401&amp;IF(V401,"^","")&amp;IF(W401,"*","")</f>
        <v>T.Varcoe</v>
      </c>
      <c r="S401">
        <f>RANK(Q401,Q401:Q408)</f>
        <v>5</v>
      </c>
      <c r="T401">
        <f>RANK(Q401,Q:Q)</f>
        <v>454</v>
      </c>
      <c r="U401">
        <f>K401-T401</f>
        <v>-454</v>
      </c>
      <c r="V401" t="b">
        <f>_xlfn.MAXIFS(U:U,I:I,I401)=U401</f>
        <v>0</v>
      </c>
      <c r="W401" t="b">
        <f>_xlfn.MINIFS(U:U,I:I,I401)=U401</f>
        <v>0</v>
      </c>
      <c r="X401" t="b">
        <f>MAX(U:U)=U401</f>
        <v>0</v>
      </c>
      <c r="Y401" t="b">
        <f>L401&lt;&gt;I401</f>
        <v>0</v>
      </c>
    </row>
    <row r="402" spans="1:25" x14ac:dyDescent="0.2">
      <c r="A402">
        <v>504</v>
      </c>
      <c r="B402" t="s">
        <v>70</v>
      </c>
      <c r="C402" t="s">
        <v>563</v>
      </c>
      <c r="D402" t="s">
        <v>21</v>
      </c>
      <c r="E402" t="s">
        <v>14</v>
      </c>
      <c r="G402">
        <v>62</v>
      </c>
      <c r="H402">
        <v>61</v>
      </c>
      <c r="P402">
        <v>-2.63424651943614</v>
      </c>
      <c r="Q402">
        <v>-2.6341999999999999</v>
      </c>
      <c r="R402" t="str">
        <f>LEFT(B402,1)&amp;"."&amp;C402&amp;IF(V402,"^","")&amp;IF(W402,"*","")</f>
        <v>S.Weideman</v>
      </c>
      <c r="S402">
        <f>RANK(Q402,Q402:Q409)</f>
        <v>4</v>
      </c>
      <c r="T402">
        <f>RANK(Q402,Q:Q)</f>
        <v>327</v>
      </c>
      <c r="U402">
        <f>K402-T402</f>
        <v>-327</v>
      </c>
      <c r="V402" t="b">
        <f>_xlfn.MAXIFS(U:U,I:I,I402)=U402</f>
        <v>0</v>
      </c>
      <c r="W402" t="b">
        <f>_xlfn.MINIFS(U:U,I:I,I402)=U402</f>
        <v>0</v>
      </c>
      <c r="X402" t="b">
        <f>MAX(U:U)=U402</f>
        <v>0</v>
      </c>
      <c r="Y402" t="b">
        <f>L402&lt;&gt;I402</f>
        <v>0</v>
      </c>
    </row>
    <row r="403" spans="1:25" x14ac:dyDescent="0.2">
      <c r="A403">
        <v>358</v>
      </c>
      <c r="B403" t="s">
        <v>564</v>
      </c>
      <c r="C403" t="s">
        <v>565</v>
      </c>
      <c r="D403" t="s">
        <v>44</v>
      </c>
      <c r="E403" t="s">
        <v>14</v>
      </c>
      <c r="G403">
        <v>65.625</v>
      </c>
      <c r="H403">
        <v>63.5</v>
      </c>
      <c r="P403">
        <v>-2.39956976937501</v>
      </c>
      <c r="Q403">
        <v>-2.3996</v>
      </c>
      <c r="R403" t="str">
        <f>LEFT(B403,1)&amp;"."&amp;C403&amp;IF(V403,"^","")&amp;IF(W403,"*","")</f>
        <v>E.Ratugolea</v>
      </c>
      <c r="S403">
        <f>RANK(Q403,Q403:Q410)</f>
        <v>4</v>
      </c>
      <c r="T403">
        <f>RANK(Q403,Q:Q)</f>
        <v>295</v>
      </c>
      <c r="U403">
        <f>K403-T403</f>
        <v>-295</v>
      </c>
      <c r="V403" t="b">
        <f>_xlfn.MAXIFS(U:U,I:I,I403)=U403</f>
        <v>0</v>
      </c>
      <c r="W403" t="b">
        <f>_xlfn.MINIFS(U:U,I:I,I403)=U403</f>
        <v>0</v>
      </c>
      <c r="X403" t="b">
        <f>MAX(U:U)=U403</f>
        <v>0</v>
      </c>
      <c r="Y403" t="b">
        <f>L403&lt;&gt;I403</f>
        <v>0</v>
      </c>
    </row>
    <row r="404" spans="1:25" x14ac:dyDescent="0.2">
      <c r="A404">
        <v>284</v>
      </c>
      <c r="B404" t="s">
        <v>129</v>
      </c>
      <c r="C404" t="s">
        <v>139</v>
      </c>
      <c r="D404" t="s">
        <v>113</v>
      </c>
      <c r="E404" t="s">
        <v>11</v>
      </c>
      <c r="G404">
        <v>0</v>
      </c>
      <c r="H404">
        <v>0</v>
      </c>
      <c r="M404">
        <v>-8.1979333174566094</v>
      </c>
      <c r="Q404">
        <v>-8.1979000000000006</v>
      </c>
      <c r="R404" t="str">
        <f>LEFT(B404,1)&amp;"."&amp;C404&amp;IF(V404,"^","")&amp;IF(W404,"*","")</f>
        <v>J.Dawson</v>
      </c>
      <c r="S404">
        <f>RANK(Q404,Q404:Q411)</f>
        <v>6</v>
      </c>
      <c r="T404">
        <f>RANK(Q404,Q:Q)</f>
        <v>587</v>
      </c>
      <c r="U404">
        <f>K404-T404</f>
        <v>-587</v>
      </c>
      <c r="V404" t="b">
        <f>_xlfn.MAXIFS(U:U,I:I,I404)=U404</f>
        <v>0</v>
      </c>
      <c r="W404" t="b">
        <f>_xlfn.MINIFS(U:U,I:I,I404)=U404</f>
        <v>0</v>
      </c>
      <c r="X404" t="b">
        <f>MAX(U:U)=U404</f>
        <v>0</v>
      </c>
      <c r="Y404" t="b">
        <f>L404&lt;&gt;I404</f>
        <v>0</v>
      </c>
    </row>
    <row r="405" spans="1:25" x14ac:dyDescent="0.2">
      <c r="A405">
        <v>697</v>
      </c>
      <c r="B405" t="s">
        <v>220</v>
      </c>
      <c r="C405" t="s">
        <v>566</v>
      </c>
      <c r="D405" t="s">
        <v>50</v>
      </c>
      <c r="E405" t="s">
        <v>14</v>
      </c>
      <c r="G405">
        <v>66.142899999999997</v>
      </c>
      <c r="H405">
        <v>64</v>
      </c>
      <c r="P405">
        <v>-2.3526344193627899</v>
      </c>
      <c r="Q405">
        <v>-2.3525999999999998</v>
      </c>
      <c r="R405" t="str">
        <f>LEFT(B405,1)&amp;"."&amp;C405&amp;IF(V405,"^","")&amp;IF(W405,"*","")</f>
        <v>W.Hayward</v>
      </c>
      <c r="S405">
        <f>RANK(Q405,Q405:Q412)</f>
        <v>3</v>
      </c>
      <c r="T405">
        <f>RANK(Q405,Q:Q)</f>
        <v>288</v>
      </c>
      <c r="U405">
        <f>K405-T405</f>
        <v>-288</v>
      </c>
      <c r="V405" t="b">
        <f>_xlfn.MAXIFS(U:U,I:I,I405)=U405</f>
        <v>0</v>
      </c>
      <c r="W405" t="b">
        <f>_xlfn.MINIFS(U:U,I:I,I405)=U405</f>
        <v>0</v>
      </c>
      <c r="X405" t="b">
        <f>MAX(U:U)=U405</f>
        <v>0</v>
      </c>
      <c r="Y405" t="b">
        <f>L405&lt;&gt;I405</f>
        <v>0</v>
      </c>
    </row>
    <row r="406" spans="1:25" x14ac:dyDescent="0.2">
      <c r="A406">
        <v>169</v>
      </c>
      <c r="B406" t="s">
        <v>152</v>
      </c>
      <c r="C406" t="s">
        <v>360</v>
      </c>
      <c r="D406" t="s">
        <v>18</v>
      </c>
      <c r="E406" t="s">
        <v>14</v>
      </c>
      <c r="G406">
        <v>0</v>
      </c>
      <c r="H406">
        <v>0</v>
      </c>
      <c r="P406">
        <v>-8.3603592209276094</v>
      </c>
      <c r="Q406">
        <v>-8.3604000000000003</v>
      </c>
      <c r="R406" t="str">
        <f>LEFT(B406,1)&amp;"."&amp;C406&amp;IF(V406,"^","")&amp;IF(W406,"*","")</f>
        <v>B.Reid</v>
      </c>
      <c r="S406">
        <f>RANK(Q406,Q406:Q413)</f>
        <v>7</v>
      </c>
      <c r="T406">
        <f>RANK(Q406,Q:Q)</f>
        <v>687</v>
      </c>
      <c r="U406">
        <f>K406-T406</f>
        <v>-687</v>
      </c>
      <c r="V406" t="b">
        <f>_xlfn.MAXIFS(U:U,I:I,I406)=U406</f>
        <v>0</v>
      </c>
      <c r="W406" t="b">
        <f>_xlfn.MINIFS(U:U,I:I,I406)=U406</f>
        <v>0</v>
      </c>
      <c r="X406" t="b">
        <f>MAX(U:U)=U406</f>
        <v>0</v>
      </c>
      <c r="Y406" t="b">
        <f>L406&lt;&gt;I406</f>
        <v>0</v>
      </c>
    </row>
    <row r="407" spans="1:25" x14ac:dyDescent="0.2">
      <c r="A407">
        <v>474</v>
      </c>
      <c r="B407" t="s">
        <v>209</v>
      </c>
      <c r="C407" t="s">
        <v>567</v>
      </c>
      <c r="D407" t="s">
        <v>21</v>
      </c>
      <c r="E407" t="s">
        <v>14</v>
      </c>
      <c r="G407">
        <v>50.333300000000001</v>
      </c>
      <c r="H407">
        <v>52</v>
      </c>
      <c r="P407">
        <v>-3.47908281965619</v>
      </c>
      <c r="Q407">
        <v>-3.4790999999999999</v>
      </c>
      <c r="R407" t="str">
        <f>LEFT(B407,1)&amp;"."&amp;C407&amp;IF(V407,"^","")&amp;IF(W407,"*","")</f>
        <v>J.Hunt</v>
      </c>
      <c r="S407">
        <f>RANK(Q407,Q407:Q414)</f>
        <v>4</v>
      </c>
      <c r="T407">
        <f>RANK(Q407,Q:Q)</f>
        <v>418</v>
      </c>
      <c r="U407">
        <f>K407-T407</f>
        <v>-418</v>
      </c>
      <c r="V407" t="b">
        <f>_xlfn.MAXIFS(U:U,I:I,I407)=U407</f>
        <v>0</v>
      </c>
      <c r="W407" t="b">
        <f>_xlfn.MINIFS(U:U,I:I,I407)=U407</f>
        <v>0</v>
      </c>
      <c r="X407" t="b">
        <f>MAX(U:U)=U407</f>
        <v>0</v>
      </c>
      <c r="Y407" t="b">
        <f>L407&lt;&gt;I407</f>
        <v>0</v>
      </c>
    </row>
    <row r="408" spans="1:25" x14ac:dyDescent="0.2">
      <c r="A408">
        <v>44</v>
      </c>
      <c r="B408" t="s">
        <v>28</v>
      </c>
      <c r="C408" t="s">
        <v>179</v>
      </c>
      <c r="D408" t="s">
        <v>31</v>
      </c>
      <c r="E408" t="s">
        <v>11</v>
      </c>
      <c r="G408">
        <v>28</v>
      </c>
      <c r="H408">
        <v>28</v>
      </c>
      <c r="M408">
        <v>-5.7020623516254396</v>
      </c>
      <c r="Q408">
        <v>-5.7020999999999997</v>
      </c>
      <c r="R408" t="str">
        <f>LEFT(B408,1)&amp;"."&amp;C408&amp;IF(V408,"^","")&amp;IF(W408,"*","")</f>
        <v>M.Adams</v>
      </c>
      <c r="S408">
        <f>RANK(Q408,Q408:Q415)</f>
        <v>7</v>
      </c>
      <c r="T408">
        <f>RANK(Q408,Q:Q)</f>
        <v>567</v>
      </c>
      <c r="U408">
        <f>K408-T408</f>
        <v>-567</v>
      </c>
      <c r="V408" t="b">
        <f>_xlfn.MAXIFS(U:U,I:I,I408)=U408</f>
        <v>0</v>
      </c>
      <c r="W408" t="b">
        <f>_xlfn.MINIFS(U:U,I:I,I408)=U408</f>
        <v>0</v>
      </c>
      <c r="X408" t="b">
        <f>MAX(U:U)=U408</f>
        <v>0</v>
      </c>
      <c r="Y408" t="b">
        <f>L408&lt;&gt;I408</f>
        <v>0</v>
      </c>
    </row>
    <row r="409" spans="1:25" x14ac:dyDescent="0.2">
      <c r="A409">
        <v>412</v>
      </c>
      <c r="B409" t="s">
        <v>70</v>
      </c>
      <c r="C409" t="s">
        <v>178</v>
      </c>
      <c r="D409" t="s">
        <v>27</v>
      </c>
      <c r="E409" t="s">
        <v>11</v>
      </c>
      <c r="G409">
        <v>67</v>
      </c>
      <c r="H409">
        <v>66.5</v>
      </c>
      <c r="M409">
        <v>-2.2702397736075901</v>
      </c>
      <c r="Q409">
        <v>-2.2702</v>
      </c>
      <c r="R409" t="str">
        <f>LEFT(B409,1)&amp;"."&amp;C409&amp;IF(V409,"^","")&amp;IF(W409,"*","")</f>
        <v>S.Taylor</v>
      </c>
      <c r="S409">
        <f>RANK(Q409,Q409:Q416)</f>
        <v>5</v>
      </c>
      <c r="T409">
        <f>RANK(Q409,Q:Q)</f>
        <v>282</v>
      </c>
      <c r="U409">
        <f>K409-T409</f>
        <v>-282</v>
      </c>
      <c r="V409" t="b">
        <f>_xlfn.MAXIFS(U:U,I:I,I409)=U409</f>
        <v>0</v>
      </c>
      <c r="W409" t="b">
        <f>_xlfn.MINIFS(U:U,I:I,I409)=U409</f>
        <v>0</v>
      </c>
      <c r="X409" t="b">
        <f>MAX(U:U)=U409</f>
        <v>0</v>
      </c>
      <c r="Y409" t="b">
        <f>L409&lt;&gt;I409</f>
        <v>0</v>
      </c>
    </row>
    <row r="410" spans="1:25" x14ac:dyDescent="0.2">
      <c r="A410">
        <v>603</v>
      </c>
      <c r="B410" t="s">
        <v>568</v>
      </c>
      <c r="C410" t="s">
        <v>569</v>
      </c>
      <c r="D410" t="s">
        <v>53</v>
      </c>
      <c r="E410" t="s">
        <v>13</v>
      </c>
      <c r="F410" t="s">
        <v>14</v>
      </c>
      <c r="G410">
        <v>63.25</v>
      </c>
      <c r="H410">
        <v>64.5</v>
      </c>
      <c r="O410">
        <v>-2.0844116792135901</v>
      </c>
      <c r="P410">
        <v>-2.3056990693505601</v>
      </c>
      <c r="Q410">
        <v>-2.0844</v>
      </c>
      <c r="R410" t="str">
        <f>LEFT(B410,1)&amp;"."&amp;C410&amp;IF(V410,"^","")&amp;IF(W410,"*","")</f>
        <v>M.Chol</v>
      </c>
      <c r="S410">
        <f>RANK(Q410,Q410:Q417)</f>
        <v>4</v>
      </c>
      <c r="T410">
        <f>RANK(Q410,Q:Q)</f>
        <v>262</v>
      </c>
      <c r="U410">
        <f>K410-T410</f>
        <v>-262</v>
      </c>
      <c r="V410" t="b">
        <f>_xlfn.MAXIFS(U:U,I:I,I410)=U410</f>
        <v>0</v>
      </c>
      <c r="W410" t="b">
        <f>_xlfn.MINIFS(U:U,I:I,I410)=U410</f>
        <v>0</v>
      </c>
      <c r="X410" t="b">
        <f>MAX(U:U)=U410</f>
        <v>0</v>
      </c>
      <c r="Y410" t="b">
        <f>L410&lt;&gt;I410</f>
        <v>0</v>
      </c>
    </row>
    <row r="411" spans="1:25" x14ac:dyDescent="0.2">
      <c r="A411">
        <v>745</v>
      </c>
      <c r="B411" t="s">
        <v>220</v>
      </c>
      <c r="C411" t="s">
        <v>570</v>
      </c>
      <c r="D411" t="s">
        <v>24</v>
      </c>
      <c r="E411" t="s">
        <v>12</v>
      </c>
      <c r="G411">
        <v>0</v>
      </c>
      <c r="H411">
        <v>0</v>
      </c>
      <c r="N411">
        <v>-9.5647464949302297</v>
      </c>
      <c r="Q411">
        <v>-9.5647000000000002</v>
      </c>
      <c r="R411" t="str">
        <f>LEFT(B411,1)&amp;"."&amp;C411&amp;IF(V411,"^","")&amp;IF(W411,"*","")</f>
        <v>W.Hayes</v>
      </c>
      <c r="S411">
        <f>RANK(Q411,Q411:Q418)</f>
        <v>8</v>
      </c>
      <c r="T411">
        <f>RANK(Q411,Q:Q)</f>
        <v>775</v>
      </c>
      <c r="U411">
        <f>K411-T411</f>
        <v>-775</v>
      </c>
      <c r="V411" t="b">
        <f>_xlfn.MAXIFS(U:U,I:I,I411)=U411</f>
        <v>0</v>
      </c>
      <c r="W411" t="b">
        <f>_xlfn.MINIFS(U:U,I:I,I411)=U411</f>
        <v>0</v>
      </c>
      <c r="X411" t="b">
        <f>MAX(U:U)=U411</f>
        <v>0</v>
      </c>
      <c r="Y411" t="b">
        <f>L411&lt;&gt;I411</f>
        <v>0</v>
      </c>
    </row>
    <row r="412" spans="1:25" x14ac:dyDescent="0.2">
      <c r="A412">
        <v>191</v>
      </c>
      <c r="B412" t="s">
        <v>571</v>
      </c>
      <c r="C412" t="s">
        <v>572</v>
      </c>
      <c r="D412" t="s">
        <v>82</v>
      </c>
      <c r="E412" t="s">
        <v>14</v>
      </c>
      <c r="G412">
        <v>56.2</v>
      </c>
      <c r="H412">
        <v>47</v>
      </c>
      <c r="P412">
        <v>-3.9484363197784398</v>
      </c>
      <c r="Q412">
        <v>-3.9483999999999999</v>
      </c>
      <c r="R412" t="str">
        <f>LEFT(B412,1)&amp;"."&amp;C412&amp;IF(V412,"^","")&amp;IF(W412,"*","")</f>
        <v>O.Fantasia</v>
      </c>
      <c r="S412">
        <f>RANK(Q412,Q412:Q419)</f>
        <v>7</v>
      </c>
      <c r="T412">
        <f>RANK(Q412,Q:Q)</f>
        <v>460</v>
      </c>
      <c r="U412">
        <f>K412-T412</f>
        <v>-460</v>
      </c>
      <c r="V412" t="b">
        <f>_xlfn.MAXIFS(U:U,I:I,I412)=U412</f>
        <v>0</v>
      </c>
      <c r="W412" t="b">
        <f>_xlfn.MINIFS(U:U,I:I,I412)=U412</f>
        <v>0</v>
      </c>
      <c r="X412" t="b">
        <f>MAX(U:U)=U412</f>
        <v>0</v>
      </c>
      <c r="Y412" t="b">
        <f>L412&lt;&gt;I412</f>
        <v>0</v>
      </c>
    </row>
    <row r="413" spans="1:25" x14ac:dyDescent="0.2">
      <c r="A413">
        <v>673</v>
      </c>
      <c r="B413" t="s">
        <v>152</v>
      </c>
      <c r="C413" t="s">
        <v>573</v>
      </c>
      <c r="D413" t="s">
        <v>116</v>
      </c>
      <c r="E413" t="s">
        <v>11</v>
      </c>
      <c r="G413">
        <v>76.875</v>
      </c>
      <c r="H413">
        <v>72.5</v>
      </c>
      <c r="M413">
        <v>-1.73541028092948</v>
      </c>
      <c r="Q413">
        <v>-1.7354000000000001</v>
      </c>
      <c r="R413" t="str">
        <f>LEFT(B413,1)&amp;"."&amp;C413&amp;IF(V413,"^","")&amp;IF(W413,"*","")</f>
        <v>B.Paton</v>
      </c>
      <c r="S413">
        <f>RANK(Q413,Q413:Q420)</f>
        <v>4</v>
      </c>
      <c r="T413">
        <f>RANK(Q413,Q:Q)</f>
        <v>224</v>
      </c>
      <c r="U413">
        <f>K413-T413</f>
        <v>-224</v>
      </c>
      <c r="V413" t="b">
        <f>_xlfn.MAXIFS(U:U,I:I,I413)=U413</f>
        <v>0</v>
      </c>
      <c r="W413" t="b">
        <f>_xlfn.MINIFS(U:U,I:I,I413)=U413</f>
        <v>0</v>
      </c>
      <c r="X413" t="b">
        <f>MAX(U:U)=U413</f>
        <v>0</v>
      </c>
      <c r="Y413" t="b">
        <f>L413&lt;&gt;I413</f>
        <v>0</v>
      </c>
    </row>
    <row r="414" spans="1:25" x14ac:dyDescent="0.2">
      <c r="A414">
        <v>45</v>
      </c>
      <c r="B414" t="s">
        <v>166</v>
      </c>
      <c r="C414" t="s">
        <v>574</v>
      </c>
      <c r="D414" t="s">
        <v>31</v>
      </c>
      <c r="E414" t="s">
        <v>12</v>
      </c>
      <c r="G414">
        <v>58.142899999999997</v>
      </c>
      <c r="H414">
        <v>63</v>
      </c>
      <c r="N414">
        <v>-3.7466793805666998</v>
      </c>
      <c r="Q414">
        <v>-3.7467000000000001</v>
      </c>
      <c r="R414" t="str">
        <f>LEFT(B414,1)&amp;"."&amp;C414&amp;IF(V414,"^","")&amp;IF(W414,"*","")</f>
        <v>C.Ah Chee</v>
      </c>
      <c r="S414">
        <f>RANK(Q414,Q414:Q421)</f>
        <v>6</v>
      </c>
      <c r="T414">
        <f>RANK(Q414,Q:Q)</f>
        <v>443</v>
      </c>
      <c r="U414">
        <f>K414-T414</f>
        <v>-443</v>
      </c>
      <c r="V414" t="b">
        <f>_xlfn.MAXIFS(U:U,I:I,I414)=U414</f>
        <v>0</v>
      </c>
      <c r="W414" t="b">
        <f>_xlfn.MINIFS(U:U,I:I,I414)=U414</f>
        <v>0</v>
      </c>
      <c r="X414" t="b">
        <f>MAX(U:U)=U414</f>
        <v>0</v>
      </c>
      <c r="Y414" t="b">
        <f>L414&lt;&gt;I414</f>
        <v>0</v>
      </c>
    </row>
    <row r="415" spans="1:25" x14ac:dyDescent="0.2">
      <c r="A415">
        <v>781</v>
      </c>
      <c r="B415" t="s">
        <v>511</v>
      </c>
      <c r="C415" t="s">
        <v>575</v>
      </c>
      <c r="D415" t="s">
        <v>58</v>
      </c>
      <c r="E415" t="s">
        <v>11</v>
      </c>
      <c r="G415">
        <v>70</v>
      </c>
      <c r="H415">
        <v>73</v>
      </c>
      <c r="M415">
        <v>-1.69084115653964</v>
      </c>
      <c r="Q415">
        <v>-1.6908000000000001</v>
      </c>
      <c r="R415" t="str">
        <f>LEFT(B415,1)&amp;"."&amp;C415&amp;IF(V415,"^","")&amp;IF(W415,"*","")</f>
        <v>T.Cole</v>
      </c>
      <c r="S415">
        <f>RANK(Q415,Q415:Q422)</f>
        <v>4</v>
      </c>
      <c r="T415">
        <f>RANK(Q415,Q:Q)</f>
        <v>219</v>
      </c>
      <c r="U415">
        <f>K415-T415</f>
        <v>-219</v>
      </c>
      <c r="V415" t="b">
        <f>_xlfn.MAXIFS(U:U,I:I,I415)=U415</f>
        <v>0</v>
      </c>
      <c r="W415" t="b">
        <f>_xlfn.MINIFS(U:U,I:I,I415)=U415</f>
        <v>0</v>
      </c>
      <c r="X415" t="b">
        <f>MAX(U:U)=U415</f>
        <v>0</v>
      </c>
      <c r="Y415" t="b">
        <f>L415&lt;&gt;I415</f>
        <v>0</v>
      </c>
    </row>
    <row r="416" spans="1:25" x14ac:dyDescent="0.2">
      <c r="A416">
        <v>658</v>
      </c>
      <c r="B416" t="s">
        <v>155</v>
      </c>
      <c r="C416" t="s">
        <v>576</v>
      </c>
      <c r="D416" t="s">
        <v>116</v>
      </c>
      <c r="E416" t="s">
        <v>14</v>
      </c>
      <c r="G416">
        <v>59</v>
      </c>
      <c r="H416">
        <v>81</v>
      </c>
      <c r="P416">
        <v>-0.75683251894713099</v>
      </c>
      <c r="Q416">
        <v>-0.75680000000000003</v>
      </c>
      <c r="R416" t="str">
        <f>LEFT(B416,1)&amp;"."&amp;C416&amp;IF(V416,"^","")&amp;IF(W416,"*","")</f>
        <v>N.Hind</v>
      </c>
      <c r="S416">
        <f>RANK(Q416,Q416:Q423)</f>
        <v>2</v>
      </c>
      <c r="T416">
        <f>RANK(Q416,Q:Q)</f>
        <v>117</v>
      </c>
      <c r="U416">
        <f>K416-T416</f>
        <v>-117</v>
      </c>
      <c r="V416" t="b">
        <f>_xlfn.MAXIFS(U:U,I:I,I416)=U416</f>
        <v>0</v>
      </c>
      <c r="W416" t="b">
        <f>_xlfn.MINIFS(U:U,I:I,I416)=U416</f>
        <v>0</v>
      </c>
      <c r="X416" t="b">
        <f>MAX(U:U)=U416</f>
        <v>0</v>
      </c>
      <c r="Y416" t="b">
        <f>L416&lt;&gt;I416</f>
        <v>0</v>
      </c>
    </row>
    <row r="417" spans="1:25" x14ac:dyDescent="0.2">
      <c r="A417">
        <v>725</v>
      </c>
      <c r="B417" t="s">
        <v>425</v>
      </c>
      <c r="C417" t="s">
        <v>178</v>
      </c>
      <c r="D417" t="s">
        <v>50</v>
      </c>
      <c r="E417" t="s">
        <v>12</v>
      </c>
      <c r="G417">
        <v>50.2</v>
      </c>
      <c r="H417">
        <v>48</v>
      </c>
      <c r="N417">
        <v>-5.1319334554151599</v>
      </c>
      <c r="Q417">
        <v>-5.1318999999999999</v>
      </c>
      <c r="R417" t="str">
        <f>LEFT(B417,1)&amp;"."&amp;C417&amp;IF(V417,"^","")&amp;IF(W417,"*","")</f>
        <v>L.Taylor</v>
      </c>
      <c r="S417">
        <f>RANK(Q417,Q417:Q424)</f>
        <v>5</v>
      </c>
      <c r="T417">
        <f>RANK(Q417,Q:Q)</f>
        <v>520</v>
      </c>
      <c r="U417">
        <f>K417-T417</f>
        <v>-520</v>
      </c>
      <c r="V417" t="b">
        <f>_xlfn.MAXIFS(U:U,I:I,I417)=U417</f>
        <v>0</v>
      </c>
      <c r="W417" t="b">
        <f>_xlfn.MINIFS(U:U,I:I,I417)=U417</f>
        <v>0</v>
      </c>
      <c r="X417" t="b">
        <f>MAX(U:U)=U417</f>
        <v>0</v>
      </c>
      <c r="Y417" t="b">
        <f>L417&lt;&gt;I417</f>
        <v>0</v>
      </c>
    </row>
    <row r="418" spans="1:25" x14ac:dyDescent="0.2">
      <c r="A418">
        <v>107</v>
      </c>
      <c r="B418" t="s">
        <v>226</v>
      </c>
      <c r="C418" t="s">
        <v>118</v>
      </c>
      <c r="D418" t="s">
        <v>34</v>
      </c>
      <c r="E418" t="s">
        <v>14</v>
      </c>
      <c r="G418">
        <v>72.666700000000006</v>
      </c>
      <c r="H418">
        <v>83</v>
      </c>
      <c r="P418">
        <v>-0.56909111889823005</v>
      </c>
      <c r="Q418">
        <v>-0.56910000000000005</v>
      </c>
      <c r="R418" t="str">
        <f>LEFT(B418,1)&amp;"."&amp;C418&amp;IF(V418,"^","")&amp;IF(W418,"*","")</f>
        <v>M.Kennedy</v>
      </c>
      <c r="S418">
        <f>RANK(Q418,Q418:Q425)</f>
        <v>1</v>
      </c>
      <c r="T418">
        <f>RANK(Q418,Q:Q)</f>
        <v>104</v>
      </c>
      <c r="U418">
        <f>K418-T418</f>
        <v>-104</v>
      </c>
      <c r="V418" t="b">
        <f>_xlfn.MAXIFS(U:U,I:I,I418)=U418</f>
        <v>0</v>
      </c>
      <c r="W418" t="b">
        <f>_xlfn.MINIFS(U:U,I:I,I418)=U418</f>
        <v>0</v>
      </c>
      <c r="X418" t="b">
        <f>MAX(U:U)=U418</f>
        <v>0</v>
      </c>
      <c r="Y418" t="b">
        <f>L418&lt;&gt;I418</f>
        <v>0</v>
      </c>
    </row>
    <row r="419" spans="1:25" x14ac:dyDescent="0.2">
      <c r="A419">
        <v>651</v>
      </c>
      <c r="B419" t="s">
        <v>155</v>
      </c>
      <c r="C419" t="s">
        <v>577</v>
      </c>
      <c r="D419" t="s">
        <v>116</v>
      </c>
      <c r="E419" t="s">
        <v>11</v>
      </c>
      <c r="G419">
        <v>72.714299999999994</v>
      </c>
      <c r="H419">
        <v>62</v>
      </c>
      <c r="M419">
        <v>-2.67136189311617</v>
      </c>
      <c r="Q419">
        <v>-2.6714000000000002</v>
      </c>
      <c r="R419" t="str">
        <f>LEFT(B419,1)&amp;"."&amp;C419&amp;IF(V419,"^","")&amp;IF(W419,"*","")</f>
        <v>N.Coffield</v>
      </c>
      <c r="S419">
        <f>RANK(Q419,Q419:Q426)</f>
        <v>3</v>
      </c>
      <c r="T419">
        <f>RANK(Q419,Q:Q)</f>
        <v>332</v>
      </c>
      <c r="U419">
        <f>K419-T419</f>
        <v>-332</v>
      </c>
      <c r="V419" t="b">
        <f>_xlfn.MAXIFS(U:U,I:I,I419)=U419</f>
        <v>0</v>
      </c>
      <c r="W419" t="b">
        <f>_xlfn.MINIFS(U:U,I:I,I419)=U419</f>
        <v>0</v>
      </c>
      <c r="X419" t="b">
        <f>MAX(U:U)=U419</f>
        <v>0</v>
      </c>
      <c r="Y419" t="b">
        <f>L419&lt;&gt;I419</f>
        <v>0</v>
      </c>
    </row>
    <row r="420" spans="1:25" x14ac:dyDescent="0.2">
      <c r="A420">
        <v>760</v>
      </c>
      <c r="B420" t="s">
        <v>38</v>
      </c>
      <c r="C420" t="s">
        <v>578</v>
      </c>
      <c r="D420" t="s">
        <v>24</v>
      </c>
      <c r="E420" t="s">
        <v>14</v>
      </c>
      <c r="G420">
        <v>39</v>
      </c>
      <c r="H420">
        <v>39</v>
      </c>
      <c r="P420">
        <v>-4.6994019199740498</v>
      </c>
      <c r="Q420">
        <v>-4.6993999999999998</v>
      </c>
      <c r="R420" t="str">
        <f>LEFT(B420,1)&amp;"."&amp;C420&amp;IF(V420,"^","")&amp;IF(W420,"*","")</f>
        <v>J.Schache</v>
      </c>
      <c r="S420">
        <f>RANK(Q420,Q420:Q427)</f>
        <v>4</v>
      </c>
      <c r="T420">
        <f>RANK(Q420,Q:Q)</f>
        <v>502</v>
      </c>
      <c r="U420">
        <f>K420-T420</f>
        <v>-502</v>
      </c>
      <c r="V420" t="b">
        <f>_xlfn.MAXIFS(U:U,I:I,I420)=U420</f>
        <v>0</v>
      </c>
      <c r="W420" t="b">
        <f>_xlfn.MINIFS(U:U,I:I,I420)=U420</f>
        <v>0</v>
      </c>
      <c r="X420" t="b">
        <f>MAX(U:U)=U420</f>
        <v>0</v>
      </c>
      <c r="Y420" t="b">
        <f>L420&lt;&gt;I420</f>
        <v>0</v>
      </c>
    </row>
    <row r="421" spans="1:25" x14ac:dyDescent="0.2">
      <c r="A421">
        <v>688</v>
      </c>
      <c r="B421" t="s">
        <v>75</v>
      </c>
      <c r="C421" t="s">
        <v>488</v>
      </c>
      <c r="D421" t="s">
        <v>50</v>
      </c>
      <c r="E421" t="s">
        <v>12</v>
      </c>
      <c r="G421">
        <v>87</v>
      </c>
      <c r="H421">
        <v>90</v>
      </c>
      <c r="N421">
        <v>-1.2532220458394701</v>
      </c>
      <c r="Q421">
        <v>-1.2532000000000001</v>
      </c>
      <c r="R421" t="str">
        <f>LEFT(B421,1)&amp;"."&amp;C421&amp;IF(V421,"^","")&amp;IF(W421,"*","")</f>
        <v>R.Clarke</v>
      </c>
      <c r="S421">
        <f>RANK(Q421,Q421:Q428)</f>
        <v>2</v>
      </c>
      <c r="T421">
        <f>RANK(Q421,Q:Q)</f>
        <v>174</v>
      </c>
      <c r="U421">
        <f>K421-T421</f>
        <v>-174</v>
      </c>
      <c r="V421" t="b">
        <f>_xlfn.MAXIFS(U:U,I:I,I421)=U421</f>
        <v>0</v>
      </c>
      <c r="W421" t="b">
        <f>_xlfn.MINIFS(U:U,I:I,I421)=U421</f>
        <v>0</v>
      </c>
      <c r="X421" t="b">
        <f>MAX(U:U)=U421</f>
        <v>0</v>
      </c>
      <c r="Y421" t="b">
        <f>L421&lt;&gt;I421</f>
        <v>0</v>
      </c>
    </row>
    <row r="422" spans="1:25" x14ac:dyDescent="0.2">
      <c r="A422">
        <v>502</v>
      </c>
      <c r="B422" t="s">
        <v>579</v>
      </c>
      <c r="C422" t="s">
        <v>532</v>
      </c>
      <c r="D422" t="s">
        <v>21</v>
      </c>
      <c r="E422" t="s">
        <v>14</v>
      </c>
      <c r="F422" t="s">
        <v>12</v>
      </c>
      <c r="G422">
        <v>0</v>
      </c>
      <c r="H422">
        <v>0</v>
      </c>
      <c r="N422">
        <v>-9.5647464949302297</v>
      </c>
      <c r="P422">
        <v>-8.3603592209276094</v>
      </c>
      <c r="Q422">
        <v>-8.3604000000000003</v>
      </c>
      <c r="R422" t="str">
        <f>LEFT(B422,1)&amp;"."&amp;C422&amp;IF(V422,"^","")&amp;IF(W422,"*","")</f>
        <v>C.Wagner</v>
      </c>
      <c r="S422">
        <f>RANK(Q422,Q422:Q429)</f>
        <v>8</v>
      </c>
      <c r="T422">
        <f>RANK(Q422,Q:Q)</f>
        <v>687</v>
      </c>
      <c r="U422">
        <f>K422-T422</f>
        <v>-687</v>
      </c>
      <c r="V422" t="b">
        <f>_xlfn.MAXIFS(U:U,I:I,I422)=U422</f>
        <v>0</v>
      </c>
      <c r="W422" t="b">
        <f>_xlfn.MINIFS(U:U,I:I,I422)=U422</f>
        <v>0</v>
      </c>
      <c r="X422" t="b">
        <f>MAX(U:U)=U422</f>
        <v>0</v>
      </c>
      <c r="Y422" t="b">
        <f>L422&lt;&gt;I422</f>
        <v>0</v>
      </c>
    </row>
    <row r="423" spans="1:25" x14ac:dyDescent="0.2">
      <c r="A423">
        <v>590</v>
      </c>
      <c r="B423" t="s">
        <v>22</v>
      </c>
      <c r="C423" t="s">
        <v>580</v>
      </c>
      <c r="D423" t="s">
        <v>99</v>
      </c>
      <c r="E423" t="s">
        <v>11</v>
      </c>
      <c r="G423">
        <v>0</v>
      </c>
      <c r="H423">
        <v>0</v>
      </c>
      <c r="M423">
        <v>-8.1979333174566094</v>
      </c>
      <c r="Q423">
        <v>-8.1979000000000006</v>
      </c>
      <c r="R423" t="str">
        <f>LEFT(B423,1)&amp;"."&amp;C423&amp;IF(V423,"^","")&amp;IF(W423,"*","")</f>
        <v>J.Watts</v>
      </c>
      <c r="S423">
        <f>RANK(Q423,Q423:Q430)</f>
        <v>8</v>
      </c>
      <c r="T423">
        <f>RANK(Q423,Q:Q)</f>
        <v>587</v>
      </c>
      <c r="U423">
        <f>K423-T423</f>
        <v>-587</v>
      </c>
      <c r="V423" t="b">
        <f>_xlfn.MAXIFS(U:U,I:I,I423)=U423</f>
        <v>0</v>
      </c>
      <c r="W423" t="b">
        <f>_xlfn.MINIFS(U:U,I:I,I423)=U423</f>
        <v>0</v>
      </c>
      <c r="X423" t="b">
        <f>MAX(U:U)=U423</f>
        <v>0</v>
      </c>
      <c r="Y423" t="b">
        <f>L423&lt;&gt;I423</f>
        <v>0</v>
      </c>
    </row>
    <row r="424" spans="1:25" x14ac:dyDescent="0.2">
      <c r="A424">
        <v>407</v>
      </c>
      <c r="B424" t="s">
        <v>581</v>
      </c>
      <c r="C424" t="s">
        <v>582</v>
      </c>
      <c r="D424" t="s">
        <v>27</v>
      </c>
      <c r="E424" t="s">
        <v>12</v>
      </c>
      <c r="G424">
        <v>17</v>
      </c>
      <c r="H424">
        <v>17</v>
      </c>
      <c r="N424">
        <v>-7.9947918767686401</v>
      </c>
      <c r="Q424">
        <v>-7.9947999999999997</v>
      </c>
      <c r="R424" t="str">
        <f>LEFT(B424,1)&amp;"."&amp;C424&amp;IF(V424,"^","")&amp;IF(W424,"*","")</f>
        <v>T.Sheridan</v>
      </c>
      <c r="S424">
        <f>RANK(Q424,Q424:Q431)</f>
        <v>8</v>
      </c>
      <c r="T424">
        <f>RANK(Q424,Q:Q)</f>
        <v>585</v>
      </c>
      <c r="U424">
        <f>K424-T424</f>
        <v>-585</v>
      </c>
      <c r="V424" t="b">
        <f>_xlfn.MAXIFS(U:U,I:I,I424)=U424</f>
        <v>0</v>
      </c>
      <c r="W424" t="b">
        <f>_xlfn.MINIFS(U:U,I:I,I424)=U424</f>
        <v>0</v>
      </c>
      <c r="X424" t="b">
        <f>MAX(U:U)=U424</f>
        <v>0</v>
      </c>
      <c r="Y424" t="b">
        <f>L424&lt;&gt;I424</f>
        <v>0</v>
      </c>
    </row>
    <row r="425" spans="1:25" x14ac:dyDescent="0.2">
      <c r="A425">
        <v>632</v>
      </c>
      <c r="B425" t="s">
        <v>22</v>
      </c>
      <c r="C425" t="s">
        <v>115</v>
      </c>
      <c r="D425" t="s">
        <v>53</v>
      </c>
      <c r="E425" t="s">
        <v>12</v>
      </c>
      <c r="G425">
        <v>44.5</v>
      </c>
      <c r="H425">
        <v>44.5</v>
      </c>
      <c r="N425">
        <v>-5.4551594062131299</v>
      </c>
      <c r="Q425">
        <v>-5.4551999999999996</v>
      </c>
      <c r="R425" t="str">
        <f>LEFT(B425,1)&amp;"."&amp;C425&amp;IF(V425,"^","")&amp;IF(W425,"*","")</f>
        <v>J.Ross</v>
      </c>
      <c r="S425">
        <f>RANK(Q425,Q425:Q432)</f>
        <v>8</v>
      </c>
      <c r="T425">
        <f>RANK(Q425,Q:Q)</f>
        <v>562</v>
      </c>
      <c r="U425">
        <f>K425-T425</f>
        <v>-562</v>
      </c>
      <c r="V425" t="b">
        <f>_xlfn.MAXIFS(U:U,I:I,I425)=U425</f>
        <v>0</v>
      </c>
      <c r="W425" t="b">
        <f>_xlfn.MINIFS(U:U,I:I,I425)=U425</f>
        <v>0</v>
      </c>
      <c r="X425" t="b">
        <f>MAX(U:U)=U425</f>
        <v>0</v>
      </c>
      <c r="Y425" t="b">
        <f>L425&lt;&gt;I425</f>
        <v>0</v>
      </c>
    </row>
    <row r="426" spans="1:25" x14ac:dyDescent="0.2">
      <c r="A426">
        <v>238</v>
      </c>
      <c r="B426" t="s">
        <v>583</v>
      </c>
      <c r="C426" t="s">
        <v>584</v>
      </c>
      <c r="D426" t="s">
        <v>37</v>
      </c>
      <c r="E426" t="s">
        <v>14</v>
      </c>
      <c r="G426">
        <v>77</v>
      </c>
      <c r="H426">
        <v>74.5</v>
      </c>
      <c r="P426">
        <v>-1.36699206910606</v>
      </c>
      <c r="Q426">
        <v>-1.367</v>
      </c>
      <c r="R426" t="str">
        <f>LEFT(B426,1)&amp;"."&amp;C426&amp;IF(V426,"^","")&amp;IF(W426,"*","")</f>
        <v>B.Cox</v>
      </c>
      <c r="S426">
        <f>RANK(Q426,Q426:Q433)</f>
        <v>3</v>
      </c>
      <c r="T426">
        <f>RANK(Q426,Q:Q)</f>
        <v>188</v>
      </c>
      <c r="U426">
        <f>K426-T426</f>
        <v>-188</v>
      </c>
      <c r="V426" t="b">
        <f>_xlfn.MAXIFS(U:U,I:I,I426)=U426</f>
        <v>0</v>
      </c>
      <c r="W426" t="b">
        <f>_xlfn.MINIFS(U:U,I:I,I426)=U426</f>
        <v>0</v>
      </c>
      <c r="X426" t="b">
        <f>MAX(U:U)=U426</f>
        <v>0</v>
      </c>
      <c r="Y426" t="b">
        <f>L426&lt;&gt;I426</f>
        <v>0</v>
      </c>
    </row>
    <row r="427" spans="1:25" x14ac:dyDescent="0.2">
      <c r="A427">
        <v>75</v>
      </c>
      <c r="B427" t="s">
        <v>89</v>
      </c>
      <c r="C427" t="s">
        <v>585</v>
      </c>
      <c r="D427" t="s">
        <v>31</v>
      </c>
      <c r="E427" t="s">
        <v>14</v>
      </c>
      <c r="G427">
        <v>66.375</v>
      </c>
      <c r="H427">
        <v>76.5</v>
      </c>
      <c r="P427">
        <v>-1.17925066905716</v>
      </c>
      <c r="Q427">
        <v>-1.1793</v>
      </c>
      <c r="R427" t="str">
        <f>LEFT(B427,1)&amp;"."&amp;C427&amp;IF(V427,"^","")&amp;IF(W427,"*","")</f>
        <v>D.McStay</v>
      </c>
      <c r="S427">
        <f>RANK(Q427,Q427:Q434)</f>
        <v>2</v>
      </c>
      <c r="T427">
        <f>RANK(Q427,Q:Q)</f>
        <v>162</v>
      </c>
      <c r="U427">
        <f>K427-T427</f>
        <v>-162</v>
      </c>
      <c r="V427" t="b">
        <f>_xlfn.MAXIFS(U:U,I:I,I427)=U427</f>
        <v>0</v>
      </c>
      <c r="W427" t="b">
        <f>_xlfn.MINIFS(U:U,I:I,I427)=U427</f>
        <v>0</v>
      </c>
      <c r="X427" t="b">
        <f>MAX(U:U)=U427</f>
        <v>0</v>
      </c>
      <c r="Y427" t="b">
        <f>L427&lt;&gt;I427</f>
        <v>0</v>
      </c>
    </row>
    <row r="428" spans="1:25" x14ac:dyDescent="0.2">
      <c r="A428">
        <v>344</v>
      </c>
      <c r="B428" t="s">
        <v>586</v>
      </c>
      <c r="C428" t="s">
        <v>308</v>
      </c>
      <c r="D428" t="s">
        <v>44</v>
      </c>
      <c r="E428" t="s">
        <v>11</v>
      </c>
      <c r="G428">
        <v>67</v>
      </c>
      <c r="H428">
        <v>67</v>
      </c>
      <c r="M428">
        <v>-2.2256706492177498</v>
      </c>
      <c r="Q428">
        <v>-2.2256999999999998</v>
      </c>
      <c r="R428" t="str">
        <f>LEFT(B428,1)&amp;"."&amp;C428&amp;IF(V428,"^","")&amp;IF(W428,"*","")</f>
        <v>L.Henderson</v>
      </c>
      <c r="S428">
        <f>RANK(Q428,Q428:Q435)</f>
        <v>3</v>
      </c>
      <c r="T428">
        <f>RANK(Q428,Q:Q)</f>
        <v>274</v>
      </c>
      <c r="U428">
        <f>K428-T428</f>
        <v>-274</v>
      </c>
      <c r="V428" t="b">
        <f>_xlfn.MAXIFS(U:U,I:I,I428)=U428</f>
        <v>0</v>
      </c>
      <c r="W428" t="b">
        <f>_xlfn.MINIFS(U:U,I:I,I428)=U428</f>
        <v>0</v>
      </c>
      <c r="X428" t="b">
        <f>MAX(U:U)=U428</f>
        <v>0</v>
      </c>
      <c r="Y428" t="b">
        <f>L428&lt;&gt;I428</f>
        <v>0</v>
      </c>
    </row>
    <row r="429" spans="1:25" x14ac:dyDescent="0.2">
      <c r="A429">
        <v>654</v>
      </c>
      <c r="B429" t="s">
        <v>587</v>
      </c>
      <c r="C429" t="s">
        <v>588</v>
      </c>
      <c r="D429" t="s">
        <v>116</v>
      </c>
      <c r="E429" t="s">
        <v>11</v>
      </c>
      <c r="G429">
        <v>57.166699999999999</v>
      </c>
      <c r="H429">
        <v>58</v>
      </c>
      <c r="M429">
        <v>-3.0279148882349101</v>
      </c>
      <c r="Q429">
        <v>-3.0278999999999998</v>
      </c>
      <c r="R429" t="str">
        <f>LEFT(B429,1)&amp;"."&amp;C429&amp;IF(V429,"^","")&amp;IF(W429,"*","")</f>
        <v>J.Geary</v>
      </c>
      <c r="S429">
        <f>RANK(Q429,Q429:Q436)</f>
        <v>4</v>
      </c>
      <c r="T429">
        <f>RANK(Q429,Q:Q)</f>
        <v>371</v>
      </c>
      <c r="U429">
        <f>K429-T429</f>
        <v>-371</v>
      </c>
      <c r="V429" t="b">
        <f>_xlfn.MAXIFS(U:U,I:I,I429)=U429</f>
        <v>0</v>
      </c>
      <c r="W429" t="b">
        <f>_xlfn.MINIFS(U:U,I:I,I429)=U429</f>
        <v>0</v>
      </c>
      <c r="X429" t="b">
        <f>MAX(U:U)=U429</f>
        <v>0</v>
      </c>
      <c r="Y429" t="b">
        <f>L429&lt;&gt;I429</f>
        <v>0</v>
      </c>
    </row>
    <row r="430" spans="1:25" x14ac:dyDescent="0.2">
      <c r="A430">
        <v>195</v>
      </c>
      <c r="B430" t="s">
        <v>72</v>
      </c>
      <c r="C430" t="s">
        <v>589</v>
      </c>
      <c r="D430" t="s">
        <v>82</v>
      </c>
      <c r="E430" t="s">
        <v>12</v>
      </c>
      <c r="G430">
        <v>53</v>
      </c>
      <c r="H430">
        <v>53</v>
      </c>
      <c r="N430">
        <v>-4.67018209713234</v>
      </c>
      <c r="Q430">
        <v>-4.6702000000000004</v>
      </c>
      <c r="R430" t="str">
        <f>LEFT(B430,1)&amp;"."&amp;C430&amp;IF(V430,"^","")&amp;IF(W430,"*","")</f>
        <v>M.Guelfi</v>
      </c>
      <c r="S430">
        <f>RANK(Q430,Q430:Q437)</f>
        <v>8</v>
      </c>
      <c r="T430">
        <f>RANK(Q430,Q:Q)</f>
        <v>501</v>
      </c>
      <c r="U430">
        <f>K430-T430</f>
        <v>-501</v>
      </c>
      <c r="V430" t="b">
        <f>_xlfn.MAXIFS(U:U,I:I,I430)=U430</f>
        <v>0</v>
      </c>
      <c r="W430" t="b">
        <f>_xlfn.MINIFS(U:U,I:I,I430)=U430</f>
        <v>0</v>
      </c>
      <c r="X430" t="b">
        <f>MAX(U:U)=U430</f>
        <v>0</v>
      </c>
      <c r="Y430" t="b">
        <f>L430&lt;&gt;I430</f>
        <v>0</v>
      </c>
    </row>
    <row r="431" spans="1:25" x14ac:dyDescent="0.2">
      <c r="A431">
        <v>327</v>
      </c>
      <c r="B431" t="s">
        <v>318</v>
      </c>
      <c r="C431" t="s">
        <v>590</v>
      </c>
      <c r="D431" t="s">
        <v>44</v>
      </c>
      <c r="E431" t="s">
        <v>11</v>
      </c>
      <c r="G431">
        <v>55.714300000000001</v>
      </c>
      <c r="H431">
        <v>52</v>
      </c>
      <c r="M431">
        <v>-3.5627443809130099</v>
      </c>
      <c r="Q431">
        <v>-3.5627</v>
      </c>
      <c r="R431" t="str">
        <f>LEFT(B431,1)&amp;"."&amp;C431&amp;IF(V431,"^","")&amp;IF(W431,"*","")</f>
        <v>J.Bews</v>
      </c>
      <c r="S431">
        <f>RANK(Q431,Q431:Q438)</f>
        <v>6</v>
      </c>
      <c r="T431">
        <f>RANK(Q431,Q:Q)</f>
        <v>424</v>
      </c>
      <c r="U431">
        <f>K431-T431</f>
        <v>-424</v>
      </c>
      <c r="V431" t="b">
        <f>_xlfn.MAXIFS(U:U,I:I,I431)=U431</f>
        <v>0</v>
      </c>
      <c r="W431" t="b">
        <f>_xlfn.MINIFS(U:U,I:I,I431)=U431</f>
        <v>0</v>
      </c>
      <c r="X431" t="b">
        <f>MAX(U:U)=U431</f>
        <v>0</v>
      </c>
      <c r="Y431" t="b">
        <f>L431&lt;&gt;I431</f>
        <v>0</v>
      </c>
    </row>
    <row r="432" spans="1:25" x14ac:dyDescent="0.2">
      <c r="A432">
        <v>813</v>
      </c>
      <c r="B432" t="s">
        <v>48</v>
      </c>
      <c r="C432" t="s">
        <v>591</v>
      </c>
      <c r="D432" t="s">
        <v>58</v>
      </c>
      <c r="E432" t="s">
        <v>14</v>
      </c>
      <c r="G432">
        <v>64</v>
      </c>
      <c r="H432">
        <v>69.5</v>
      </c>
      <c r="P432">
        <v>-1.8363455692283099</v>
      </c>
      <c r="Q432">
        <v>-1.8363</v>
      </c>
      <c r="R432" t="str">
        <f>LEFT(B432,1)&amp;"."&amp;C432&amp;IF(V432,"^","")&amp;IF(W432,"*","")</f>
        <v>J.Waterman</v>
      </c>
      <c r="S432">
        <f>RANK(Q432,Q432:Q439)</f>
        <v>4</v>
      </c>
      <c r="T432">
        <f>RANK(Q432,Q:Q)</f>
        <v>234</v>
      </c>
      <c r="U432">
        <f>K432-T432</f>
        <v>-234</v>
      </c>
      <c r="V432" t="b">
        <f>_xlfn.MAXIFS(U:U,I:I,I432)=U432</f>
        <v>0</v>
      </c>
      <c r="W432" t="b">
        <f>_xlfn.MINIFS(U:U,I:I,I432)=U432</f>
        <v>0</v>
      </c>
      <c r="X432" t="b">
        <f>MAX(U:U)=U432</f>
        <v>0</v>
      </c>
      <c r="Y432" t="b">
        <f>L432&lt;&gt;I432</f>
        <v>0</v>
      </c>
    </row>
    <row r="433" spans="1:25" x14ac:dyDescent="0.2">
      <c r="A433">
        <v>770</v>
      </c>
      <c r="B433" t="s">
        <v>218</v>
      </c>
      <c r="C433" t="s">
        <v>65</v>
      </c>
      <c r="D433" t="s">
        <v>24</v>
      </c>
      <c r="E433" t="s">
        <v>11</v>
      </c>
      <c r="G433">
        <v>79.625</v>
      </c>
      <c r="H433">
        <v>82.5</v>
      </c>
      <c r="M433">
        <v>-0.84402779313263798</v>
      </c>
      <c r="Q433">
        <v>-0.84399999999999997</v>
      </c>
      <c r="R433" t="str">
        <f>LEFT(B433,1)&amp;"."&amp;C433&amp;IF(V433,"^","")&amp;IF(W433,"*","")</f>
        <v>B.Williams</v>
      </c>
      <c r="S433">
        <f>RANK(Q433,Q433:Q440)</f>
        <v>1</v>
      </c>
      <c r="T433">
        <f>RANK(Q433,Q:Q)</f>
        <v>125</v>
      </c>
      <c r="U433">
        <f>K433-T433</f>
        <v>-125</v>
      </c>
      <c r="V433" t="b">
        <f>_xlfn.MAXIFS(U:U,I:I,I433)=U433</f>
        <v>0</v>
      </c>
      <c r="W433" t="b">
        <f>_xlfn.MINIFS(U:U,I:I,I433)=U433</f>
        <v>0</v>
      </c>
      <c r="X433" t="b">
        <f>MAX(U:U)=U433</f>
        <v>0</v>
      </c>
      <c r="Y433" t="b">
        <f>L433&lt;&gt;I433</f>
        <v>0</v>
      </c>
    </row>
    <row r="434" spans="1:25" x14ac:dyDescent="0.2">
      <c r="A434">
        <v>421</v>
      </c>
      <c r="B434" t="s">
        <v>68</v>
      </c>
      <c r="C434" t="s">
        <v>592</v>
      </c>
      <c r="D434" t="s">
        <v>42</v>
      </c>
      <c r="E434" t="s">
        <v>11</v>
      </c>
      <c r="G434">
        <v>57.75</v>
      </c>
      <c r="H434">
        <v>58</v>
      </c>
      <c r="M434">
        <v>-3.0279148882349101</v>
      </c>
      <c r="Q434">
        <v>-3.0278999999999998</v>
      </c>
      <c r="R434" t="str">
        <f>LEFT(B434,1)&amp;"."&amp;C434&amp;IF(V434,"^","")&amp;IF(W434,"*","")</f>
        <v>J.Frawley</v>
      </c>
      <c r="S434">
        <f>RANK(Q434,Q434:Q441)</f>
        <v>6</v>
      </c>
      <c r="T434">
        <f>RANK(Q434,Q:Q)</f>
        <v>371</v>
      </c>
      <c r="U434">
        <f>K434-T434</f>
        <v>-371</v>
      </c>
      <c r="V434" t="b">
        <f>_xlfn.MAXIFS(U:U,I:I,I434)=U434</f>
        <v>0</v>
      </c>
      <c r="W434" t="b">
        <f>_xlfn.MINIFS(U:U,I:I,I434)=U434</f>
        <v>0</v>
      </c>
      <c r="X434" t="b">
        <f>MAX(U:U)=U434</f>
        <v>0</v>
      </c>
      <c r="Y434" t="b">
        <f>L434&lt;&gt;I434</f>
        <v>0</v>
      </c>
    </row>
    <row r="435" spans="1:25" x14ac:dyDescent="0.2">
      <c r="A435">
        <v>310</v>
      </c>
      <c r="B435" t="s">
        <v>593</v>
      </c>
      <c r="C435" t="s">
        <v>594</v>
      </c>
      <c r="D435" t="s">
        <v>113</v>
      </c>
      <c r="E435" t="s">
        <v>12</v>
      </c>
      <c r="G435">
        <v>52</v>
      </c>
      <c r="H435">
        <v>62</v>
      </c>
      <c r="N435">
        <v>-3.8390296522232599</v>
      </c>
      <c r="Q435">
        <v>-3.839</v>
      </c>
      <c r="R435" t="str">
        <f>LEFT(B435,1)&amp;"."&amp;C435&amp;IF(V435,"^","")&amp;IF(W435,"*","")</f>
        <v>W.Powell</v>
      </c>
      <c r="S435">
        <f>RANK(Q435,Q435:Q442)</f>
        <v>7</v>
      </c>
      <c r="T435">
        <f>RANK(Q435,Q:Q)</f>
        <v>452</v>
      </c>
      <c r="U435">
        <f>K435-T435</f>
        <v>-452</v>
      </c>
      <c r="V435" t="b">
        <f>_xlfn.MAXIFS(U:U,I:I,I435)=U435</f>
        <v>0</v>
      </c>
      <c r="W435" t="b">
        <f>_xlfn.MINIFS(U:U,I:I,I435)=U435</f>
        <v>0</v>
      </c>
      <c r="X435" t="b">
        <f>MAX(U:U)=U435</f>
        <v>0</v>
      </c>
      <c r="Y435" t="b">
        <f>L435&lt;&gt;I435</f>
        <v>0</v>
      </c>
    </row>
    <row r="436" spans="1:25" x14ac:dyDescent="0.2">
      <c r="A436">
        <v>581</v>
      </c>
      <c r="B436" t="s">
        <v>329</v>
      </c>
      <c r="C436" t="s">
        <v>595</v>
      </c>
      <c r="D436" t="s">
        <v>99</v>
      </c>
      <c r="E436" t="s">
        <v>11</v>
      </c>
      <c r="G436">
        <v>72.142899999999997</v>
      </c>
      <c r="H436">
        <v>74</v>
      </c>
      <c r="M436">
        <v>-1.60170290775996</v>
      </c>
      <c r="Q436">
        <v>-1.6016999999999999</v>
      </c>
      <c r="R436" t="str">
        <f>LEFT(B436,1)&amp;"."&amp;C436&amp;IF(V436,"^","")&amp;IF(W436,"*","")</f>
        <v>T.McKenzie</v>
      </c>
      <c r="S436">
        <f>RANK(Q436,Q436:Q443)</f>
        <v>2</v>
      </c>
      <c r="T436">
        <f>RANK(Q436,Q:Q)</f>
        <v>212</v>
      </c>
      <c r="U436">
        <f>K436-T436</f>
        <v>-212</v>
      </c>
      <c r="V436" t="b">
        <f>_xlfn.MAXIFS(U:U,I:I,I436)=U436</f>
        <v>0</v>
      </c>
      <c r="W436" t="b">
        <f>_xlfn.MINIFS(U:U,I:I,I436)=U436</f>
        <v>0</v>
      </c>
      <c r="X436" t="b">
        <f>MAX(U:U)=U436</f>
        <v>0</v>
      </c>
      <c r="Y436" t="b">
        <f>L436&lt;&gt;I436</f>
        <v>0</v>
      </c>
    </row>
    <row r="437" spans="1:25" x14ac:dyDescent="0.2">
      <c r="A437">
        <v>693</v>
      </c>
      <c r="B437" t="s">
        <v>180</v>
      </c>
      <c r="C437" t="s">
        <v>596</v>
      </c>
      <c r="D437" t="s">
        <v>50</v>
      </c>
      <c r="E437" t="s">
        <v>11</v>
      </c>
      <c r="F437" t="s">
        <v>14</v>
      </c>
      <c r="G437">
        <v>77.2</v>
      </c>
      <c r="H437">
        <v>79</v>
      </c>
      <c r="M437">
        <v>-1.1560116638615301</v>
      </c>
      <c r="P437">
        <v>-0.94457391899603205</v>
      </c>
      <c r="Q437">
        <v>-0.9446</v>
      </c>
      <c r="R437" t="str">
        <f>LEFT(B437,1)&amp;"."&amp;C437&amp;IF(V437,"^","")&amp;IF(W437,"*","")</f>
        <v>R.Fox</v>
      </c>
      <c r="S437">
        <f>RANK(Q437,Q437:Q444)</f>
        <v>1</v>
      </c>
      <c r="T437">
        <f>RANK(Q437,Q:Q)</f>
        <v>131</v>
      </c>
      <c r="U437">
        <f>K437-T437</f>
        <v>-131</v>
      </c>
      <c r="V437" t="b">
        <f>_xlfn.MAXIFS(U:U,I:I,I437)=U437</f>
        <v>0</v>
      </c>
      <c r="W437" t="b">
        <f>_xlfn.MINIFS(U:U,I:I,I437)=U437</f>
        <v>0</v>
      </c>
      <c r="X437" t="b">
        <f>MAX(U:U)=U437</f>
        <v>0</v>
      </c>
      <c r="Y437" t="b">
        <f>L437&lt;&gt;I437</f>
        <v>0</v>
      </c>
    </row>
    <row r="438" spans="1:25" x14ac:dyDescent="0.2">
      <c r="A438">
        <v>259</v>
      </c>
      <c r="B438" t="s">
        <v>268</v>
      </c>
      <c r="C438" t="s">
        <v>365</v>
      </c>
      <c r="D438" t="s">
        <v>37</v>
      </c>
      <c r="E438" t="s">
        <v>11</v>
      </c>
      <c r="G438">
        <v>0</v>
      </c>
      <c r="H438">
        <v>0</v>
      </c>
      <c r="M438">
        <v>-8.1979333174566094</v>
      </c>
      <c r="Q438">
        <v>-8.1979000000000006</v>
      </c>
      <c r="R438" t="str">
        <f>LEFT(B438,1)&amp;"."&amp;C438&amp;IF(V438,"^","")&amp;IF(W438,"*","")</f>
        <v>A.Pearce</v>
      </c>
      <c r="S438">
        <f>RANK(Q438,Q438:Q445)</f>
        <v>8</v>
      </c>
      <c r="T438">
        <f>RANK(Q438,Q:Q)</f>
        <v>587</v>
      </c>
      <c r="U438">
        <f>K438-T438</f>
        <v>-587</v>
      </c>
      <c r="V438" t="b">
        <f>_xlfn.MAXIFS(U:U,I:I,I438)=U438</f>
        <v>0</v>
      </c>
      <c r="W438" t="b">
        <f>_xlfn.MINIFS(U:U,I:I,I438)=U438</f>
        <v>0</v>
      </c>
      <c r="X438" t="b">
        <f>MAX(U:U)=U438</f>
        <v>0</v>
      </c>
      <c r="Y438" t="b">
        <f>L438&lt;&gt;I438</f>
        <v>0</v>
      </c>
    </row>
    <row r="439" spans="1:25" x14ac:dyDescent="0.2">
      <c r="A439">
        <v>349</v>
      </c>
      <c r="B439" t="s">
        <v>48</v>
      </c>
      <c r="C439" t="s">
        <v>597</v>
      </c>
      <c r="D439" t="s">
        <v>44</v>
      </c>
      <c r="E439" t="s">
        <v>11</v>
      </c>
      <c r="G439">
        <v>64.400000000000006</v>
      </c>
      <c r="H439">
        <v>61</v>
      </c>
      <c r="M439">
        <v>-2.7605001418958501</v>
      </c>
      <c r="Q439">
        <v>-2.7605</v>
      </c>
      <c r="R439" t="str">
        <f>LEFT(B439,1)&amp;"."&amp;C439&amp;IF(V439,"^","")&amp;IF(W439,"*","")</f>
        <v>J.Kolodjashnij</v>
      </c>
      <c r="S439">
        <f>RANK(Q439,Q439:Q446)</f>
        <v>5</v>
      </c>
      <c r="T439">
        <f>RANK(Q439,Q:Q)</f>
        <v>339</v>
      </c>
      <c r="U439">
        <f>K439-T439</f>
        <v>-339</v>
      </c>
      <c r="V439" t="b">
        <f>_xlfn.MAXIFS(U:U,I:I,I439)=U439</f>
        <v>0</v>
      </c>
      <c r="W439" t="b">
        <f>_xlfn.MINIFS(U:U,I:I,I439)=U439</f>
        <v>0</v>
      </c>
      <c r="X439" t="b">
        <f>MAX(U:U)=U439</f>
        <v>0</v>
      </c>
      <c r="Y439" t="b">
        <f>L439&lt;&gt;I439</f>
        <v>0</v>
      </c>
    </row>
    <row r="440" spans="1:25" x14ac:dyDescent="0.2">
      <c r="A440">
        <v>316</v>
      </c>
      <c r="B440" t="s">
        <v>268</v>
      </c>
      <c r="C440" t="s">
        <v>598</v>
      </c>
      <c r="D440" t="s">
        <v>113</v>
      </c>
      <c r="E440" t="s">
        <v>14</v>
      </c>
      <c r="G440">
        <v>61.857100000000003</v>
      </c>
      <c r="H440">
        <v>65</v>
      </c>
      <c r="P440">
        <v>-2.2587637193383401</v>
      </c>
      <c r="Q440">
        <v>-2.2587999999999999</v>
      </c>
      <c r="R440" t="str">
        <f>LEFT(B440,1)&amp;"."&amp;C440&amp;IF(V440,"^","")&amp;IF(W440,"*","")</f>
        <v>A.Sexton</v>
      </c>
      <c r="S440">
        <f>RANK(Q440,Q440:Q447)</f>
        <v>2</v>
      </c>
      <c r="T440">
        <f>RANK(Q440,Q:Q)</f>
        <v>278</v>
      </c>
      <c r="U440">
        <f>K440-T440</f>
        <v>-278</v>
      </c>
      <c r="V440" t="b">
        <f>_xlfn.MAXIFS(U:U,I:I,I440)=U440</f>
        <v>0</v>
      </c>
      <c r="W440" t="b">
        <f>_xlfn.MINIFS(U:U,I:I,I440)=U440</f>
        <v>0</v>
      </c>
      <c r="X440" t="b">
        <f>MAX(U:U)=U440</f>
        <v>0</v>
      </c>
      <c r="Y440" t="b">
        <f>L440&lt;&gt;I440</f>
        <v>0</v>
      </c>
    </row>
    <row r="441" spans="1:25" x14ac:dyDescent="0.2">
      <c r="A441">
        <v>188</v>
      </c>
      <c r="B441" t="s">
        <v>40</v>
      </c>
      <c r="C441" t="s">
        <v>599</v>
      </c>
      <c r="D441" t="s">
        <v>82</v>
      </c>
      <c r="E441" t="s">
        <v>12</v>
      </c>
      <c r="G441">
        <v>76</v>
      </c>
      <c r="H441">
        <v>76</v>
      </c>
      <c r="N441">
        <v>-2.5461258490313599</v>
      </c>
      <c r="Q441">
        <v>-2.5461</v>
      </c>
      <c r="R441" t="str">
        <f>LEFT(B441,1)&amp;"."&amp;C441&amp;IF(V441,"^","")&amp;IF(W441,"*","")</f>
        <v>T.Cutler</v>
      </c>
      <c r="S441">
        <f>RANK(Q441,Q441:Q448)</f>
        <v>2</v>
      </c>
      <c r="T441">
        <f>RANK(Q441,Q:Q)</f>
        <v>319</v>
      </c>
      <c r="U441">
        <f>K441-T441</f>
        <v>-319</v>
      </c>
      <c r="V441" t="b">
        <f>_xlfn.MAXIFS(U:U,I:I,I441)=U441</f>
        <v>0</v>
      </c>
      <c r="W441" t="b">
        <f>_xlfn.MINIFS(U:U,I:I,I441)=U441</f>
        <v>0</v>
      </c>
      <c r="X441" t="b">
        <f>MAX(U:U)=U441</f>
        <v>0</v>
      </c>
      <c r="Y441" t="b">
        <f>L441&lt;&gt;I441</f>
        <v>0</v>
      </c>
    </row>
    <row r="442" spans="1:25" x14ac:dyDescent="0.2">
      <c r="A442">
        <v>29</v>
      </c>
      <c r="B442" t="s">
        <v>586</v>
      </c>
      <c r="C442" t="s">
        <v>294</v>
      </c>
      <c r="D442" t="s">
        <v>63</v>
      </c>
      <c r="E442" t="s">
        <v>14</v>
      </c>
      <c r="G442">
        <v>56.833300000000001</v>
      </c>
      <c r="H442">
        <v>52.5</v>
      </c>
      <c r="P442">
        <v>-3.43214746964397</v>
      </c>
      <c r="Q442">
        <v>-3.4321000000000002</v>
      </c>
      <c r="R442" t="str">
        <f>LEFT(B442,1)&amp;"."&amp;C442&amp;IF(V442,"^","")&amp;IF(W442,"*","")</f>
        <v>L.Murphy</v>
      </c>
      <c r="S442">
        <f>RANK(Q442,Q442:Q449)</f>
        <v>5</v>
      </c>
      <c r="T442">
        <f>RANK(Q442,Q:Q)</f>
        <v>413</v>
      </c>
      <c r="U442">
        <f>K442-T442</f>
        <v>-413</v>
      </c>
      <c r="V442" t="b">
        <f>_xlfn.MAXIFS(U:U,I:I,I442)=U442</f>
        <v>0</v>
      </c>
      <c r="W442" t="b">
        <f>_xlfn.MINIFS(U:U,I:I,I442)=U442</f>
        <v>0</v>
      </c>
      <c r="X442" t="b">
        <f>MAX(U:U)=U442</f>
        <v>0</v>
      </c>
      <c r="Y442" t="b">
        <f>L442&lt;&gt;I442</f>
        <v>0</v>
      </c>
    </row>
    <row r="443" spans="1:25" x14ac:dyDescent="0.2">
      <c r="A443">
        <v>686</v>
      </c>
      <c r="B443" t="s">
        <v>155</v>
      </c>
      <c r="C443" t="s">
        <v>600</v>
      </c>
      <c r="D443" t="s">
        <v>50</v>
      </c>
      <c r="E443" t="s">
        <v>14</v>
      </c>
      <c r="G443">
        <v>52</v>
      </c>
      <c r="H443">
        <v>56.5</v>
      </c>
      <c r="P443">
        <v>-3.0566646695461701</v>
      </c>
      <c r="Q443">
        <v>-3.0567000000000002</v>
      </c>
      <c r="R443" t="str">
        <f>LEFT(B443,1)&amp;"."&amp;C443&amp;IF(V443,"^","")&amp;IF(W443,"*","")</f>
        <v>N.Blakey</v>
      </c>
      <c r="S443">
        <f>RANK(Q443,Q443:Q450)</f>
        <v>4</v>
      </c>
      <c r="T443">
        <f>RANK(Q443,Q:Q)</f>
        <v>377</v>
      </c>
      <c r="U443">
        <f>K443-T443</f>
        <v>-377</v>
      </c>
      <c r="V443" t="b">
        <f>_xlfn.MAXIFS(U:U,I:I,I443)=U443</f>
        <v>0</v>
      </c>
      <c r="W443" t="b">
        <f>_xlfn.MINIFS(U:U,I:I,I443)=U443</f>
        <v>0</v>
      </c>
      <c r="X443" t="b">
        <f>MAX(U:U)=U443</f>
        <v>0</v>
      </c>
      <c r="Y443" t="b">
        <f>L443&lt;&gt;I443</f>
        <v>0</v>
      </c>
    </row>
    <row r="444" spans="1:25" x14ac:dyDescent="0.2">
      <c r="A444">
        <v>100</v>
      </c>
      <c r="B444" t="s">
        <v>252</v>
      </c>
      <c r="C444" t="s">
        <v>601</v>
      </c>
      <c r="D444" t="s">
        <v>34</v>
      </c>
      <c r="E444" t="s">
        <v>14</v>
      </c>
      <c r="F444" t="s">
        <v>12</v>
      </c>
      <c r="G444">
        <v>27</v>
      </c>
      <c r="H444">
        <v>27</v>
      </c>
      <c r="N444">
        <v>-7.0712891602030004</v>
      </c>
      <c r="P444">
        <v>-5.8258503202674499</v>
      </c>
      <c r="Q444">
        <v>-5.8258999999999999</v>
      </c>
      <c r="R444" t="str">
        <f>LEFT(B444,1)&amp;"."&amp;C444&amp;IF(V444,"^","")&amp;IF(W444,"*","")</f>
        <v>P.Dow</v>
      </c>
      <c r="S444">
        <f>RANK(Q444,Q444:Q451)</f>
        <v>6</v>
      </c>
      <c r="T444">
        <f>RANK(Q444,Q:Q)</f>
        <v>568</v>
      </c>
      <c r="U444">
        <f>K444-T444</f>
        <v>-568</v>
      </c>
      <c r="V444" t="b">
        <f>_xlfn.MAXIFS(U:U,I:I,I444)=U444</f>
        <v>0</v>
      </c>
      <c r="W444" t="b">
        <f>_xlfn.MINIFS(U:U,I:I,I444)=U444</f>
        <v>0</v>
      </c>
      <c r="X444" t="b">
        <f>MAX(U:U)=U444</f>
        <v>0</v>
      </c>
      <c r="Y444" t="b">
        <f>L444&lt;&gt;I444</f>
        <v>0</v>
      </c>
    </row>
    <row r="445" spans="1:25" x14ac:dyDescent="0.2">
      <c r="A445">
        <v>600</v>
      </c>
      <c r="B445" t="s">
        <v>402</v>
      </c>
      <c r="C445" t="s">
        <v>602</v>
      </c>
      <c r="D445" t="s">
        <v>53</v>
      </c>
      <c r="E445" t="s">
        <v>11</v>
      </c>
      <c r="G445">
        <v>67.875</v>
      </c>
      <c r="H445">
        <v>63</v>
      </c>
      <c r="M445">
        <v>-2.5822236443364801</v>
      </c>
      <c r="Q445">
        <v>-2.5821999999999998</v>
      </c>
      <c r="R445" t="str">
        <f>LEFT(B445,1)&amp;"."&amp;C445&amp;IF(V445,"^","")&amp;IF(W445,"*","")</f>
        <v>N.Broad</v>
      </c>
      <c r="S445">
        <f>RANK(Q445,Q445:Q452)</f>
        <v>3</v>
      </c>
      <c r="T445">
        <f>RANK(Q445,Q:Q)</f>
        <v>321</v>
      </c>
      <c r="U445">
        <f>K445-T445</f>
        <v>-321</v>
      </c>
      <c r="V445" t="b">
        <f>_xlfn.MAXIFS(U:U,I:I,I445)=U445</f>
        <v>0</v>
      </c>
      <c r="W445" t="b">
        <f>_xlfn.MINIFS(U:U,I:I,I445)=U445</f>
        <v>0</v>
      </c>
      <c r="X445" t="b">
        <f>MAX(U:U)=U445</f>
        <v>0</v>
      </c>
      <c r="Y445" t="b">
        <f>L445&lt;&gt;I445</f>
        <v>0</v>
      </c>
    </row>
    <row r="446" spans="1:25" x14ac:dyDescent="0.2">
      <c r="A446">
        <v>63</v>
      </c>
      <c r="B446" t="s">
        <v>603</v>
      </c>
      <c r="C446" t="s">
        <v>604</v>
      </c>
      <c r="D446" t="s">
        <v>31</v>
      </c>
      <c r="E446" t="s">
        <v>14</v>
      </c>
      <c r="G446">
        <v>70.875</v>
      </c>
      <c r="H446">
        <v>69</v>
      </c>
      <c r="P446">
        <v>-1.88328091924054</v>
      </c>
      <c r="Q446">
        <v>-1.8833</v>
      </c>
      <c r="R446" t="str">
        <f>LEFT(B446,1)&amp;"."&amp;C446&amp;IF(V446,"^","")&amp;IF(W446,"*","")</f>
        <v>E.Hipwood</v>
      </c>
      <c r="S446">
        <f>RANK(Q446,Q446:Q453)</f>
        <v>1</v>
      </c>
      <c r="T446">
        <f>RANK(Q446,Q:Q)</f>
        <v>239</v>
      </c>
      <c r="U446">
        <f>K446-T446</f>
        <v>-239</v>
      </c>
      <c r="V446" t="b">
        <f>_xlfn.MAXIFS(U:U,I:I,I446)=U446</f>
        <v>0</v>
      </c>
      <c r="W446" t="b">
        <f>_xlfn.MINIFS(U:U,I:I,I446)=U446</f>
        <v>0</v>
      </c>
      <c r="X446" t="b">
        <f>MAX(U:U)=U446</f>
        <v>0</v>
      </c>
      <c r="Y446" t="b">
        <f>L446&lt;&gt;I446</f>
        <v>0</v>
      </c>
    </row>
    <row r="447" spans="1:25" x14ac:dyDescent="0.2">
      <c r="A447">
        <v>145</v>
      </c>
      <c r="B447" t="s">
        <v>430</v>
      </c>
      <c r="C447" t="s">
        <v>584</v>
      </c>
      <c r="D447" t="s">
        <v>18</v>
      </c>
      <c r="E447" t="s">
        <v>14</v>
      </c>
      <c r="G447">
        <v>46.5</v>
      </c>
      <c r="H447">
        <v>44</v>
      </c>
      <c r="P447">
        <v>-4.2300484198517996</v>
      </c>
      <c r="Q447">
        <v>-4.2300000000000004</v>
      </c>
      <c r="R447" t="str">
        <f>LEFT(B447,1)&amp;"."&amp;C447&amp;IF(V447,"^","")&amp;IF(W447,"*","")</f>
        <v>M.Cox</v>
      </c>
      <c r="S447">
        <f>RANK(Q447,Q447:Q454)</f>
        <v>4</v>
      </c>
      <c r="T447">
        <f>RANK(Q447,Q:Q)</f>
        <v>481</v>
      </c>
      <c r="U447">
        <f>K447-T447</f>
        <v>-481</v>
      </c>
      <c r="V447" t="b">
        <f>_xlfn.MAXIFS(U:U,I:I,I447)=U447</f>
        <v>0</v>
      </c>
      <c r="W447" t="b">
        <f>_xlfn.MINIFS(U:U,I:I,I447)=U447</f>
        <v>0</v>
      </c>
      <c r="X447" t="b">
        <f>MAX(U:U)=U447</f>
        <v>0</v>
      </c>
      <c r="Y447" t="b">
        <f>L447&lt;&gt;I447</f>
        <v>0</v>
      </c>
    </row>
    <row r="448" spans="1:25" x14ac:dyDescent="0.2">
      <c r="A448">
        <v>222</v>
      </c>
      <c r="B448" t="s">
        <v>68</v>
      </c>
      <c r="C448" t="s">
        <v>90</v>
      </c>
      <c r="D448" t="s">
        <v>82</v>
      </c>
      <c r="E448" t="s">
        <v>14</v>
      </c>
      <c r="G448">
        <v>0</v>
      </c>
      <c r="H448">
        <v>0</v>
      </c>
      <c r="P448">
        <v>-8.3603592209276094</v>
      </c>
      <c r="Q448">
        <v>-8.3604000000000003</v>
      </c>
      <c r="R448" t="str">
        <f>LEFT(B448,1)&amp;"."&amp;C448&amp;IF(V448,"^","")&amp;IF(W448,"*","")</f>
        <v>J.Stewart</v>
      </c>
      <c r="S448">
        <f>RANK(Q448,Q448:Q455)</f>
        <v>7</v>
      </c>
      <c r="T448">
        <f>RANK(Q448,Q:Q)</f>
        <v>687</v>
      </c>
      <c r="U448">
        <f>K448-T448</f>
        <v>-687</v>
      </c>
      <c r="V448" t="b">
        <f>_xlfn.MAXIFS(U:U,I:I,I448)=U448</f>
        <v>0</v>
      </c>
      <c r="W448" t="b">
        <f>_xlfn.MINIFS(U:U,I:I,I448)=U448</f>
        <v>0</v>
      </c>
      <c r="X448" t="b">
        <f>MAX(U:U)=U448</f>
        <v>0</v>
      </c>
      <c r="Y448" t="b">
        <f>L448&lt;&gt;I448</f>
        <v>0</v>
      </c>
    </row>
    <row r="449" spans="1:25" x14ac:dyDescent="0.2">
      <c r="A449">
        <v>53</v>
      </c>
      <c r="B449" t="s">
        <v>605</v>
      </c>
      <c r="C449" t="s">
        <v>606</v>
      </c>
      <c r="D449" t="s">
        <v>31</v>
      </c>
      <c r="E449" t="s">
        <v>11</v>
      </c>
      <c r="G449">
        <v>73.285700000000006</v>
      </c>
      <c r="H449">
        <v>70</v>
      </c>
      <c r="M449">
        <v>-1.9582559028786899</v>
      </c>
      <c r="Q449">
        <v>-1.9582999999999999</v>
      </c>
      <c r="R449" t="str">
        <f>LEFT(B449,1)&amp;"."&amp;C449&amp;IF(V449,"^","")&amp;IF(W449,"*","")</f>
        <v>G.Birchall</v>
      </c>
      <c r="S449">
        <f>RANK(Q449,Q449:Q456)</f>
        <v>1</v>
      </c>
      <c r="T449">
        <f>RANK(Q449,Q:Q)</f>
        <v>245</v>
      </c>
      <c r="U449">
        <f>K449-T449</f>
        <v>-245</v>
      </c>
      <c r="V449" t="b">
        <f>_xlfn.MAXIFS(U:U,I:I,I449)=U449</f>
        <v>0</v>
      </c>
      <c r="W449" t="b">
        <f>_xlfn.MINIFS(U:U,I:I,I449)=U449</f>
        <v>0</v>
      </c>
      <c r="X449" t="b">
        <f>MAX(U:U)=U449</f>
        <v>0</v>
      </c>
      <c r="Y449" t="b">
        <f>L449&lt;&gt;I449</f>
        <v>0</v>
      </c>
    </row>
    <row r="450" spans="1:25" x14ac:dyDescent="0.2">
      <c r="A450">
        <v>236</v>
      </c>
      <c r="B450" t="s">
        <v>123</v>
      </c>
      <c r="C450" t="s">
        <v>607</v>
      </c>
      <c r="D450" t="s">
        <v>37</v>
      </c>
      <c r="E450" t="s">
        <v>14</v>
      </c>
      <c r="G450">
        <v>58</v>
      </c>
      <c r="H450">
        <v>53</v>
      </c>
      <c r="P450">
        <v>-3.3852121196317402</v>
      </c>
      <c r="Q450">
        <v>-3.3852000000000002</v>
      </c>
      <c r="R450" t="str">
        <f>LEFT(B450,1)&amp;"."&amp;C450&amp;IF(V450,"^","")&amp;IF(W450,"*","")</f>
        <v>T.Colyer</v>
      </c>
      <c r="S450">
        <f>RANK(Q450,Q450:Q457)</f>
        <v>3</v>
      </c>
      <c r="T450">
        <f>RANK(Q450,Q:Q)</f>
        <v>408</v>
      </c>
      <c r="U450">
        <f>K450-T450</f>
        <v>-408</v>
      </c>
      <c r="V450" t="b">
        <f>_xlfn.MAXIFS(U:U,I:I,I450)=U450</f>
        <v>0</v>
      </c>
      <c r="W450" t="b">
        <f>_xlfn.MINIFS(U:U,I:I,I450)=U450</f>
        <v>0</v>
      </c>
      <c r="X450" t="b">
        <f>MAX(U:U)=U450</f>
        <v>0</v>
      </c>
      <c r="Y450" t="b">
        <f>L450&lt;&gt;I450</f>
        <v>0</v>
      </c>
    </row>
    <row r="451" spans="1:25" x14ac:dyDescent="0.2">
      <c r="A451">
        <v>298</v>
      </c>
      <c r="B451" t="s">
        <v>22</v>
      </c>
      <c r="C451" t="s">
        <v>608</v>
      </c>
      <c r="D451" t="s">
        <v>113</v>
      </c>
      <c r="E451" t="s">
        <v>11</v>
      </c>
      <c r="G451">
        <v>0</v>
      </c>
      <c r="H451">
        <v>0</v>
      </c>
      <c r="M451">
        <v>-8.1979333174566094</v>
      </c>
      <c r="Q451">
        <v>-8.1979000000000006</v>
      </c>
      <c r="R451" t="str">
        <f>LEFT(B451,1)&amp;"."&amp;C451&amp;IF(V451,"^","")&amp;IF(W451,"*","")</f>
        <v>J.Hombsch</v>
      </c>
      <c r="S451">
        <f>RANK(Q451,Q451:Q458)</f>
        <v>6</v>
      </c>
      <c r="T451">
        <f>RANK(Q451,Q:Q)</f>
        <v>587</v>
      </c>
      <c r="U451">
        <f>K451-T451</f>
        <v>-587</v>
      </c>
      <c r="V451" t="b">
        <f>_xlfn.MAXIFS(U:U,I:I,I451)=U451</f>
        <v>0</v>
      </c>
      <c r="W451" t="b">
        <f>_xlfn.MINIFS(U:U,I:I,I451)=U451</f>
        <v>0</v>
      </c>
      <c r="X451" t="b">
        <f>MAX(U:U)=U451</f>
        <v>0</v>
      </c>
      <c r="Y451" t="b">
        <f>L451&lt;&gt;I451</f>
        <v>0</v>
      </c>
    </row>
    <row r="452" spans="1:25" x14ac:dyDescent="0.2">
      <c r="A452">
        <v>672</v>
      </c>
      <c r="B452" t="s">
        <v>226</v>
      </c>
      <c r="C452" t="s">
        <v>87</v>
      </c>
      <c r="D452" t="s">
        <v>116</v>
      </c>
      <c r="E452" t="s">
        <v>14</v>
      </c>
      <c r="G452">
        <v>41</v>
      </c>
      <c r="H452">
        <v>41</v>
      </c>
      <c r="P452">
        <v>-4.51166051992515</v>
      </c>
      <c r="Q452">
        <v>-4.5117000000000003</v>
      </c>
      <c r="R452" t="str">
        <f>LEFT(B452,1)&amp;"."&amp;C452&amp;IF(V452,"^","")&amp;IF(W452,"*","")</f>
        <v>M.Parker</v>
      </c>
      <c r="S452">
        <f>RANK(Q452,Q452:Q459)</f>
        <v>4</v>
      </c>
      <c r="T452">
        <f>RANK(Q452,Q:Q)</f>
        <v>493</v>
      </c>
      <c r="U452">
        <f>K452-T452</f>
        <v>-493</v>
      </c>
      <c r="V452" t="b">
        <f>_xlfn.MAXIFS(U:U,I:I,I452)=U452</f>
        <v>0</v>
      </c>
      <c r="W452" t="b">
        <f>_xlfn.MINIFS(U:U,I:I,I452)=U452</f>
        <v>0</v>
      </c>
      <c r="X452" t="b">
        <f>MAX(U:U)=U452</f>
        <v>0</v>
      </c>
      <c r="Y452" t="b">
        <f>L452&lt;&gt;I452</f>
        <v>0</v>
      </c>
    </row>
    <row r="453" spans="1:25" x14ac:dyDescent="0.2">
      <c r="A453">
        <v>771</v>
      </c>
      <c r="B453" t="s">
        <v>609</v>
      </c>
      <c r="C453" t="s">
        <v>479</v>
      </c>
      <c r="D453" t="s">
        <v>24</v>
      </c>
      <c r="E453" t="s">
        <v>11</v>
      </c>
      <c r="G453">
        <v>67.2</v>
      </c>
      <c r="H453">
        <v>60</v>
      </c>
      <c r="M453">
        <v>-2.84963839067554</v>
      </c>
      <c r="Q453">
        <v>-2.8496000000000001</v>
      </c>
      <c r="R453" t="str">
        <f>LEFT(B453,1)&amp;"."&amp;C453&amp;IF(V453,"^","")&amp;IF(W453,"*","")</f>
        <v>E.Wood</v>
      </c>
      <c r="S453">
        <f>RANK(Q453,Q453:Q460)</f>
        <v>2</v>
      </c>
      <c r="T453">
        <f>RANK(Q453,Q:Q)</f>
        <v>350</v>
      </c>
      <c r="U453">
        <f>K453-T453</f>
        <v>-350</v>
      </c>
      <c r="V453" t="b">
        <f>_xlfn.MAXIFS(U:U,I:I,I453)=U453</f>
        <v>0</v>
      </c>
      <c r="W453" t="b">
        <f>_xlfn.MINIFS(U:U,I:I,I453)=U453</f>
        <v>0</v>
      </c>
      <c r="X453" t="b">
        <f>MAX(U:U)=U453</f>
        <v>0</v>
      </c>
      <c r="Y453" t="b">
        <f>L453&lt;&gt;I453</f>
        <v>0</v>
      </c>
    </row>
    <row r="454" spans="1:25" x14ac:dyDescent="0.2">
      <c r="A454">
        <v>644</v>
      </c>
      <c r="B454" t="s">
        <v>402</v>
      </c>
      <c r="C454" t="s">
        <v>350</v>
      </c>
      <c r="D454" t="s">
        <v>116</v>
      </c>
      <c r="E454" t="s">
        <v>11</v>
      </c>
      <c r="G454">
        <v>0</v>
      </c>
      <c r="H454">
        <v>0</v>
      </c>
      <c r="M454">
        <v>-8.1979333174566094</v>
      </c>
      <c r="Q454">
        <v>-8.1979000000000006</v>
      </c>
      <c r="R454" t="str">
        <f>LEFT(B454,1)&amp;"."&amp;C454&amp;IF(V454,"^","")&amp;IF(W454,"*","")</f>
        <v>N.Brown</v>
      </c>
      <c r="S454">
        <f>RANK(Q454,Q454:Q461)</f>
        <v>5</v>
      </c>
      <c r="T454">
        <f>RANK(Q454,Q:Q)</f>
        <v>587</v>
      </c>
      <c r="U454">
        <f>K454-T454</f>
        <v>-587</v>
      </c>
      <c r="V454" t="b">
        <f>_xlfn.MAXIFS(U:U,I:I,I454)=U454</f>
        <v>0</v>
      </c>
      <c r="W454" t="b">
        <f>_xlfn.MINIFS(U:U,I:I,I454)=U454</f>
        <v>0</v>
      </c>
      <c r="X454" t="b">
        <f>MAX(U:U)=U454</f>
        <v>0</v>
      </c>
      <c r="Y454" t="b">
        <f>L454&lt;&gt;I454</f>
        <v>0</v>
      </c>
    </row>
    <row r="455" spans="1:25" x14ac:dyDescent="0.2">
      <c r="A455">
        <v>183</v>
      </c>
      <c r="B455" t="s">
        <v>38</v>
      </c>
      <c r="C455" t="s">
        <v>610</v>
      </c>
      <c r="D455" t="s">
        <v>82</v>
      </c>
      <c r="E455" t="s">
        <v>14</v>
      </c>
      <c r="G455">
        <v>0</v>
      </c>
      <c r="H455">
        <v>0</v>
      </c>
      <c r="P455">
        <v>-8.3603592209276094</v>
      </c>
      <c r="Q455">
        <v>-8.3604000000000003</v>
      </c>
      <c r="R455" t="str">
        <f>LEFT(B455,1)&amp;"."&amp;C455&amp;IF(V455,"^","")&amp;IF(W455,"*","")</f>
        <v>J.Begley</v>
      </c>
      <c r="S455">
        <f>RANK(Q455,Q455:Q462)</f>
        <v>7</v>
      </c>
      <c r="T455">
        <f>RANK(Q455,Q:Q)</f>
        <v>687</v>
      </c>
      <c r="U455">
        <f>K455-T455</f>
        <v>-687</v>
      </c>
      <c r="V455" t="b">
        <f>_xlfn.MAXIFS(U:U,I:I,I455)=U455</f>
        <v>0</v>
      </c>
      <c r="W455" t="b">
        <f>_xlfn.MINIFS(U:U,I:I,I455)=U455</f>
        <v>0</v>
      </c>
      <c r="X455" t="b">
        <f>MAX(U:U)=U455</f>
        <v>0</v>
      </c>
      <c r="Y455" t="b">
        <f>L455&lt;&gt;I455</f>
        <v>0</v>
      </c>
    </row>
    <row r="456" spans="1:25" x14ac:dyDescent="0.2">
      <c r="A456">
        <v>254</v>
      </c>
      <c r="B456" t="s">
        <v>611</v>
      </c>
      <c r="C456" t="s">
        <v>477</v>
      </c>
      <c r="D456" t="s">
        <v>37</v>
      </c>
      <c r="E456" t="s">
        <v>14</v>
      </c>
      <c r="G456">
        <v>51</v>
      </c>
      <c r="H456">
        <v>51</v>
      </c>
      <c r="P456">
        <v>-3.5729535196806399</v>
      </c>
      <c r="Q456">
        <v>-3.573</v>
      </c>
      <c r="R456" t="str">
        <f>LEFT(B456,1)&amp;"."&amp;C456&amp;IF(V456,"^","")&amp;IF(W456,"*","")</f>
        <v>C.McCarthy</v>
      </c>
      <c r="S456">
        <f>RANK(Q456,Q456:Q463)</f>
        <v>4</v>
      </c>
      <c r="T456">
        <f>RANK(Q456,Q:Q)</f>
        <v>426</v>
      </c>
      <c r="U456">
        <f>K456-T456</f>
        <v>-426</v>
      </c>
      <c r="V456" t="b">
        <f>_xlfn.MAXIFS(U:U,I:I,I456)=U456</f>
        <v>0</v>
      </c>
      <c r="W456" t="b">
        <f>_xlfn.MINIFS(U:U,I:I,I456)=U456</f>
        <v>0</v>
      </c>
      <c r="X456" t="b">
        <f>MAX(U:U)=U456</f>
        <v>0</v>
      </c>
      <c r="Y456" t="b">
        <f>L456&lt;&gt;I456</f>
        <v>0</v>
      </c>
    </row>
    <row r="457" spans="1:25" x14ac:dyDescent="0.2">
      <c r="A457">
        <v>345</v>
      </c>
      <c r="B457" t="s">
        <v>22</v>
      </c>
      <c r="C457" t="s">
        <v>612</v>
      </c>
      <c r="D457" t="s">
        <v>44</v>
      </c>
      <c r="E457" t="s">
        <v>11</v>
      </c>
      <c r="G457">
        <v>62</v>
      </c>
      <c r="H457">
        <v>62</v>
      </c>
      <c r="M457">
        <v>-2.67136189311617</v>
      </c>
      <c r="Q457">
        <v>-2.6714000000000002</v>
      </c>
      <c r="R457" t="str">
        <f>LEFT(B457,1)&amp;"."&amp;C457&amp;IF(V457,"^","")&amp;IF(W457,"*","")</f>
        <v>J.Henry</v>
      </c>
      <c r="S457">
        <f>RANK(Q457,Q457:Q464)</f>
        <v>3</v>
      </c>
      <c r="T457">
        <f>RANK(Q457,Q:Q)</f>
        <v>332</v>
      </c>
      <c r="U457">
        <f>K457-T457</f>
        <v>-332</v>
      </c>
      <c r="V457" t="b">
        <f>_xlfn.MAXIFS(U:U,I:I,I457)=U457</f>
        <v>0</v>
      </c>
      <c r="W457" t="b">
        <f>_xlfn.MINIFS(U:U,I:I,I457)=U457</f>
        <v>0</v>
      </c>
      <c r="X457" t="b">
        <f>MAX(U:U)=U457</f>
        <v>0</v>
      </c>
      <c r="Y457" t="b">
        <f>L457&lt;&gt;I457</f>
        <v>0</v>
      </c>
    </row>
    <row r="458" spans="1:25" x14ac:dyDescent="0.2">
      <c r="A458">
        <v>811</v>
      </c>
      <c r="B458" t="s">
        <v>402</v>
      </c>
      <c r="C458" t="s">
        <v>613</v>
      </c>
      <c r="D458" t="s">
        <v>58</v>
      </c>
      <c r="E458" t="s">
        <v>13</v>
      </c>
      <c r="G458">
        <v>0</v>
      </c>
      <c r="H458">
        <v>0</v>
      </c>
      <c r="O458">
        <v>-5.1959538965931698</v>
      </c>
      <c r="Q458">
        <v>-5.1959999999999997</v>
      </c>
      <c r="R458" t="str">
        <f>LEFT(B458,1)&amp;"."&amp;C458&amp;IF(V458,"^","")&amp;IF(W458,"*","")</f>
        <v>N.Vardy</v>
      </c>
      <c r="S458">
        <f>RANK(Q458,Q458:Q465)</f>
        <v>4</v>
      </c>
      <c r="T458">
        <f>RANK(Q458,Q:Q)</f>
        <v>521</v>
      </c>
      <c r="U458">
        <f>K458-T458</f>
        <v>-521</v>
      </c>
      <c r="V458" t="b">
        <f>_xlfn.MAXIFS(U:U,I:I,I458)=U458</f>
        <v>0</v>
      </c>
      <c r="W458" t="b">
        <f>_xlfn.MINIFS(U:U,I:I,I458)=U458</f>
        <v>0</v>
      </c>
      <c r="X458" t="b">
        <f>MAX(U:U)=U458</f>
        <v>0</v>
      </c>
      <c r="Y458" t="b">
        <f>L458&lt;&gt;I458</f>
        <v>0</v>
      </c>
    </row>
    <row r="459" spans="1:25" x14ac:dyDescent="0.2">
      <c r="A459">
        <v>492</v>
      </c>
      <c r="B459" t="s">
        <v>614</v>
      </c>
      <c r="C459" t="s">
        <v>615</v>
      </c>
      <c r="D459" t="s">
        <v>21</v>
      </c>
      <c r="E459" t="s">
        <v>11</v>
      </c>
      <c r="F459" t="s">
        <v>14</v>
      </c>
      <c r="G459">
        <v>0</v>
      </c>
      <c r="H459">
        <v>0</v>
      </c>
      <c r="M459">
        <v>-8.1979333174566094</v>
      </c>
      <c r="P459">
        <v>-8.3603592209276094</v>
      </c>
      <c r="Q459">
        <v>-8.1979000000000006</v>
      </c>
      <c r="R459" t="str">
        <f>LEFT(B459,1)&amp;"."&amp;C459&amp;IF(V459,"^","")&amp;IF(W459,"*","")</f>
        <v>H.Petty</v>
      </c>
      <c r="S459">
        <f>RANK(Q459,Q459:Q466)</f>
        <v>5</v>
      </c>
      <c r="T459">
        <f>RANK(Q459,Q:Q)</f>
        <v>587</v>
      </c>
      <c r="U459">
        <f>K459-T459</f>
        <v>-587</v>
      </c>
      <c r="V459" t="b">
        <f>_xlfn.MAXIFS(U:U,I:I,I459)=U459</f>
        <v>0</v>
      </c>
      <c r="W459" t="b">
        <f>_xlfn.MINIFS(U:U,I:I,I459)=U459</f>
        <v>0</v>
      </c>
      <c r="X459" t="b">
        <f>MAX(U:U)=U459</f>
        <v>0</v>
      </c>
      <c r="Y459" t="b">
        <f>L459&lt;&gt;I459</f>
        <v>0</v>
      </c>
    </row>
    <row r="460" spans="1:25" x14ac:dyDescent="0.2">
      <c r="A460">
        <v>541</v>
      </c>
      <c r="B460" t="s">
        <v>216</v>
      </c>
      <c r="C460" t="s">
        <v>616</v>
      </c>
      <c r="D460" t="s">
        <v>94</v>
      </c>
      <c r="E460" t="s">
        <v>12</v>
      </c>
      <c r="G460">
        <v>0</v>
      </c>
      <c r="H460">
        <v>0</v>
      </c>
      <c r="N460">
        <v>-9.5647464949302297</v>
      </c>
      <c r="Q460">
        <v>-9.5647000000000002</v>
      </c>
      <c r="R460" t="str">
        <f>LEFT(B460,1)&amp;"."&amp;C460&amp;IF(V460,"^","")&amp;IF(W460,"*","")</f>
        <v>D.Tyson</v>
      </c>
      <c r="S460">
        <f>RANK(Q460,Q460:Q467)</f>
        <v>8</v>
      </c>
      <c r="T460">
        <f>RANK(Q460,Q:Q)</f>
        <v>775</v>
      </c>
      <c r="U460">
        <f>K460-T460</f>
        <v>-775</v>
      </c>
      <c r="V460" t="b">
        <f>_xlfn.MAXIFS(U:U,I:I,I460)=U460</f>
        <v>0</v>
      </c>
      <c r="W460" t="b">
        <f>_xlfn.MINIFS(U:U,I:I,I460)=U460</f>
        <v>0</v>
      </c>
      <c r="X460" t="b">
        <f>MAX(U:U)=U460</f>
        <v>0</v>
      </c>
      <c r="Y460" t="b">
        <f>L460&lt;&gt;I460</f>
        <v>0</v>
      </c>
    </row>
    <row r="461" spans="1:25" x14ac:dyDescent="0.2">
      <c r="A461">
        <v>443</v>
      </c>
      <c r="B461" t="s">
        <v>345</v>
      </c>
      <c r="C461" t="s">
        <v>617</v>
      </c>
      <c r="D461" t="s">
        <v>42</v>
      </c>
      <c r="E461" t="s">
        <v>14</v>
      </c>
      <c r="F461" t="s">
        <v>12</v>
      </c>
      <c r="G461">
        <v>68.599999999999994</v>
      </c>
      <c r="H461">
        <v>63</v>
      </c>
      <c r="N461">
        <v>-3.7466793805666998</v>
      </c>
      <c r="P461">
        <v>-2.4465051193872398</v>
      </c>
      <c r="Q461">
        <v>-2.4464999999999999</v>
      </c>
      <c r="R461" t="str">
        <f>LEFT(B461,1)&amp;"."&amp;C461&amp;IF(V461,"^","")&amp;IF(W461,"*","")</f>
        <v>H.Morrison</v>
      </c>
      <c r="S461">
        <f>RANK(Q461,Q461:Q468)</f>
        <v>2</v>
      </c>
      <c r="T461">
        <f>RANK(Q461,Q:Q)</f>
        <v>303</v>
      </c>
      <c r="U461">
        <f>K461-T461</f>
        <v>-303</v>
      </c>
      <c r="V461" t="b">
        <f>_xlfn.MAXIFS(U:U,I:I,I461)=U461</f>
        <v>0</v>
      </c>
      <c r="W461" t="b">
        <f>_xlfn.MINIFS(U:U,I:I,I461)=U461</f>
        <v>0</v>
      </c>
      <c r="X461" t="b">
        <f>MAX(U:U)=U461</f>
        <v>0</v>
      </c>
      <c r="Y461" t="b">
        <f>L461&lt;&gt;I461</f>
        <v>0</v>
      </c>
    </row>
    <row r="462" spans="1:25" x14ac:dyDescent="0.2">
      <c r="A462">
        <v>579</v>
      </c>
      <c r="B462" t="s">
        <v>92</v>
      </c>
      <c r="C462" t="s">
        <v>137</v>
      </c>
      <c r="D462" t="s">
        <v>99</v>
      </c>
      <c r="E462" t="s">
        <v>14</v>
      </c>
      <c r="G462">
        <v>80.625</v>
      </c>
      <c r="H462">
        <v>81</v>
      </c>
      <c r="L462">
        <v>9867</v>
      </c>
      <c r="P462">
        <v>-0.75683251894713099</v>
      </c>
      <c r="Q462">
        <v>-0.75680000000000003</v>
      </c>
      <c r="R462" t="str">
        <f>LEFT(B462,1)&amp;"."&amp;C462&amp;IF(V462,"^","")&amp;IF(W462,"*","")</f>
        <v>T.Marshall</v>
      </c>
      <c r="S462">
        <f>RANK(Q462,Q462:Q469)</f>
        <v>1</v>
      </c>
      <c r="T462">
        <f>RANK(Q462,Q:Q)</f>
        <v>117</v>
      </c>
      <c r="U462">
        <f>K462-T462</f>
        <v>-117</v>
      </c>
      <c r="V462" t="b">
        <f>_xlfn.MAXIFS(U:U,I:I,I462)=U462</f>
        <v>0</v>
      </c>
      <c r="W462" t="b">
        <f>_xlfn.MINIFS(U:U,I:I,I462)=U462</f>
        <v>0</v>
      </c>
      <c r="X462" t="b">
        <f>MAX(U:U)=U462</f>
        <v>0</v>
      </c>
      <c r="Y462" t="b">
        <f>L462&lt;&gt;I462</f>
        <v>1</v>
      </c>
    </row>
    <row r="463" spans="1:25" x14ac:dyDescent="0.2">
      <c r="A463">
        <v>517</v>
      </c>
      <c r="B463" t="s">
        <v>70</v>
      </c>
      <c r="C463" t="s">
        <v>618</v>
      </c>
      <c r="D463" t="s">
        <v>94</v>
      </c>
      <c r="E463" t="s">
        <v>11</v>
      </c>
      <c r="G463">
        <v>0</v>
      </c>
      <c r="H463">
        <v>0</v>
      </c>
      <c r="M463">
        <v>-8.1979333174566094</v>
      </c>
      <c r="Q463">
        <v>-8.1979000000000006</v>
      </c>
      <c r="R463" t="str">
        <f>LEFT(B463,1)&amp;"."&amp;C463&amp;IF(V463,"^","")&amp;IF(W463,"*","")</f>
        <v>S.Durdin</v>
      </c>
      <c r="S463">
        <f>RANK(Q463,Q463:Q470)</f>
        <v>6</v>
      </c>
      <c r="T463">
        <f>RANK(Q463,Q:Q)</f>
        <v>587</v>
      </c>
      <c r="U463">
        <f>K463-T463</f>
        <v>-587</v>
      </c>
      <c r="V463" t="b">
        <f>_xlfn.MAXIFS(U:U,I:I,I463)=U463</f>
        <v>0</v>
      </c>
      <c r="W463" t="b">
        <f>_xlfn.MINIFS(U:U,I:I,I463)=U463</f>
        <v>0</v>
      </c>
      <c r="X463" t="b">
        <f>MAX(U:U)=U463</f>
        <v>0</v>
      </c>
      <c r="Y463" t="b">
        <f>L463&lt;&gt;I463</f>
        <v>0</v>
      </c>
    </row>
    <row r="464" spans="1:25" x14ac:dyDescent="0.2">
      <c r="A464">
        <v>375</v>
      </c>
      <c r="B464" t="s">
        <v>72</v>
      </c>
      <c r="C464" t="s">
        <v>619</v>
      </c>
      <c r="D464" t="s">
        <v>27</v>
      </c>
      <c r="E464" t="s">
        <v>11</v>
      </c>
      <c r="F464" t="s">
        <v>14</v>
      </c>
      <c r="G464">
        <v>0</v>
      </c>
      <c r="H464">
        <v>0</v>
      </c>
      <c r="M464">
        <v>-8.1979333174566094</v>
      </c>
      <c r="P464">
        <v>-8.3603592209276094</v>
      </c>
      <c r="Q464">
        <v>-8.1979000000000006</v>
      </c>
      <c r="R464" t="str">
        <f>LEFT(B464,1)&amp;"."&amp;C464&amp;IF(V464,"^","")&amp;IF(W464,"*","")</f>
        <v>M.Buntine</v>
      </c>
      <c r="S464">
        <f>RANK(Q464,Q464:Q471)</f>
        <v>6</v>
      </c>
      <c r="T464">
        <f>RANK(Q464,Q:Q)</f>
        <v>587</v>
      </c>
      <c r="U464">
        <f>K464-T464</f>
        <v>-587</v>
      </c>
      <c r="V464" t="b">
        <f>_xlfn.MAXIFS(U:U,I:I,I464)=U464</f>
        <v>0</v>
      </c>
      <c r="W464" t="b">
        <f>_xlfn.MINIFS(U:U,I:I,I464)=U464</f>
        <v>0</v>
      </c>
      <c r="X464" t="b">
        <f>MAX(U:U)=U464</f>
        <v>0</v>
      </c>
      <c r="Y464" t="b">
        <f>L464&lt;&gt;I464</f>
        <v>0</v>
      </c>
    </row>
    <row r="465" spans="1:25" x14ac:dyDescent="0.2">
      <c r="A465">
        <v>427</v>
      </c>
      <c r="B465" t="s">
        <v>47</v>
      </c>
      <c r="C465" t="s">
        <v>620</v>
      </c>
      <c r="D465" t="s">
        <v>42</v>
      </c>
      <c r="E465" t="s">
        <v>14</v>
      </c>
      <c r="G465">
        <v>43.75</v>
      </c>
      <c r="H465">
        <v>44</v>
      </c>
      <c r="P465">
        <v>-4.2300484198517996</v>
      </c>
      <c r="Q465">
        <v>-4.2300000000000004</v>
      </c>
      <c r="R465" t="str">
        <f>LEFT(B465,1)&amp;"."&amp;C465&amp;IF(V465,"^","")&amp;IF(W465,"*","")</f>
        <v>O.Hanrahan</v>
      </c>
      <c r="S465">
        <f>RANK(Q465,Q465:Q472)</f>
        <v>4</v>
      </c>
      <c r="T465">
        <f>RANK(Q465,Q:Q)</f>
        <v>481</v>
      </c>
      <c r="U465">
        <f>K465-T465</f>
        <v>-481</v>
      </c>
      <c r="V465" t="b">
        <f>_xlfn.MAXIFS(U:U,I:I,I465)=U465</f>
        <v>0</v>
      </c>
      <c r="W465" t="b">
        <f>_xlfn.MINIFS(U:U,I:I,I465)=U465</f>
        <v>0</v>
      </c>
      <c r="X465" t="b">
        <f>MAX(U:U)=U465</f>
        <v>0</v>
      </c>
      <c r="Y465" t="b">
        <f>L465&lt;&gt;I465</f>
        <v>0</v>
      </c>
    </row>
    <row r="466" spans="1:25" x14ac:dyDescent="0.2">
      <c r="A466">
        <v>708</v>
      </c>
      <c r="B466" t="s">
        <v>425</v>
      </c>
      <c r="C466" t="s">
        <v>621</v>
      </c>
      <c r="D466" t="s">
        <v>50</v>
      </c>
      <c r="E466" t="s">
        <v>11</v>
      </c>
      <c r="G466">
        <v>30</v>
      </c>
      <c r="H466">
        <v>30</v>
      </c>
      <c r="M466">
        <v>-5.5237858540660696</v>
      </c>
      <c r="Q466">
        <v>-5.5237999999999996</v>
      </c>
      <c r="R466" t="str">
        <f>LEFT(B466,1)&amp;"."&amp;C466&amp;IF(V466,"^","")&amp;IF(W466,"*","")</f>
        <v>L.Melican</v>
      </c>
      <c r="S466">
        <f>RANK(Q466,Q466:Q473)</f>
        <v>5</v>
      </c>
      <c r="T466">
        <f>RANK(Q466,Q:Q)</f>
        <v>564</v>
      </c>
      <c r="U466">
        <f>K466-T466</f>
        <v>-564</v>
      </c>
      <c r="V466" t="b">
        <f>_xlfn.MAXIFS(U:U,I:I,I466)=U466</f>
        <v>0</v>
      </c>
      <c r="W466" t="b">
        <f>_xlfn.MINIFS(U:U,I:I,I466)=U466</f>
        <v>0</v>
      </c>
      <c r="X466" t="b">
        <f>MAX(U:U)=U466</f>
        <v>0</v>
      </c>
      <c r="Y466" t="b">
        <f>L466&lt;&gt;I466</f>
        <v>0</v>
      </c>
    </row>
    <row r="467" spans="1:25" x14ac:dyDescent="0.2">
      <c r="A467">
        <v>483</v>
      </c>
      <c r="B467" t="s">
        <v>622</v>
      </c>
      <c r="C467" t="s">
        <v>623</v>
      </c>
      <c r="D467" t="s">
        <v>21</v>
      </c>
      <c r="E467" t="s">
        <v>14</v>
      </c>
      <c r="G467">
        <v>55.166699999999999</v>
      </c>
      <c r="H467">
        <v>45</v>
      </c>
      <c r="P467">
        <v>-4.1361777198273497</v>
      </c>
      <c r="Q467">
        <v>-4.1361999999999997</v>
      </c>
      <c r="R467" t="str">
        <f>LEFT(B467,1)&amp;"."&amp;C467&amp;IF(V467,"^","")&amp;IF(W467,"*","")</f>
        <v>J.Lockhart</v>
      </c>
      <c r="S467">
        <f>RANK(Q467,Q467:Q474)</f>
        <v>3</v>
      </c>
      <c r="T467">
        <f>RANK(Q467,Q:Q)</f>
        <v>477</v>
      </c>
      <c r="U467">
        <f>K467-T467</f>
        <v>-477</v>
      </c>
      <c r="V467" t="b">
        <f>_xlfn.MAXIFS(U:U,I:I,I467)=U467</f>
        <v>0</v>
      </c>
      <c r="W467" t="b">
        <f>_xlfn.MINIFS(U:U,I:I,I467)=U467</f>
        <v>0</v>
      </c>
      <c r="X467" t="b">
        <f>MAX(U:U)=U467</f>
        <v>0</v>
      </c>
      <c r="Y467" t="b">
        <f>L467&lt;&gt;I467</f>
        <v>0</v>
      </c>
    </row>
    <row r="468" spans="1:25" x14ac:dyDescent="0.2">
      <c r="A468">
        <v>9</v>
      </c>
      <c r="B468" t="s">
        <v>111</v>
      </c>
      <c r="C468" t="s">
        <v>624</v>
      </c>
      <c r="D468" t="s">
        <v>63</v>
      </c>
      <c r="E468" t="s">
        <v>14</v>
      </c>
      <c r="G468">
        <v>59.666699999999999</v>
      </c>
      <c r="H468">
        <v>59</v>
      </c>
      <c r="P468">
        <v>-2.8219879194850401</v>
      </c>
      <c r="Q468">
        <v>-2.8220000000000001</v>
      </c>
      <c r="R468" t="str">
        <f>LEFT(B468,1)&amp;"."&amp;C468&amp;IF(V468,"^","")&amp;IF(W468,"*","")</f>
        <v>D.Fogarty</v>
      </c>
      <c r="S468">
        <f>RANK(Q468,Q468:Q475)</f>
        <v>2</v>
      </c>
      <c r="T468">
        <f>RANK(Q468,Q:Q)</f>
        <v>343</v>
      </c>
      <c r="U468">
        <f>K468-T468</f>
        <v>-343</v>
      </c>
      <c r="V468" t="b">
        <f>_xlfn.MAXIFS(U:U,I:I,I468)=U468</f>
        <v>0</v>
      </c>
      <c r="W468" t="b">
        <f>_xlfn.MINIFS(U:U,I:I,I468)=U468</f>
        <v>0</v>
      </c>
      <c r="X468" t="b">
        <f>MAX(U:U)=U468</f>
        <v>0</v>
      </c>
      <c r="Y468" t="b">
        <f>L468&lt;&gt;I468</f>
        <v>0</v>
      </c>
    </row>
    <row r="469" spans="1:25" x14ac:dyDescent="0.2">
      <c r="A469">
        <v>665</v>
      </c>
      <c r="B469" t="s">
        <v>152</v>
      </c>
      <c r="C469" t="s">
        <v>625</v>
      </c>
      <c r="D469" t="s">
        <v>116</v>
      </c>
      <c r="E469" t="s">
        <v>14</v>
      </c>
      <c r="G469">
        <v>76.166700000000006</v>
      </c>
      <c r="H469">
        <v>75</v>
      </c>
      <c r="P469">
        <v>-1.3200567190938299</v>
      </c>
      <c r="Q469">
        <v>-1.3201000000000001</v>
      </c>
      <c r="R469" t="str">
        <f>LEFT(B469,1)&amp;"."&amp;C469&amp;IF(V469,"^","")&amp;IF(W469,"*","")</f>
        <v>B.Long</v>
      </c>
      <c r="S469">
        <f>RANK(Q469,Q469:Q476)</f>
        <v>1</v>
      </c>
      <c r="T469">
        <f>RANK(Q469,Q:Q)</f>
        <v>178</v>
      </c>
      <c r="U469">
        <f>K469-T469</f>
        <v>-178</v>
      </c>
      <c r="V469" t="b">
        <f>_xlfn.MAXIFS(U:U,I:I,I469)=U469</f>
        <v>0</v>
      </c>
      <c r="W469" t="b">
        <f>_xlfn.MINIFS(U:U,I:I,I469)=U469</f>
        <v>0</v>
      </c>
      <c r="X469" t="b">
        <f>MAX(U:U)=U469</f>
        <v>0</v>
      </c>
      <c r="Y469" t="b">
        <f>L469&lt;&gt;I469</f>
        <v>0</v>
      </c>
    </row>
    <row r="470" spans="1:25" x14ac:dyDescent="0.2">
      <c r="A470">
        <v>357</v>
      </c>
      <c r="B470" t="s">
        <v>68</v>
      </c>
      <c r="C470" t="s">
        <v>626</v>
      </c>
      <c r="D470" t="s">
        <v>44</v>
      </c>
      <c r="E470" t="s">
        <v>12</v>
      </c>
      <c r="G470">
        <v>0</v>
      </c>
      <c r="H470">
        <v>0</v>
      </c>
      <c r="N470">
        <v>-9.5647464949302297</v>
      </c>
      <c r="Q470">
        <v>-9.5647000000000002</v>
      </c>
      <c r="R470" t="str">
        <f>LEFT(B470,1)&amp;"."&amp;C470&amp;IF(V470,"^","")&amp;IF(W470,"*","")</f>
        <v>J.Parsons</v>
      </c>
      <c r="S470">
        <f>RANK(Q470,Q470:Q477)</f>
        <v>8</v>
      </c>
      <c r="T470">
        <f>RANK(Q470,Q:Q)</f>
        <v>775</v>
      </c>
      <c r="U470">
        <f>K470-T470</f>
        <v>-775</v>
      </c>
      <c r="V470" t="b">
        <f>_xlfn.MAXIFS(U:U,I:I,I470)=U470</f>
        <v>0</v>
      </c>
      <c r="W470" t="b">
        <f>_xlfn.MINIFS(U:U,I:I,I470)=U470</f>
        <v>0</v>
      </c>
      <c r="X470" t="b">
        <f>MAX(U:U)=U470</f>
        <v>0</v>
      </c>
      <c r="Y470" t="b">
        <f>L470&lt;&gt;I470</f>
        <v>0</v>
      </c>
    </row>
    <row r="471" spans="1:25" x14ac:dyDescent="0.2">
      <c r="A471">
        <v>670</v>
      </c>
      <c r="B471" t="s">
        <v>89</v>
      </c>
      <c r="C471" t="s">
        <v>595</v>
      </c>
      <c r="D471" t="s">
        <v>116</v>
      </c>
      <c r="E471" t="s">
        <v>11</v>
      </c>
      <c r="G471">
        <v>0</v>
      </c>
      <c r="H471">
        <v>0</v>
      </c>
      <c r="M471">
        <v>-8.1979333174566094</v>
      </c>
      <c r="Q471">
        <v>-8.1979000000000006</v>
      </c>
      <c r="R471" t="str">
        <f>LEFT(B471,1)&amp;"."&amp;C471&amp;IF(V471,"^","")&amp;IF(W471,"*","")</f>
        <v>D.McKenzie</v>
      </c>
      <c r="S471">
        <f>RANK(Q471,Q471:Q478)</f>
        <v>6</v>
      </c>
      <c r="T471">
        <f>RANK(Q471,Q:Q)</f>
        <v>587</v>
      </c>
      <c r="U471">
        <f>K471-T471</f>
        <v>-587</v>
      </c>
      <c r="V471" t="b">
        <f>_xlfn.MAXIFS(U:U,I:I,I471)=U471</f>
        <v>0</v>
      </c>
      <c r="W471" t="b">
        <f>_xlfn.MINIFS(U:U,I:I,I471)=U471</f>
        <v>0</v>
      </c>
      <c r="X471" t="b">
        <f>MAX(U:U)=U471</f>
        <v>0</v>
      </c>
      <c r="Y471" t="b">
        <f>L471&lt;&gt;I471</f>
        <v>0</v>
      </c>
    </row>
    <row r="472" spans="1:25" x14ac:dyDescent="0.2">
      <c r="A472">
        <v>287</v>
      </c>
      <c r="B472" t="s">
        <v>579</v>
      </c>
      <c r="C472" t="s">
        <v>317</v>
      </c>
      <c r="D472" t="s">
        <v>113</v>
      </c>
      <c r="E472" t="s">
        <v>11</v>
      </c>
      <c r="G472">
        <v>0</v>
      </c>
      <c r="H472">
        <v>0</v>
      </c>
      <c r="M472">
        <v>-8.1979333174566094</v>
      </c>
      <c r="Q472">
        <v>-8.1979000000000006</v>
      </c>
      <c r="R472" t="str">
        <f>LEFT(B472,1)&amp;"."&amp;C472&amp;IF(V472,"^","")&amp;IF(W472,"*","")</f>
        <v>C.Ellis</v>
      </c>
      <c r="S472">
        <f>RANK(Q472,Q472:Q479)</f>
        <v>6</v>
      </c>
      <c r="T472">
        <f>RANK(Q472,Q:Q)</f>
        <v>587</v>
      </c>
      <c r="U472">
        <f>K472-T472</f>
        <v>-587</v>
      </c>
      <c r="V472" t="b">
        <f>_xlfn.MAXIFS(U:U,I:I,I472)=U472</f>
        <v>0</v>
      </c>
      <c r="W472" t="b">
        <f>_xlfn.MINIFS(U:U,I:I,I472)=U472</f>
        <v>0</v>
      </c>
      <c r="X472" t="b">
        <f>MAX(U:U)=U472</f>
        <v>0</v>
      </c>
      <c r="Y472" t="b">
        <f>L472&lt;&gt;I472</f>
        <v>0</v>
      </c>
    </row>
    <row r="473" spans="1:25" x14ac:dyDescent="0.2">
      <c r="A473">
        <v>780</v>
      </c>
      <c r="B473" t="s">
        <v>245</v>
      </c>
      <c r="C473" t="s">
        <v>148</v>
      </c>
      <c r="D473" t="s">
        <v>58</v>
      </c>
      <c r="E473" t="s">
        <v>14</v>
      </c>
      <c r="G473">
        <v>33</v>
      </c>
      <c r="H473">
        <v>33</v>
      </c>
      <c r="P473">
        <v>-5.2626261201207498</v>
      </c>
      <c r="Q473">
        <v>-5.2625999999999999</v>
      </c>
      <c r="R473" t="str">
        <f>LEFT(B473,1)&amp;"."&amp;C473&amp;IF(V473,"^","")&amp;IF(W473,"*","")</f>
        <v>J.Cameron</v>
      </c>
      <c r="S473">
        <f>RANK(Q473,Q473:Q480)</f>
        <v>4</v>
      </c>
      <c r="T473">
        <f>RANK(Q473,Q:Q)</f>
        <v>548</v>
      </c>
      <c r="U473">
        <f>K473-T473</f>
        <v>-548</v>
      </c>
      <c r="V473" t="b">
        <f>_xlfn.MAXIFS(U:U,I:I,I473)=U473</f>
        <v>0</v>
      </c>
      <c r="W473" t="b">
        <f>_xlfn.MINIFS(U:U,I:I,I473)=U473</f>
        <v>0</v>
      </c>
      <c r="X473" t="b">
        <f>MAX(U:U)=U473</f>
        <v>0</v>
      </c>
      <c r="Y473" t="b">
        <f>L473&lt;&gt;I473</f>
        <v>0</v>
      </c>
    </row>
    <row r="474" spans="1:25" x14ac:dyDescent="0.2">
      <c r="A474">
        <v>16</v>
      </c>
      <c r="B474" t="s">
        <v>428</v>
      </c>
      <c r="C474" t="s">
        <v>375</v>
      </c>
      <c r="D474" t="s">
        <v>63</v>
      </c>
      <c r="E474" t="s">
        <v>14</v>
      </c>
      <c r="G474">
        <v>29.5</v>
      </c>
      <c r="H474">
        <v>29.5</v>
      </c>
      <c r="P474">
        <v>-5.5911735702063297</v>
      </c>
      <c r="Q474">
        <v>-5.5911999999999997</v>
      </c>
      <c r="R474" t="str">
        <f>LEFT(B474,1)&amp;"."&amp;C474&amp;IF(V474,"^","")&amp;IF(W474,"*","")</f>
        <v>E.Himmelberg</v>
      </c>
      <c r="S474">
        <f>RANK(Q474,Q474:Q481)</f>
        <v>5</v>
      </c>
      <c r="T474">
        <f>RANK(Q474,Q:Q)</f>
        <v>565</v>
      </c>
      <c r="U474">
        <f>K474-T474</f>
        <v>-565</v>
      </c>
      <c r="V474" t="b">
        <f>_xlfn.MAXIFS(U:U,I:I,I474)=U474</f>
        <v>0</v>
      </c>
      <c r="W474" t="b">
        <f>_xlfn.MINIFS(U:U,I:I,I474)=U474</f>
        <v>0</v>
      </c>
      <c r="X474" t="b">
        <f>MAX(U:U)=U474</f>
        <v>0</v>
      </c>
      <c r="Y474" t="b">
        <f>L474&lt;&gt;I474</f>
        <v>0</v>
      </c>
    </row>
    <row r="475" spans="1:25" x14ac:dyDescent="0.2">
      <c r="A475">
        <v>801</v>
      </c>
      <c r="B475" t="s">
        <v>22</v>
      </c>
      <c r="C475" t="s">
        <v>627</v>
      </c>
      <c r="D475" t="s">
        <v>58</v>
      </c>
      <c r="E475" t="s">
        <v>14</v>
      </c>
      <c r="G475">
        <v>41.666699999999999</v>
      </c>
      <c r="H475">
        <v>43</v>
      </c>
      <c r="P475">
        <v>-4.3239191198762503</v>
      </c>
      <c r="Q475">
        <v>-4.3239000000000001</v>
      </c>
      <c r="R475" t="str">
        <f>LEFT(B475,1)&amp;"."&amp;C475&amp;IF(V475,"^","")&amp;IF(W475,"*","")</f>
        <v>J.Petruccelle</v>
      </c>
      <c r="S475">
        <f>RANK(Q475,Q475:Q482)</f>
        <v>3</v>
      </c>
      <c r="T475">
        <f>RANK(Q475,Q:Q)</f>
        <v>485</v>
      </c>
      <c r="U475">
        <f>K475-T475</f>
        <v>-485</v>
      </c>
      <c r="V475" t="b">
        <f>_xlfn.MAXIFS(U:U,I:I,I475)=U475</f>
        <v>0</v>
      </c>
      <c r="W475" t="b">
        <f>_xlfn.MINIFS(U:U,I:I,I475)=U475</f>
        <v>0</v>
      </c>
      <c r="X475" t="b">
        <f>MAX(U:U)=U475</f>
        <v>0</v>
      </c>
      <c r="Y475" t="b">
        <f>L475&lt;&gt;I475</f>
        <v>0</v>
      </c>
    </row>
    <row r="476" spans="1:25" x14ac:dyDescent="0.2">
      <c r="A476">
        <v>390</v>
      </c>
      <c r="B476" t="s">
        <v>628</v>
      </c>
      <c r="C476" t="s">
        <v>234</v>
      </c>
      <c r="D476" t="s">
        <v>27</v>
      </c>
      <c r="E476" t="s">
        <v>14</v>
      </c>
      <c r="G476">
        <v>5</v>
      </c>
      <c r="H476">
        <v>5</v>
      </c>
      <c r="P476">
        <v>-7.8910057208053601</v>
      </c>
      <c r="Q476">
        <v>-7.891</v>
      </c>
      <c r="R476" t="str">
        <f>LEFT(B476,1)&amp;"."&amp;C476&amp;IF(V476,"^","")&amp;IF(W476,"*","")</f>
        <v>I.Hill</v>
      </c>
      <c r="S476">
        <f>RANK(Q476,Q476:Q483)</f>
        <v>4</v>
      </c>
      <c r="T476">
        <f>RANK(Q476,Q:Q)</f>
        <v>584</v>
      </c>
      <c r="U476">
        <f>K476-T476</f>
        <v>-584</v>
      </c>
      <c r="V476" t="b">
        <f>_xlfn.MAXIFS(U:U,I:I,I476)=U476</f>
        <v>0</v>
      </c>
      <c r="W476" t="b">
        <f>_xlfn.MINIFS(U:U,I:I,I476)=U476</f>
        <v>0</v>
      </c>
      <c r="X476" t="b">
        <f>MAX(U:U)=U476</f>
        <v>0</v>
      </c>
      <c r="Y476" t="b">
        <f>L476&lt;&gt;I476</f>
        <v>0</v>
      </c>
    </row>
    <row r="477" spans="1:25" x14ac:dyDescent="0.2">
      <c r="A477">
        <v>733</v>
      </c>
      <c r="B477" t="s">
        <v>629</v>
      </c>
      <c r="C477" t="s">
        <v>630</v>
      </c>
      <c r="D477" t="s">
        <v>24</v>
      </c>
      <c r="E477" t="s">
        <v>11</v>
      </c>
      <c r="G477">
        <v>61.571399999999997</v>
      </c>
      <c r="H477">
        <v>65</v>
      </c>
      <c r="M477">
        <v>-2.4039471467771198</v>
      </c>
      <c r="Q477">
        <v>-2.4039000000000001</v>
      </c>
      <c r="R477" t="str">
        <f>LEFT(B477,1)&amp;"."&amp;C477&amp;IF(V477,"^","")&amp;IF(W477,"*","")</f>
        <v>Z.Cordy</v>
      </c>
      <c r="S477">
        <f>RANK(Q477,Q477:Q484)</f>
        <v>3</v>
      </c>
      <c r="T477">
        <f>RANK(Q477,Q:Q)</f>
        <v>297</v>
      </c>
      <c r="U477">
        <f>K477-T477</f>
        <v>-297</v>
      </c>
      <c r="V477" t="b">
        <f>_xlfn.MAXIFS(U:U,I:I,I477)=U477</f>
        <v>0</v>
      </c>
      <c r="W477" t="b">
        <f>_xlfn.MINIFS(U:U,I:I,I477)=U477</f>
        <v>0</v>
      </c>
      <c r="X477" t="b">
        <f>MAX(U:U)=U477</f>
        <v>0</v>
      </c>
      <c r="Y477" t="b">
        <f>L477&lt;&gt;I477</f>
        <v>0</v>
      </c>
    </row>
    <row r="478" spans="1:25" x14ac:dyDescent="0.2">
      <c r="A478">
        <v>182</v>
      </c>
      <c r="B478" t="s">
        <v>32</v>
      </c>
      <c r="C478" t="s">
        <v>631</v>
      </c>
      <c r="D478" t="s">
        <v>82</v>
      </c>
      <c r="E478" t="s">
        <v>11</v>
      </c>
      <c r="G478">
        <v>0</v>
      </c>
      <c r="H478">
        <v>0</v>
      </c>
      <c r="M478">
        <v>-8.1979333174566094</v>
      </c>
      <c r="Q478">
        <v>-8.1979000000000006</v>
      </c>
      <c r="R478" t="str">
        <f>LEFT(B478,1)&amp;"."&amp;C478&amp;IF(V478,"^","")&amp;IF(W478,"*","")</f>
        <v>P.Ambrose</v>
      </c>
      <c r="S478">
        <f>RANK(Q478,Q478:Q485)</f>
        <v>5</v>
      </c>
      <c r="T478">
        <f>RANK(Q478,Q:Q)</f>
        <v>587</v>
      </c>
      <c r="U478">
        <f>K478-T478</f>
        <v>-587</v>
      </c>
      <c r="V478" t="b">
        <f>_xlfn.MAXIFS(U:U,I:I,I478)=U478</f>
        <v>0</v>
      </c>
      <c r="W478" t="b">
        <f>_xlfn.MINIFS(U:U,I:I,I478)=U478</f>
        <v>0</v>
      </c>
      <c r="X478" t="b">
        <f>MAX(U:U)=U478</f>
        <v>0</v>
      </c>
      <c r="Y478" t="b">
        <f>L478&lt;&gt;I478</f>
        <v>0</v>
      </c>
    </row>
    <row r="479" spans="1:25" x14ac:dyDescent="0.2">
      <c r="A479">
        <v>674</v>
      </c>
      <c r="B479" t="s">
        <v>254</v>
      </c>
      <c r="C479" t="s">
        <v>331</v>
      </c>
      <c r="D479" t="s">
        <v>116</v>
      </c>
      <c r="E479" t="s">
        <v>12</v>
      </c>
      <c r="G479">
        <v>0</v>
      </c>
      <c r="H479">
        <v>0</v>
      </c>
      <c r="N479">
        <v>-9.5647464949302297</v>
      </c>
      <c r="Q479">
        <v>-9.5647000000000002</v>
      </c>
      <c r="R479" t="str">
        <f>LEFT(B479,1)&amp;"."&amp;C479&amp;IF(V479,"^","")&amp;IF(W479,"*","")</f>
        <v>E.Phillips</v>
      </c>
      <c r="S479">
        <f>RANK(Q479,Q479:Q486)</f>
        <v>7</v>
      </c>
      <c r="T479">
        <f>RANK(Q479,Q:Q)</f>
        <v>775</v>
      </c>
      <c r="U479">
        <f>K479-T479</f>
        <v>-775</v>
      </c>
      <c r="V479" t="b">
        <f>_xlfn.MAXIFS(U:U,I:I,I479)=U479</f>
        <v>0</v>
      </c>
      <c r="W479" t="b">
        <f>_xlfn.MINIFS(U:U,I:I,I479)=U479</f>
        <v>0</v>
      </c>
      <c r="X479" t="b">
        <f>MAX(U:U)=U479</f>
        <v>0</v>
      </c>
      <c r="Y479" t="b">
        <f>L479&lt;&gt;I479</f>
        <v>0</v>
      </c>
    </row>
    <row r="480" spans="1:25" x14ac:dyDescent="0.2">
      <c r="A480">
        <v>804</v>
      </c>
      <c r="B480" t="s">
        <v>38</v>
      </c>
      <c r="C480" t="s">
        <v>632</v>
      </c>
      <c r="D480" t="s">
        <v>58</v>
      </c>
      <c r="E480" t="s">
        <v>11</v>
      </c>
      <c r="G480">
        <v>43</v>
      </c>
      <c r="H480">
        <v>43</v>
      </c>
      <c r="M480">
        <v>-4.3649886199301804</v>
      </c>
      <c r="Q480">
        <v>-4.3650000000000002</v>
      </c>
      <c r="R480" t="str">
        <f>LEFT(B480,1)&amp;"."&amp;C480&amp;IF(V480,"^","")&amp;IF(W480,"*","")</f>
        <v>J.Rotham</v>
      </c>
      <c r="S480">
        <f>RANK(Q480,Q480:Q487)</f>
        <v>5</v>
      </c>
      <c r="T480">
        <f>RANK(Q480,Q:Q)</f>
        <v>488</v>
      </c>
      <c r="U480">
        <f>K480-T480</f>
        <v>-488</v>
      </c>
      <c r="V480" t="b">
        <f>_xlfn.MAXIFS(U:U,I:I,I480)=U480</f>
        <v>0</v>
      </c>
      <c r="W480" t="b">
        <f>_xlfn.MINIFS(U:U,I:I,I480)=U480</f>
        <v>0</v>
      </c>
      <c r="X480" t="b">
        <f>MAX(U:U)=U480</f>
        <v>0</v>
      </c>
      <c r="Y480" t="b">
        <f>L480&lt;&gt;I480</f>
        <v>0</v>
      </c>
    </row>
    <row r="481" spans="1:25" x14ac:dyDescent="0.2">
      <c r="A481">
        <v>303</v>
      </c>
      <c r="B481" t="s">
        <v>22</v>
      </c>
      <c r="C481" t="s">
        <v>633</v>
      </c>
      <c r="D481" t="s">
        <v>113</v>
      </c>
      <c r="E481" t="s">
        <v>11</v>
      </c>
      <c r="F481" t="s">
        <v>14</v>
      </c>
      <c r="G481">
        <v>78.5</v>
      </c>
      <c r="H481">
        <v>75</v>
      </c>
      <c r="L481">
        <v>9806</v>
      </c>
      <c r="M481">
        <v>-1.5125646589802699</v>
      </c>
      <c r="P481">
        <v>-1.3200567190938299</v>
      </c>
      <c r="Q481">
        <v>-1.3201000000000001</v>
      </c>
      <c r="R481" t="str">
        <f>LEFT(B481,1)&amp;"."&amp;C481&amp;IF(V481,"^","")&amp;IF(W481,"*","")</f>
        <v>J.Lukosius</v>
      </c>
      <c r="S481">
        <f>RANK(Q481,Q481:Q488)</f>
        <v>2</v>
      </c>
      <c r="T481">
        <f>RANK(Q481,Q:Q)</f>
        <v>178</v>
      </c>
      <c r="U481">
        <f>K481-T481</f>
        <v>-178</v>
      </c>
      <c r="V481" t="b">
        <f>_xlfn.MAXIFS(U:U,I:I,I481)=U481</f>
        <v>0</v>
      </c>
      <c r="W481" t="b">
        <f>_xlfn.MINIFS(U:U,I:I,I481)=U481</f>
        <v>0</v>
      </c>
      <c r="X481" t="b">
        <f>MAX(U:U)=U481</f>
        <v>0</v>
      </c>
      <c r="Y481" t="b">
        <f>L481&lt;&gt;I481</f>
        <v>1</v>
      </c>
    </row>
    <row r="482" spans="1:25" x14ac:dyDescent="0.2">
      <c r="A482">
        <v>441</v>
      </c>
      <c r="B482" t="s">
        <v>169</v>
      </c>
      <c r="C482" t="s">
        <v>388</v>
      </c>
      <c r="D482" t="s">
        <v>42</v>
      </c>
      <c r="E482" t="s">
        <v>14</v>
      </c>
      <c r="G482">
        <v>0</v>
      </c>
      <c r="H482">
        <v>0</v>
      </c>
      <c r="P482">
        <v>-8.3603592209276094</v>
      </c>
      <c r="Q482">
        <v>-8.3604000000000003</v>
      </c>
      <c r="R482" t="str">
        <f>LEFT(B482,1)&amp;"."&amp;C482&amp;IF(V482,"^","")&amp;IF(W482,"*","")</f>
        <v>D.Moore</v>
      </c>
      <c r="S482">
        <f>RANK(Q482,Q482:Q489)</f>
        <v>7</v>
      </c>
      <c r="T482">
        <f>RANK(Q482,Q:Q)</f>
        <v>687</v>
      </c>
      <c r="U482">
        <f>K482-T482</f>
        <v>-687</v>
      </c>
      <c r="V482" t="b">
        <f>_xlfn.MAXIFS(U:U,I:I,I482)=U482</f>
        <v>0</v>
      </c>
      <c r="W482" t="b">
        <f>_xlfn.MINIFS(U:U,I:I,I482)=U482</f>
        <v>0</v>
      </c>
      <c r="X482" t="b">
        <f>MAX(U:U)=U482</f>
        <v>0</v>
      </c>
      <c r="Y482" t="b">
        <f>L482&lt;&gt;I482</f>
        <v>0</v>
      </c>
    </row>
    <row r="483" spans="1:25" x14ac:dyDescent="0.2">
      <c r="A483">
        <v>790</v>
      </c>
      <c r="B483" t="s">
        <v>332</v>
      </c>
      <c r="C483" t="s">
        <v>634</v>
      </c>
      <c r="D483" t="s">
        <v>58</v>
      </c>
      <c r="E483" t="s">
        <v>12</v>
      </c>
      <c r="G483">
        <v>0</v>
      </c>
      <c r="H483">
        <v>0</v>
      </c>
      <c r="N483">
        <v>-9.5647464949302297</v>
      </c>
      <c r="Q483">
        <v>-9.5647000000000002</v>
      </c>
      <c r="R483" t="str">
        <f>LEFT(B483,1)&amp;"."&amp;C483&amp;IF(V483,"^","")&amp;IF(W483,"*","")</f>
        <v>M.Hutchings</v>
      </c>
      <c r="S483">
        <f>RANK(Q483,Q483:Q490)</f>
        <v>8</v>
      </c>
      <c r="T483">
        <f>RANK(Q483,Q:Q)</f>
        <v>775</v>
      </c>
      <c r="U483">
        <f>K483-T483</f>
        <v>-775</v>
      </c>
      <c r="V483" t="b">
        <f>_xlfn.MAXIFS(U:U,I:I,I483)=U483</f>
        <v>0</v>
      </c>
      <c r="W483" t="b">
        <f>_xlfn.MINIFS(U:U,I:I,I483)=U483</f>
        <v>0</v>
      </c>
      <c r="X483" t="b">
        <f>MAX(U:U)=U483</f>
        <v>0</v>
      </c>
      <c r="Y483" t="b">
        <f>L483&lt;&gt;I483</f>
        <v>0</v>
      </c>
    </row>
    <row r="484" spans="1:25" x14ac:dyDescent="0.2">
      <c r="A484">
        <v>8</v>
      </c>
      <c r="B484" t="s">
        <v>40</v>
      </c>
      <c r="C484" t="s">
        <v>635</v>
      </c>
      <c r="D484" t="s">
        <v>63</v>
      </c>
      <c r="E484" t="s">
        <v>11</v>
      </c>
      <c r="G484">
        <v>82.285700000000006</v>
      </c>
      <c r="H484">
        <v>105</v>
      </c>
      <c r="L484">
        <v>9806</v>
      </c>
      <c r="M484">
        <v>1.1615828044102601</v>
      </c>
      <c r="Q484">
        <v>1.1616</v>
      </c>
      <c r="R484" t="str">
        <f>LEFT(B484,1)&amp;"."&amp;C484&amp;IF(V484,"^","")&amp;IF(W484,"*","")</f>
        <v>T.Doedee</v>
      </c>
      <c r="S484">
        <f>RANK(Q484,Q484:Q491)</f>
        <v>1</v>
      </c>
      <c r="T484">
        <f>RANK(Q484,Q:Q)</f>
        <v>24</v>
      </c>
      <c r="U484">
        <f>K484-T484</f>
        <v>-24</v>
      </c>
      <c r="V484" t="b">
        <f>_xlfn.MAXIFS(U:U,I:I,I484)=U484</f>
        <v>0</v>
      </c>
      <c r="W484" t="b">
        <f>_xlfn.MINIFS(U:U,I:I,I484)=U484</f>
        <v>0</v>
      </c>
      <c r="X484" t="b">
        <f>MAX(U:U)=U484</f>
        <v>0</v>
      </c>
      <c r="Y484" t="b">
        <f>L484&lt;&gt;I484</f>
        <v>1</v>
      </c>
    </row>
    <row r="485" spans="1:25" x14ac:dyDescent="0.2">
      <c r="A485">
        <v>172</v>
      </c>
      <c r="B485" t="s">
        <v>226</v>
      </c>
      <c r="C485" t="s">
        <v>636</v>
      </c>
      <c r="D485" t="s">
        <v>18</v>
      </c>
      <c r="E485" t="s">
        <v>11</v>
      </c>
      <c r="G485">
        <v>75</v>
      </c>
      <c r="H485">
        <v>77</v>
      </c>
      <c r="M485">
        <v>-1.3342881614208999</v>
      </c>
      <c r="Q485">
        <v>-1.3343</v>
      </c>
      <c r="R485" t="str">
        <f>LEFT(B485,1)&amp;"."&amp;C485&amp;IF(V485,"^","")&amp;IF(W485,"*","")</f>
        <v>M.Scharenberg</v>
      </c>
      <c r="S485">
        <f>RANK(Q485,Q485:Q492)</f>
        <v>1</v>
      </c>
      <c r="T485">
        <f>RANK(Q485,Q:Q)</f>
        <v>180</v>
      </c>
      <c r="U485">
        <f>K485-T485</f>
        <v>-180</v>
      </c>
      <c r="V485" t="b">
        <f>_xlfn.MAXIFS(U:U,I:I,I485)=U485</f>
        <v>0</v>
      </c>
      <c r="W485" t="b">
        <f>_xlfn.MINIFS(U:U,I:I,I485)=U485</f>
        <v>0</v>
      </c>
      <c r="X485" t="b">
        <f>MAX(U:U)=U485</f>
        <v>0</v>
      </c>
      <c r="Y485" t="b">
        <f>L485&lt;&gt;I485</f>
        <v>0</v>
      </c>
    </row>
    <row r="486" spans="1:25" x14ac:dyDescent="0.2">
      <c r="A486">
        <v>239</v>
      </c>
      <c r="B486" t="s">
        <v>41</v>
      </c>
      <c r="C486" t="s">
        <v>637</v>
      </c>
      <c r="D486" t="s">
        <v>37</v>
      </c>
      <c r="E486" t="s">
        <v>14</v>
      </c>
      <c r="G486">
        <v>31</v>
      </c>
      <c r="H486">
        <v>31</v>
      </c>
      <c r="P486">
        <v>-5.4503675201696504</v>
      </c>
      <c r="Q486">
        <v>-5.4504000000000001</v>
      </c>
      <c r="R486" t="str">
        <f>LEFT(B486,1)&amp;"."&amp;C486&amp;IF(V486,"^","")&amp;IF(W486,"*","")</f>
        <v>M.Crowden</v>
      </c>
      <c r="S486">
        <f>RANK(Q486,Q486:Q493)</f>
        <v>5</v>
      </c>
      <c r="T486">
        <f>RANK(Q486,Q:Q)</f>
        <v>558</v>
      </c>
      <c r="U486">
        <f>K486-T486</f>
        <v>-558</v>
      </c>
      <c r="V486" t="b">
        <f>_xlfn.MAXIFS(U:U,I:I,I486)=U486</f>
        <v>0</v>
      </c>
      <c r="W486" t="b">
        <f>_xlfn.MINIFS(U:U,I:I,I486)=U486</f>
        <v>0</v>
      </c>
      <c r="X486" t="b">
        <f>MAX(U:U)=U486</f>
        <v>0</v>
      </c>
      <c r="Y486" t="b">
        <f>L486&lt;&gt;I486</f>
        <v>0</v>
      </c>
    </row>
    <row r="487" spans="1:25" x14ac:dyDescent="0.2">
      <c r="A487">
        <v>396</v>
      </c>
      <c r="B487" t="s">
        <v>586</v>
      </c>
      <c r="C487" t="s">
        <v>638</v>
      </c>
      <c r="D487" t="s">
        <v>27</v>
      </c>
      <c r="E487" t="s">
        <v>11</v>
      </c>
      <c r="F487" t="s">
        <v>14</v>
      </c>
      <c r="G487">
        <v>67.5</v>
      </c>
      <c r="H487">
        <v>67</v>
      </c>
      <c r="M487">
        <v>-2.2256706492177498</v>
      </c>
      <c r="P487">
        <v>-2.0710223192894399</v>
      </c>
      <c r="Q487">
        <v>-2.0710000000000002</v>
      </c>
      <c r="R487" t="str">
        <f>LEFT(B487,1)&amp;"."&amp;C487&amp;IF(V487,"^","")&amp;IF(W487,"*","")</f>
        <v>L.Keeffe</v>
      </c>
      <c r="S487">
        <f>RANK(Q487,Q487:Q494)</f>
        <v>2</v>
      </c>
      <c r="T487">
        <f>RANK(Q487,Q:Q)</f>
        <v>259</v>
      </c>
      <c r="U487">
        <f>K487-T487</f>
        <v>-259</v>
      </c>
      <c r="V487" t="b">
        <f>_xlfn.MAXIFS(U:U,I:I,I487)=U487</f>
        <v>0</v>
      </c>
      <c r="W487" t="b">
        <f>_xlfn.MINIFS(U:U,I:I,I487)=U487</f>
        <v>0</v>
      </c>
      <c r="X487" t="b">
        <f>MAX(U:U)=U487</f>
        <v>0</v>
      </c>
      <c r="Y487" t="b">
        <f>L487&lt;&gt;I487</f>
        <v>0</v>
      </c>
    </row>
    <row r="488" spans="1:25" x14ac:dyDescent="0.2">
      <c r="A488">
        <v>429</v>
      </c>
      <c r="B488" t="s">
        <v>78</v>
      </c>
      <c r="C488" t="s">
        <v>639</v>
      </c>
      <c r="D488" t="s">
        <v>42</v>
      </c>
      <c r="E488" t="s">
        <v>11</v>
      </c>
      <c r="G488">
        <v>0</v>
      </c>
      <c r="H488">
        <v>0</v>
      </c>
      <c r="M488">
        <v>-8.1979333174566094</v>
      </c>
      <c r="Q488">
        <v>-8.1979000000000006</v>
      </c>
      <c r="R488" t="str">
        <f>LEFT(B488,1)&amp;"."&amp;C488&amp;IF(V488,"^","")&amp;IF(W488,"*","")</f>
        <v>M.Hartley</v>
      </c>
      <c r="S488">
        <f>RANK(Q488,Q488:Q495)</f>
        <v>4</v>
      </c>
      <c r="T488">
        <f>RANK(Q488,Q:Q)</f>
        <v>587</v>
      </c>
      <c r="U488">
        <f>K488-T488</f>
        <v>-587</v>
      </c>
      <c r="V488" t="b">
        <f>_xlfn.MAXIFS(U:U,I:I,I488)=U488</f>
        <v>0</v>
      </c>
      <c r="W488" t="b">
        <f>_xlfn.MINIFS(U:U,I:I,I488)=U488</f>
        <v>0</v>
      </c>
      <c r="X488" t="b">
        <f>MAX(U:U)=U488</f>
        <v>0</v>
      </c>
      <c r="Y488" t="b">
        <f>L488&lt;&gt;I488</f>
        <v>0</v>
      </c>
    </row>
    <row r="489" spans="1:25" x14ac:dyDescent="0.2">
      <c r="A489">
        <v>798</v>
      </c>
      <c r="B489" t="s">
        <v>282</v>
      </c>
      <c r="C489" t="s">
        <v>640</v>
      </c>
      <c r="D489" t="s">
        <v>58</v>
      </c>
      <c r="E489" t="s">
        <v>11</v>
      </c>
      <c r="G489">
        <v>76.5</v>
      </c>
      <c r="H489">
        <v>75</v>
      </c>
      <c r="M489">
        <v>-1.5125646589802699</v>
      </c>
      <c r="Q489">
        <v>-1.5125999999999999</v>
      </c>
      <c r="R489" t="str">
        <f>LEFT(B489,1)&amp;"."&amp;C489&amp;IF(V489,"^","")&amp;IF(W489,"*","")</f>
        <v>J.Nelson</v>
      </c>
      <c r="S489">
        <f>RANK(Q489,Q489:Q496)</f>
        <v>1</v>
      </c>
      <c r="T489">
        <f>RANK(Q489,Q:Q)</f>
        <v>208</v>
      </c>
      <c r="U489">
        <f>K489-T489</f>
        <v>-208</v>
      </c>
      <c r="V489" t="b">
        <f>_xlfn.MAXIFS(U:U,I:I,I489)=U489</f>
        <v>0</v>
      </c>
      <c r="W489" t="b">
        <f>_xlfn.MINIFS(U:U,I:I,I489)=U489</f>
        <v>0</v>
      </c>
      <c r="X489" t="b">
        <f>MAX(U:U)=U489</f>
        <v>0</v>
      </c>
      <c r="Y489" t="b">
        <f>L489&lt;&gt;I489</f>
        <v>0</v>
      </c>
    </row>
    <row r="490" spans="1:25" x14ac:dyDescent="0.2">
      <c r="A490">
        <v>17</v>
      </c>
      <c r="B490" t="s">
        <v>641</v>
      </c>
      <c r="C490" t="s">
        <v>324</v>
      </c>
      <c r="D490" t="s">
        <v>63</v>
      </c>
      <c r="E490" t="s">
        <v>14</v>
      </c>
      <c r="G490">
        <v>44.25</v>
      </c>
      <c r="H490">
        <v>50</v>
      </c>
      <c r="P490">
        <v>-3.6668242197050902</v>
      </c>
      <c r="Q490">
        <v>-3.6667999999999998</v>
      </c>
      <c r="R490" t="str">
        <f>LEFT(B490,1)&amp;"."&amp;C490&amp;IF(V490,"^","")&amp;IF(W490,"*","")</f>
        <v>C.Jones</v>
      </c>
      <c r="S490">
        <f>RANK(Q490,Q490:Q497)</f>
        <v>4</v>
      </c>
      <c r="T490">
        <f>RANK(Q490,Q:Q)</f>
        <v>434</v>
      </c>
      <c r="U490">
        <f>K490-T490</f>
        <v>-434</v>
      </c>
      <c r="V490" t="b">
        <f>_xlfn.MAXIFS(U:U,I:I,I490)=U490</f>
        <v>0</v>
      </c>
      <c r="W490" t="b">
        <f>_xlfn.MINIFS(U:U,I:I,I490)=U490</f>
        <v>0</v>
      </c>
      <c r="X490" t="b">
        <f>MAX(U:U)=U490</f>
        <v>0</v>
      </c>
      <c r="Y490" t="b">
        <f>L490&lt;&gt;I490</f>
        <v>0</v>
      </c>
    </row>
    <row r="491" spans="1:25" x14ac:dyDescent="0.2">
      <c r="A491">
        <v>189</v>
      </c>
      <c r="B491" t="s">
        <v>642</v>
      </c>
      <c r="C491" t="s">
        <v>643</v>
      </c>
      <c r="D491" t="s">
        <v>82</v>
      </c>
      <c r="E491" t="s">
        <v>14</v>
      </c>
      <c r="G491">
        <v>0</v>
      </c>
      <c r="H491">
        <v>0</v>
      </c>
      <c r="P491">
        <v>-8.3603592209276094</v>
      </c>
      <c r="Q491">
        <v>-8.3604000000000003</v>
      </c>
      <c r="R491" t="str">
        <f>LEFT(B491,1)&amp;"."&amp;C491&amp;IF(V491,"^","")&amp;IF(W491,"*","")</f>
        <v>J.Daniher</v>
      </c>
      <c r="S491">
        <f>RANK(Q491,Q491:Q498)</f>
        <v>6</v>
      </c>
      <c r="T491">
        <f>RANK(Q491,Q:Q)</f>
        <v>687</v>
      </c>
      <c r="U491">
        <f>K491-T491</f>
        <v>-687</v>
      </c>
      <c r="V491" t="b">
        <f>_xlfn.MAXIFS(U:U,I:I,I491)=U491</f>
        <v>0</v>
      </c>
      <c r="W491" t="b">
        <f>_xlfn.MINIFS(U:U,I:I,I491)=U491</f>
        <v>0</v>
      </c>
      <c r="X491" t="b">
        <f>MAX(U:U)=U491</f>
        <v>0</v>
      </c>
      <c r="Y491" t="b">
        <f>L491&lt;&gt;I491</f>
        <v>0</v>
      </c>
    </row>
    <row r="492" spans="1:25" x14ac:dyDescent="0.2">
      <c r="A492">
        <v>11</v>
      </c>
      <c r="B492" t="s">
        <v>138</v>
      </c>
      <c r="C492" t="s">
        <v>644</v>
      </c>
      <c r="D492" t="s">
        <v>63</v>
      </c>
      <c r="E492" t="s">
        <v>14</v>
      </c>
      <c r="G492">
        <v>0</v>
      </c>
      <c r="H492">
        <v>0</v>
      </c>
      <c r="P492">
        <v>-8.3603592209276094</v>
      </c>
      <c r="Q492">
        <v>-8.3604000000000003</v>
      </c>
      <c r="R492" t="str">
        <f>LEFT(B492,1)&amp;"."&amp;C492&amp;IF(V492,"^","")&amp;IF(W492,"*","")</f>
        <v>J.Gallucci</v>
      </c>
      <c r="S492">
        <f>RANK(Q492,Q492:Q499)</f>
        <v>7</v>
      </c>
      <c r="T492">
        <f>RANK(Q492,Q:Q)</f>
        <v>687</v>
      </c>
      <c r="U492">
        <f>K492-T492</f>
        <v>-687</v>
      </c>
      <c r="V492" t="b">
        <f>_xlfn.MAXIFS(U:U,I:I,I492)=U492</f>
        <v>0</v>
      </c>
      <c r="W492" t="b">
        <f>_xlfn.MINIFS(U:U,I:I,I492)=U492</f>
        <v>0</v>
      </c>
      <c r="X492" t="b">
        <f>MAX(U:U)=U492</f>
        <v>0</v>
      </c>
      <c r="Y492" t="b">
        <f>L492&lt;&gt;I492</f>
        <v>0</v>
      </c>
    </row>
    <row r="493" spans="1:25" x14ac:dyDescent="0.2">
      <c r="A493">
        <v>705</v>
      </c>
      <c r="B493" t="s">
        <v>40</v>
      </c>
      <c r="C493" t="s">
        <v>645</v>
      </c>
      <c r="D493" t="s">
        <v>50</v>
      </c>
      <c r="E493" t="s">
        <v>14</v>
      </c>
      <c r="G493">
        <v>53.2</v>
      </c>
      <c r="H493">
        <v>54</v>
      </c>
      <c r="P493">
        <v>-3.2913414196072899</v>
      </c>
      <c r="Q493">
        <v>-3.2913000000000001</v>
      </c>
      <c r="R493" t="str">
        <f>LEFT(B493,1)&amp;"."&amp;C493&amp;IF(V493,"^","")&amp;IF(W493,"*","")</f>
        <v>T.McCartin</v>
      </c>
      <c r="S493">
        <f>RANK(Q493,Q493:Q500)</f>
        <v>4</v>
      </c>
      <c r="T493">
        <f>RANK(Q493,Q:Q)</f>
        <v>399</v>
      </c>
      <c r="U493">
        <f>K493-T493</f>
        <v>-399</v>
      </c>
      <c r="V493" t="b">
        <f>_xlfn.MAXIFS(U:U,I:I,I493)=U493</f>
        <v>0</v>
      </c>
      <c r="W493" t="b">
        <f>_xlfn.MINIFS(U:U,I:I,I493)=U493</f>
        <v>0</v>
      </c>
      <c r="X493" t="b">
        <f>MAX(U:U)=U493</f>
        <v>0</v>
      </c>
      <c r="Y493" t="b">
        <f>L493&lt;&gt;I493</f>
        <v>0</v>
      </c>
    </row>
    <row r="494" spans="1:25" x14ac:dyDescent="0.2">
      <c r="A494">
        <v>444</v>
      </c>
      <c r="B494" t="s">
        <v>280</v>
      </c>
      <c r="C494" t="s">
        <v>646</v>
      </c>
      <c r="D494" t="s">
        <v>42</v>
      </c>
      <c r="E494" t="s">
        <v>14</v>
      </c>
      <c r="G494">
        <v>0</v>
      </c>
      <c r="H494">
        <v>0</v>
      </c>
      <c r="P494">
        <v>-8.3603592209276094</v>
      </c>
      <c r="Q494">
        <v>-8.3604000000000003</v>
      </c>
      <c r="R494" t="str">
        <f>LEFT(B494,1)&amp;"."&amp;C494&amp;IF(V494,"^","")&amp;IF(W494,"*","")</f>
        <v>C.Nash</v>
      </c>
      <c r="S494">
        <f>RANK(Q494,Q494:Q501)</f>
        <v>8</v>
      </c>
      <c r="T494">
        <f>RANK(Q494,Q:Q)</f>
        <v>687</v>
      </c>
      <c r="U494">
        <f>K494-T494</f>
        <v>-687</v>
      </c>
      <c r="V494" t="b">
        <f>_xlfn.MAXIFS(U:U,I:I,I494)=U494</f>
        <v>0</v>
      </c>
      <c r="W494" t="b">
        <f>_xlfn.MINIFS(U:U,I:I,I494)=U494</f>
        <v>0</v>
      </c>
      <c r="X494" t="b">
        <f>MAX(U:U)=U494</f>
        <v>0</v>
      </c>
      <c r="Y494" t="b">
        <f>L494&lt;&gt;I494</f>
        <v>0</v>
      </c>
    </row>
    <row r="495" spans="1:25" x14ac:dyDescent="0.2">
      <c r="A495">
        <v>773</v>
      </c>
      <c r="B495" t="s">
        <v>425</v>
      </c>
      <c r="C495" t="s">
        <v>647</v>
      </c>
      <c r="D495" t="s">
        <v>24</v>
      </c>
      <c r="E495" t="s">
        <v>11</v>
      </c>
      <c r="G495">
        <v>0</v>
      </c>
      <c r="H495">
        <v>0</v>
      </c>
      <c r="M495">
        <v>-8.1979333174566094</v>
      </c>
      <c r="Q495">
        <v>-8.1979000000000006</v>
      </c>
      <c r="R495" t="str">
        <f>LEFT(B495,1)&amp;"."&amp;C495&amp;IF(V495,"^","")&amp;IF(W495,"*","")</f>
        <v>L.Young</v>
      </c>
      <c r="S495">
        <f>RANK(Q495,Q495:Q502)</f>
        <v>7</v>
      </c>
      <c r="T495">
        <f>RANK(Q495,Q:Q)</f>
        <v>587</v>
      </c>
      <c r="U495">
        <f>K495-T495</f>
        <v>-587</v>
      </c>
      <c r="V495" t="b">
        <f>_xlfn.MAXIFS(U:U,I:I,I495)=U495</f>
        <v>0</v>
      </c>
      <c r="W495" t="b">
        <f>_xlfn.MINIFS(U:U,I:I,I495)=U495</f>
        <v>0</v>
      </c>
      <c r="X495" t="b">
        <f>MAX(U:U)=U495</f>
        <v>0</v>
      </c>
      <c r="Y495" t="b">
        <f>L495&lt;&gt;I495</f>
        <v>0</v>
      </c>
    </row>
    <row r="496" spans="1:25" x14ac:dyDescent="0.2">
      <c r="A496">
        <v>485</v>
      </c>
      <c r="B496" t="s">
        <v>456</v>
      </c>
      <c r="C496" t="s">
        <v>244</v>
      </c>
      <c r="D496" t="s">
        <v>21</v>
      </c>
      <c r="E496" t="s">
        <v>11</v>
      </c>
      <c r="G496">
        <v>61.25</v>
      </c>
      <c r="H496">
        <v>69</v>
      </c>
      <c r="M496">
        <v>-2.0473941516583798</v>
      </c>
      <c r="Q496">
        <v>-2.0474000000000001</v>
      </c>
      <c r="R496" t="str">
        <f>LEFT(B496,1)&amp;"."&amp;C496&amp;IF(V496,"^","")&amp;IF(W496,"*","")</f>
        <v>O.McDonald</v>
      </c>
      <c r="S496">
        <f>RANK(Q496,Q496:Q503)</f>
        <v>3</v>
      </c>
      <c r="T496">
        <f>RANK(Q496,Q:Q)</f>
        <v>255</v>
      </c>
      <c r="U496">
        <f>K496-T496</f>
        <v>-255</v>
      </c>
      <c r="V496" t="b">
        <f>_xlfn.MAXIFS(U:U,I:I,I496)=U496</f>
        <v>0</v>
      </c>
      <c r="W496" t="b">
        <f>_xlfn.MINIFS(U:U,I:I,I496)=U496</f>
        <v>0</v>
      </c>
      <c r="X496" t="b">
        <f>MAX(U:U)=U496</f>
        <v>0</v>
      </c>
      <c r="Y496" t="b">
        <f>L496&lt;&gt;I496</f>
        <v>0</v>
      </c>
    </row>
    <row r="497" spans="1:25" x14ac:dyDescent="0.2">
      <c r="A497">
        <v>229</v>
      </c>
      <c r="B497" t="s">
        <v>218</v>
      </c>
      <c r="C497" t="s">
        <v>648</v>
      </c>
      <c r="D497" t="s">
        <v>37</v>
      </c>
      <c r="E497" t="s">
        <v>14</v>
      </c>
      <c r="G497">
        <v>59.6</v>
      </c>
      <c r="H497">
        <v>63</v>
      </c>
      <c r="P497">
        <v>-2.4465051193872398</v>
      </c>
      <c r="Q497">
        <v>-2.4464999999999999</v>
      </c>
      <c r="R497" t="str">
        <f>LEFT(B497,1)&amp;"."&amp;C497&amp;IF(V497,"^","")&amp;IF(W497,"*","")</f>
        <v>B.Banfield</v>
      </c>
      <c r="S497">
        <f>RANK(Q497,Q497:Q504)</f>
        <v>5</v>
      </c>
      <c r="T497">
        <f>RANK(Q497,Q:Q)</f>
        <v>303</v>
      </c>
      <c r="U497">
        <f>K497-T497</f>
        <v>-303</v>
      </c>
      <c r="V497" t="b">
        <f>_xlfn.MAXIFS(U:U,I:I,I497)=U497</f>
        <v>0</v>
      </c>
      <c r="W497" t="b">
        <f>_xlfn.MINIFS(U:U,I:I,I497)=U497</f>
        <v>0</v>
      </c>
      <c r="X497" t="b">
        <f>MAX(U:U)=U497</f>
        <v>0</v>
      </c>
      <c r="Y497" t="b">
        <f>L497&lt;&gt;I497</f>
        <v>0</v>
      </c>
    </row>
    <row r="498" spans="1:25" x14ac:dyDescent="0.2">
      <c r="A498">
        <v>18</v>
      </c>
      <c r="B498" t="s">
        <v>152</v>
      </c>
      <c r="C498" t="s">
        <v>649</v>
      </c>
      <c r="D498" t="s">
        <v>63</v>
      </c>
      <c r="E498" t="s">
        <v>14</v>
      </c>
      <c r="G498">
        <v>80.428600000000003</v>
      </c>
      <c r="H498">
        <v>76</v>
      </c>
      <c r="L498">
        <v>5524</v>
      </c>
      <c r="P498">
        <v>-1.2261860190693801</v>
      </c>
      <c r="Q498">
        <v>-1.2262</v>
      </c>
      <c r="R498" t="str">
        <f>LEFT(B498,1)&amp;"."&amp;C498&amp;IF(V498,"^","")&amp;IF(W498,"*","")</f>
        <v>B.Keays</v>
      </c>
      <c r="S498">
        <f>RANK(Q498,Q498:Q505)</f>
        <v>2</v>
      </c>
      <c r="T498">
        <f>RANK(Q498,Q:Q)</f>
        <v>168</v>
      </c>
      <c r="U498">
        <f>K498-T498</f>
        <v>-168</v>
      </c>
      <c r="V498" t="b">
        <f>_xlfn.MAXIFS(U:U,I:I,I498)=U498</f>
        <v>0</v>
      </c>
      <c r="W498" t="b">
        <f>_xlfn.MINIFS(U:U,I:I,I498)=U498</f>
        <v>0</v>
      </c>
      <c r="X498" t="b">
        <f>MAX(U:U)=U498</f>
        <v>0</v>
      </c>
      <c r="Y498" t="b">
        <f>L498&lt;&gt;I498</f>
        <v>1</v>
      </c>
    </row>
    <row r="499" spans="1:25" x14ac:dyDescent="0.2">
      <c r="A499">
        <v>774</v>
      </c>
      <c r="B499" t="s">
        <v>650</v>
      </c>
      <c r="C499" t="s">
        <v>574</v>
      </c>
      <c r="D499" t="s">
        <v>58</v>
      </c>
      <c r="E499" t="s">
        <v>12</v>
      </c>
      <c r="G499">
        <v>60.285699999999999</v>
      </c>
      <c r="H499">
        <v>67</v>
      </c>
      <c r="N499">
        <v>-3.37727829394044</v>
      </c>
      <c r="Q499">
        <v>-3.3773</v>
      </c>
      <c r="R499" t="str">
        <f>LEFT(B499,1)&amp;"."&amp;C499&amp;IF(V499,"^","")&amp;IF(W499,"*","")</f>
        <v>B.Ah Chee</v>
      </c>
      <c r="S499">
        <f>RANK(Q499,Q499:Q506)</f>
        <v>6</v>
      </c>
      <c r="T499">
        <f>RANK(Q499,Q:Q)</f>
        <v>406</v>
      </c>
      <c r="U499">
        <f>K499-T499</f>
        <v>-406</v>
      </c>
      <c r="V499" t="b">
        <f>_xlfn.MAXIFS(U:U,I:I,I499)=U499</f>
        <v>0</v>
      </c>
      <c r="W499" t="b">
        <f>_xlfn.MINIFS(U:U,I:I,I499)=U499</f>
        <v>0</v>
      </c>
      <c r="X499" t="b">
        <f>MAX(U:U)=U499</f>
        <v>0</v>
      </c>
      <c r="Y499" t="b">
        <f>L499&lt;&gt;I499</f>
        <v>0</v>
      </c>
    </row>
    <row r="500" spans="1:25" x14ac:dyDescent="0.2">
      <c r="A500">
        <v>280</v>
      </c>
      <c r="B500" t="s">
        <v>651</v>
      </c>
      <c r="C500" t="s">
        <v>652</v>
      </c>
      <c r="D500" t="s">
        <v>113</v>
      </c>
      <c r="E500" t="s">
        <v>11</v>
      </c>
      <c r="G500">
        <v>0</v>
      </c>
      <c r="H500">
        <v>0</v>
      </c>
      <c r="M500">
        <v>-8.1979333174566094</v>
      </c>
      <c r="Q500">
        <v>-8.1979000000000006</v>
      </c>
      <c r="R500" t="str">
        <f>LEFT(B500,1)&amp;"."&amp;C500&amp;IF(V500,"^","")&amp;IF(W500,"*","")</f>
        <v>C.Burgess</v>
      </c>
      <c r="S500">
        <f>RANK(Q500,Q500:Q507)</f>
        <v>8</v>
      </c>
      <c r="T500">
        <f>RANK(Q500,Q:Q)</f>
        <v>587</v>
      </c>
      <c r="U500">
        <f>K500-T500</f>
        <v>-587</v>
      </c>
      <c r="V500" t="b">
        <f>_xlfn.MAXIFS(U:U,I:I,I500)=U500</f>
        <v>0</v>
      </c>
      <c r="W500" t="b">
        <f>_xlfn.MINIFS(U:U,I:I,I500)=U500</f>
        <v>0</v>
      </c>
      <c r="X500" t="b">
        <f>MAX(U:U)=U500</f>
        <v>0</v>
      </c>
      <c r="Y500" t="b">
        <f>L500&lt;&gt;I500</f>
        <v>0</v>
      </c>
    </row>
    <row r="501" spans="1:25" x14ac:dyDescent="0.2">
      <c r="A501">
        <v>707</v>
      </c>
      <c r="B501" t="s">
        <v>384</v>
      </c>
      <c r="C501" t="s">
        <v>429</v>
      </c>
      <c r="D501" t="s">
        <v>50</v>
      </c>
      <c r="E501" t="s">
        <v>13</v>
      </c>
      <c r="G501">
        <v>64.25</v>
      </c>
      <c r="H501">
        <v>58.5</v>
      </c>
      <c r="O501">
        <v>-2.3738574668768</v>
      </c>
      <c r="Q501">
        <v>-2.3738999999999999</v>
      </c>
      <c r="R501" t="str">
        <f>LEFT(B501,1)&amp;"."&amp;C501&amp;IF(V501,"^","")&amp;IF(W501,"*","")</f>
        <v>H.McLean</v>
      </c>
      <c r="S501">
        <f>RANK(Q501,Q501:Q508)</f>
        <v>5</v>
      </c>
      <c r="T501">
        <f>RANK(Q501,Q:Q)</f>
        <v>294</v>
      </c>
      <c r="U501">
        <f>K501-T501</f>
        <v>-294</v>
      </c>
      <c r="V501" t="b">
        <f>_xlfn.MAXIFS(U:U,I:I,I501)=U501</f>
        <v>0</v>
      </c>
      <c r="W501" t="b">
        <f>_xlfn.MINIFS(U:U,I:I,I501)=U501</f>
        <v>0</v>
      </c>
      <c r="X501" t="b">
        <f>MAX(U:U)=U501</f>
        <v>0</v>
      </c>
      <c r="Y501" t="b">
        <f>L501&lt;&gt;I501</f>
        <v>0</v>
      </c>
    </row>
    <row r="502" spans="1:25" x14ac:dyDescent="0.2">
      <c r="A502">
        <v>340</v>
      </c>
      <c r="B502" t="s">
        <v>111</v>
      </c>
      <c r="C502" t="s">
        <v>653</v>
      </c>
      <c r="D502" t="s">
        <v>44</v>
      </c>
      <c r="E502" t="s">
        <v>14</v>
      </c>
      <c r="G502">
        <v>80.8</v>
      </c>
      <c r="H502">
        <v>84</v>
      </c>
      <c r="P502">
        <v>-0.47522041887378003</v>
      </c>
      <c r="Q502">
        <v>-0.47520000000000001</v>
      </c>
      <c r="R502" t="str">
        <f>LEFT(B502,1)&amp;"."&amp;C502&amp;IF(V502,"^","")&amp;IF(W502,"*","")</f>
        <v>D.Fort</v>
      </c>
      <c r="S502">
        <f>RANK(Q502,Q502:Q509)</f>
        <v>1</v>
      </c>
      <c r="T502">
        <f>RANK(Q502,Q:Q)</f>
        <v>95</v>
      </c>
      <c r="U502">
        <f>K502-T502</f>
        <v>-95</v>
      </c>
      <c r="V502" t="b">
        <f>_xlfn.MAXIFS(U:U,I:I,I502)=U502</f>
        <v>0</v>
      </c>
      <c r="W502" t="b">
        <f>_xlfn.MINIFS(U:U,I:I,I502)=U502</f>
        <v>0</v>
      </c>
      <c r="X502" t="b">
        <f>MAX(U:U)=U502</f>
        <v>0</v>
      </c>
      <c r="Y502" t="b">
        <f>L502&lt;&gt;I502</f>
        <v>0</v>
      </c>
    </row>
    <row r="503" spans="1:25" x14ac:dyDescent="0.2">
      <c r="A503">
        <v>759</v>
      </c>
      <c r="B503" t="s">
        <v>254</v>
      </c>
      <c r="C503" t="s">
        <v>654</v>
      </c>
      <c r="D503" t="s">
        <v>24</v>
      </c>
      <c r="E503" t="s">
        <v>14</v>
      </c>
      <c r="F503" t="s">
        <v>12</v>
      </c>
      <c r="G503">
        <v>63.571399999999997</v>
      </c>
      <c r="H503">
        <v>66</v>
      </c>
      <c r="N503">
        <v>-3.4696285655970001</v>
      </c>
      <c r="P503">
        <v>-2.1648930193138902</v>
      </c>
      <c r="Q503">
        <v>-2.1648999999999998</v>
      </c>
      <c r="R503" t="str">
        <f>LEFT(B503,1)&amp;"."&amp;C503&amp;IF(V503,"^","")&amp;IF(W503,"*","")</f>
        <v>E.Richards</v>
      </c>
      <c r="S503">
        <f>RANK(Q503,Q503:Q510)</f>
        <v>3</v>
      </c>
      <c r="T503">
        <f>RANK(Q503,Q:Q)</f>
        <v>268</v>
      </c>
      <c r="U503">
        <f>K503-T503</f>
        <v>-268</v>
      </c>
      <c r="V503" t="b">
        <f>_xlfn.MAXIFS(U:U,I:I,I503)=U503</f>
        <v>0</v>
      </c>
      <c r="W503" t="b">
        <f>_xlfn.MINIFS(U:U,I:I,I503)=U503</f>
        <v>0</v>
      </c>
      <c r="X503" t="b">
        <f>MAX(U:U)=U503</f>
        <v>0</v>
      </c>
      <c r="Y503" t="b">
        <f>L503&lt;&gt;I503</f>
        <v>0</v>
      </c>
    </row>
    <row r="504" spans="1:25" x14ac:dyDescent="0.2">
      <c r="A504">
        <v>743</v>
      </c>
      <c r="B504" t="s">
        <v>655</v>
      </c>
      <c r="C504" t="s">
        <v>656</v>
      </c>
      <c r="D504" t="s">
        <v>24</v>
      </c>
      <c r="E504" t="s">
        <v>14</v>
      </c>
      <c r="G504">
        <v>31</v>
      </c>
      <c r="H504">
        <v>31</v>
      </c>
      <c r="P504">
        <v>-5.4503675201696504</v>
      </c>
      <c r="Q504">
        <v>-5.4504000000000001</v>
      </c>
      <c r="R504" t="str">
        <f>LEFT(B504,1)&amp;"."&amp;C504&amp;IF(V504,"^","")&amp;IF(W504,"*","")</f>
        <v>B.Gowers</v>
      </c>
      <c r="S504">
        <f>RANK(Q504,Q504:Q511)</f>
        <v>7</v>
      </c>
      <c r="T504">
        <f>RANK(Q504,Q:Q)</f>
        <v>558</v>
      </c>
      <c r="U504">
        <f>K504-T504</f>
        <v>-558</v>
      </c>
      <c r="V504" t="b">
        <f>_xlfn.MAXIFS(U:U,I:I,I504)=U504</f>
        <v>0</v>
      </c>
      <c r="W504" t="b">
        <f>_xlfn.MINIFS(U:U,I:I,I504)=U504</f>
        <v>0</v>
      </c>
      <c r="X504" t="b">
        <f>MAX(U:U)=U504</f>
        <v>0</v>
      </c>
      <c r="Y504" t="b">
        <f>L504&lt;&gt;I504</f>
        <v>0</v>
      </c>
    </row>
    <row r="505" spans="1:25" x14ac:dyDescent="0.2">
      <c r="A505">
        <v>113</v>
      </c>
      <c r="B505" t="s">
        <v>140</v>
      </c>
      <c r="C505" t="s">
        <v>194</v>
      </c>
      <c r="D505" t="s">
        <v>34</v>
      </c>
      <c r="E505" t="s">
        <v>14</v>
      </c>
      <c r="G505">
        <v>58.25</v>
      </c>
      <c r="H505">
        <v>62</v>
      </c>
      <c r="P505">
        <v>-2.5403758194116901</v>
      </c>
      <c r="Q505">
        <v>-2.5404</v>
      </c>
      <c r="R505" t="str">
        <f>LEFT(B505,1)&amp;"."&amp;C505&amp;IF(V505,"^","")&amp;IF(W505,"*","")</f>
        <v>M.McGovern</v>
      </c>
      <c r="S505">
        <f>RANK(Q505,Q505:Q512)</f>
        <v>4</v>
      </c>
      <c r="T505">
        <f>RANK(Q505,Q:Q)</f>
        <v>317</v>
      </c>
      <c r="U505">
        <f>K505-T505</f>
        <v>-317</v>
      </c>
      <c r="V505" t="b">
        <f>_xlfn.MAXIFS(U:U,I:I,I505)=U505</f>
        <v>0</v>
      </c>
      <c r="W505" t="b">
        <f>_xlfn.MINIFS(U:U,I:I,I505)=U505</f>
        <v>0</v>
      </c>
      <c r="X505" t="b">
        <f>MAX(U:U)=U505</f>
        <v>0</v>
      </c>
      <c r="Y505" t="b">
        <f>L505&lt;&gt;I505</f>
        <v>0</v>
      </c>
    </row>
    <row r="506" spans="1:25" x14ac:dyDescent="0.2">
      <c r="A506">
        <v>49</v>
      </c>
      <c r="B506" t="s">
        <v>64</v>
      </c>
      <c r="C506" t="s">
        <v>218</v>
      </c>
      <c r="D506" t="s">
        <v>31</v>
      </c>
      <c r="E506" t="s">
        <v>11</v>
      </c>
      <c r="F506" t="s">
        <v>12</v>
      </c>
      <c r="G506">
        <v>74.75</v>
      </c>
      <c r="H506">
        <v>78.5</v>
      </c>
      <c r="M506">
        <v>-1.2005807882513799</v>
      </c>
      <c r="N506">
        <v>-2.3152501698899499</v>
      </c>
      <c r="Q506">
        <v>-1.2005999999999999</v>
      </c>
      <c r="R506" t="str">
        <f>LEFT(B506,1)&amp;"."&amp;C506&amp;IF(V506,"^","")&amp;IF(W506,"*","")</f>
        <v>Z.Bailey</v>
      </c>
      <c r="S506">
        <f>RANK(Q506,Q506:Q513)</f>
        <v>2</v>
      </c>
      <c r="T506">
        <f>RANK(Q506,Q:Q)</f>
        <v>166</v>
      </c>
      <c r="U506">
        <f>K506-T506</f>
        <v>-166</v>
      </c>
      <c r="V506" t="b">
        <f>_xlfn.MAXIFS(U:U,I:I,I506)=U506</f>
        <v>0</v>
      </c>
      <c r="W506" t="b">
        <f>_xlfn.MINIFS(U:U,I:I,I506)=U506</f>
        <v>0</v>
      </c>
      <c r="X506" t="b">
        <f>MAX(U:U)=U506</f>
        <v>0</v>
      </c>
      <c r="Y506" t="b">
        <f>L506&lt;&gt;I506</f>
        <v>0</v>
      </c>
    </row>
    <row r="507" spans="1:25" x14ac:dyDescent="0.2">
      <c r="A507">
        <v>302</v>
      </c>
      <c r="B507" t="s">
        <v>393</v>
      </c>
      <c r="C507" t="s">
        <v>657</v>
      </c>
      <c r="D507" t="s">
        <v>113</v>
      </c>
      <c r="E507" t="s">
        <v>14</v>
      </c>
      <c r="F507" t="s">
        <v>12</v>
      </c>
      <c r="G507">
        <v>64</v>
      </c>
      <c r="H507">
        <v>64</v>
      </c>
      <c r="N507">
        <v>-3.65432910891013</v>
      </c>
      <c r="P507">
        <v>-2.3526344193627899</v>
      </c>
      <c r="Q507">
        <v>-2.3525999999999998</v>
      </c>
      <c r="R507" t="str">
        <f>LEFT(B507,1)&amp;"."&amp;C507&amp;IF(V507,"^","")&amp;IF(W507,"*","")</f>
        <v>S.Lemmens</v>
      </c>
      <c r="S507">
        <f>RANK(Q507,Q507:Q514)</f>
        <v>2</v>
      </c>
      <c r="T507">
        <f>RANK(Q507,Q:Q)</f>
        <v>288</v>
      </c>
      <c r="U507">
        <f>K507-T507</f>
        <v>-288</v>
      </c>
      <c r="V507" t="b">
        <f>_xlfn.MAXIFS(U:U,I:I,I507)=U507</f>
        <v>0</v>
      </c>
      <c r="W507" t="b">
        <f>_xlfn.MINIFS(U:U,I:I,I507)=U507</f>
        <v>0</v>
      </c>
      <c r="X507" t="b">
        <f>MAX(U:U)=U507</f>
        <v>0</v>
      </c>
      <c r="Y507" t="b">
        <f>L507&lt;&gt;I507</f>
        <v>0</v>
      </c>
    </row>
    <row r="508" spans="1:25" x14ac:dyDescent="0.2">
      <c r="A508">
        <v>461</v>
      </c>
      <c r="B508" t="s">
        <v>658</v>
      </c>
      <c r="C508" t="s">
        <v>288</v>
      </c>
      <c r="D508" t="s">
        <v>21</v>
      </c>
      <c r="E508" t="s">
        <v>12</v>
      </c>
      <c r="G508">
        <v>0</v>
      </c>
      <c r="H508">
        <v>0</v>
      </c>
      <c r="N508">
        <v>-9.5647464949302297</v>
      </c>
      <c r="Q508">
        <v>-9.5647000000000002</v>
      </c>
      <c r="R508" t="str">
        <f>LEFT(B508,1)&amp;"."&amp;C508&amp;IF(V508,"^","")&amp;IF(W508,"*","")</f>
        <v>O.Baker</v>
      </c>
      <c r="S508">
        <f>RANK(Q508,Q508:Q515)</f>
        <v>8</v>
      </c>
      <c r="T508">
        <f>RANK(Q508,Q:Q)</f>
        <v>775</v>
      </c>
      <c r="U508">
        <f>K508-T508</f>
        <v>-775</v>
      </c>
      <c r="V508" t="b">
        <f>_xlfn.MAXIFS(U:U,I:I,I508)=U508</f>
        <v>0</v>
      </c>
      <c r="W508" t="b">
        <f>_xlfn.MINIFS(U:U,I:I,I508)=U508</f>
        <v>0</v>
      </c>
      <c r="X508" t="b">
        <f>MAX(U:U)=U508</f>
        <v>0</v>
      </c>
      <c r="Y508" t="b">
        <f>L508&lt;&gt;I508</f>
        <v>0</v>
      </c>
    </row>
    <row r="509" spans="1:25" x14ac:dyDescent="0.2">
      <c r="A509">
        <v>167</v>
      </c>
      <c r="B509" t="s">
        <v>66</v>
      </c>
      <c r="C509" t="s">
        <v>659</v>
      </c>
      <c r="D509" t="s">
        <v>18</v>
      </c>
      <c r="E509" t="s">
        <v>11</v>
      </c>
      <c r="G509">
        <v>82.666700000000006</v>
      </c>
      <c r="H509">
        <v>82</v>
      </c>
      <c r="L509">
        <v>33301</v>
      </c>
      <c r="M509">
        <v>-0.88859691752248005</v>
      </c>
      <c r="Q509">
        <v>-0.88859999999999995</v>
      </c>
      <c r="R509" t="str">
        <f>LEFT(B509,1)&amp;"."&amp;C509&amp;IF(V509,"^","")&amp;IF(W509,"*","")</f>
        <v>I.Quaynor</v>
      </c>
      <c r="S509">
        <f>RANK(Q509,Q509:Q516)</f>
        <v>1</v>
      </c>
      <c r="T509">
        <f>RANK(Q509,Q:Q)</f>
        <v>130</v>
      </c>
      <c r="U509">
        <f>K509-T509</f>
        <v>-130</v>
      </c>
      <c r="V509" t="b">
        <f>_xlfn.MAXIFS(U:U,I:I,I509)=U509</f>
        <v>0</v>
      </c>
      <c r="W509" t="b">
        <f>_xlfn.MINIFS(U:U,I:I,I509)=U509</f>
        <v>0</v>
      </c>
      <c r="X509" t="b">
        <f>MAX(U:U)=U509</f>
        <v>0</v>
      </c>
      <c r="Y509" t="b">
        <f>L509&lt;&gt;I509</f>
        <v>1</v>
      </c>
    </row>
    <row r="510" spans="1:25" x14ac:dyDescent="0.2">
      <c r="A510">
        <v>748</v>
      </c>
      <c r="B510" t="s">
        <v>660</v>
      </c>
      <c r="C510" t="s">
        <v>661</v>
      </c>
      <c r="D510" t="s">
        <v>24</v>
      </c>
      <c r="E510" t="s">
        <v>12</v>
      </c>
      <c r="G510">
        <v>74</v>
      </c>
      <c r="H510">
        <v>67</v>
      </c>
      <c r="N510">
        <v>-3.37727829394044</v>
      </c>
      <c r="Q510">
        <v>-3.3773</v>
      </c>
      <c r="R510" t="str">
        <f>LEFT(B510,1)&amp;"."&amp;C510&amp;IF(V510,"^","")&amp;IF(W510,"*","")</f>
        <v>L.Jong</v>
      </c>
      <c r="S510">
        <f>RANK(Q510,Q510:Q517)</f>
        <v>5</v>
      </c>
      <c r="T510">
        <f>RANK(Q510,Q:Q)</f>
        <v>406</v>
      </c>
      <c r="U510">
        <f>K510-T510</f>
        <v>-406</v>
      </c>
      <c r="V510" t="b">
        <f>_xlfn.MAXIFS(U:U,I:I,I510)=U510</f>
        <v>0</v>
      </c>
      <c r="W510" t="b">
        <f>_xlfn.MINIFS(U:U,I:I,I510)=U510</f>
        <v>0</v>
      </c>
      <c r="X510" t="b">
        <f>MAX(U:U)=U510</f>
        <v>0</v>
      </c>
      <c r="Y510" t="b">
        <f>L510&lt;&gt;I510</f>
        <v>0</v>
      </c>
    </row>
    <row r="511" spans="1:25" x14ac:dyDescent="0.2">
      <c r="A511">
        <v>147</v>
      </c>
      <c r="B511" t="s">
        <v>38</v>
      </c>
      <c r="C511" t="s">
        <v>662</v>
      </c>
      <c r="D511" t="s">
        <v>18</v>
      </c>
      <c r="E511" t="s">
        <v>12</v>
      </c>
      <c r="G511">
        <v>77.857100000000003</v>
      </c>
      <c r="H511">
        <v>66</v>
      </c>
      <c r="N511">
        <v>-3.4696285655970001</v>
      </c>
      <c r="Q511">
        <v>-3.4695999999999998</v>
      </c>
      <c r="R511" t="str">
        <f>LEFT(B511,1)&amp;"."&amp;C511&amp;IF(V511,"^","")&amp;IF(W511,"*","")</f>
        <v>J.Daicos</v>
      </c>
      <c r="S511">
        <f>RANK(Q511,Q511:Q518)</f>
        <v>5</v>
      </c>
      <c r="T511">
        <f>RANK(Q511,Q:Q)</f>
        <v>415</v>
      </c>
      <c r="U511">
        <f>K511-T511</f>
        <v>-415</v>
      </c>
      <c r="V511" t="b">
        <f>_xlfn.MAXIFS(U:U,I:I,I511)=U511</f>
        <v>0</v>
      </c>
      <c r="W511" t="b">
        <f>_xlfn.MINIFS(U:U,I:I,I511)=U511</f>
        <v>0</v>
      </c>
      <c r="X511" t="b">
        <f>MAX(U:U)=U511</f>
        <v>0</v>
      </c>
      <c r="Y511" t="b">
        <f>L511&lt;&gt;I511</f>
        <v>0</v>
      </c>
    </row>
    <row r="512" spans="1:25" x14ac:dyDescent="0.2">
      <c r="A512">
        <v>762</v>
      </c>
      <c r="B512" t="s">
        <v>663</v>
      </c>
      <c r="C512" t="s">
        <v>120</v>
      </c>
      <c r="D512" t="s">
        <v>24</v>
      </c>
      <c r="E512" t="s">
        <v>14</v>
      </c>
      <c r="F512" t="s">
        <v>12</v>
      </c>
      <c r="G512">
        <v>0</v>
      </c>
      <c r="H512">
        <v>0</v>
      </c>
      <c r="N512">
        <v>-9.5647464949302297</v>
      </c>
      <c r="P512">
        <v>-8.3603592209276094</v>
      </c>
      <c r="Q512">
        <v>-8.3604000000000003</v>
      </c>
      <c r="R512" t="str">
        <f>LEFT(B512,1)&amp;"."&amp;C512&amp;IF(V512,"^","")&amp;IF(W512,"*","")</f>
        <v>R.Smith</v>
      </c>
      <c r="S512">
        <f>RANK(Q512,Q512:Q519)</f>
        <v>8</v>
      </c>
      <c r="T512">
        <f>RANK(Q512,Q:Q)</f>
        <v>687</v>
      </c>
      <c r="U512">
        <f>K512-T512</f>
        <v>-687</v>
      </c>
      <c r="V512" t="b">
        <f>_xlfn.MAXIFS(U:U,I:I,I512)=U512</f>
        <v>0</v>
      </c>
      <c r="W512" t="b">
        <f>_xlfn.MINIFS(U:U,I:I,I512)=U512</f>
        <v>0</v>
      </c>
      <c r="X512" t="b">
        <f>MAX(U:U)=U512</f>
        <v>0</v>
      </c>
      <c r="Y512" t="b">
        <f>L512&lt;&gt;I512</f>
        <v>0</v>
      </c>
    </row>
    <row r="513" spans="1:25" x14ac:dyDescent="0.2">
      <c r="A513">
        <v>598</v>
      </c>
      <c r="B513" t="s">
        <v>524</v>
      </c>
      <c r="C513" t="s">
        <v>664</v>
      </c>
      <c r="D513" t="s">
        <v>53</v>
      </c>
      <c r="E513" t="s">
        <v>13</v>
      </c>
      <c r="F513" t="s">
        <v>14</v>
      </c>
      <c r="G513">
        <v>56.25</v>
      </c>
      <c r="H513">
        <v>51.5</v>
      </c>
      <c r="O513">
        <v>-2.7115442191505599</v>
      </c>
      <c r="P513">
        <v>-3.5260181696684199</v>
      </c>
      <c r="Q513">
        <v>-2.7115</v>
      </c>
      <c r="R513" t="str">
        <f>LEFT(B513,1)&amp;"."&amp;C513&amp;IF(V513,"^","")&amp;IF(W513,"*","")</f>
        <v>N.Balta</v>
      </c>
      <c r="S513">
        <f>RANK(Q513,Q513:Q520)</f>
        <v>4</v>
      </c>
      <c r="T513">
        <f>RANK(Q513,Q:Q)</f>
        <v>335</v>
      </c>
      <c r="U513">
        <f>K513-T513</f>
        <v>-335</v>
      </c>
      <c r="V513" t="b">
        <f>_xlfn.MAXIFS(U:U,I:I,I513)=U513</f>
        <v>0</v>
      </c>
      <c r="W513" t="b">
        <f>_xlfn.MINIFS(U:U,I:I,I513)=U513</f>
        <v>0</v>
      </c>
      <c r="X513" t="b">
        <f>MAX(U:U)=U513</f>
        <v>0</v>
      </c>
      <c r="Y513" t="b">
        <f>L513&lt;&gt;I513</f>
        <v>0</v>
      </c>
    </row>
    <row r="514" spans="1:25" x14ac:dyDescent="0.2">
      <c r="A514">
        <v>318</v>
      </c>
      <c r="B514" t="s">
        <v>64</v>
      </c>
      <c r="C514" t="s">
        <v>120</v>
      </c>
      <c r="D514" t="s">
        <v>113</v>
      </c>
      <c r="E514" t="s">
        <v>13</v>
      </c>
      <c r="G514">
        <v>0</v>
      </c>
      <c r="H514">
        <v>0</v>
      </c>
      <c r="O514">
        <v>-5.1959538965931698</v>
      </c>
      <c r="Q514">
        <v>-5.1959999999999997</v>
      </c>
      <c r="R514" t="str">
        <f>LEFT(B514,1)&amp;"."&amp;C514&amp;IF(V514,"^","")&amp;IF(W514,"*","")</f>
        <v>Z.Smith</v>
      </c>
      <c r="S514">
        <f>RANK(Q514,Q514:Q521)</f>
        <v>6</v>
      </c>
      <c r="T514">
        <f>RANK(Q514,Q:Q)</f>
        <v>521</v>
      </c>
      <c r="U514">
        <f>K514-T514</f>
        <v>-521</v>
      </c>
      <c r="V514" t="b">
        <f>_xlfn.MAXIFS(U:U,I:I,I514)=U514</f>
        <v>0</v>
      </c>
      <c r="W514" t="b">
        <f>_xlfn.MINIFS(U:U,I:I,I514)=U514</f>
        <v>0</v>
      </c>
      <c r="X514" t="b">
        <f>MAX(U:U)=U514</f>
        <v>0</v>
      </c>
      <c r="Y514" t="b">
        <f>L514&lt;&gt;I514</f>
        <v>0</v>
      </c>
    </row>
    <row r="515" spans="1:25" x14ac:dyDescent="0.2">
      <c r="A515">
        <v>230</v>
      </c>
      <c r="B515" t="s">
        <v>665</v>
      </c>
      <c r="C515" t="s">
        <v>666</v>
      </c>
      <c r="D515" t="s">
        <v>37</v>
      </c>
      <c r="E515" t="s">
        <v>14</v>
      </c>
      <c r="G515">
        <v>76.875</v>
      </c>
      <c r="H515">
        <v>78.5</v>
      </c>
      <c r="P515">
        <v>-0.99150926900825698</v>
      </c>
      <c r="Q515">
        <v>-0.99150000000000005</v>
      </c>
      <c r="R515" t="str">
        <f>LEFT(B515,1)&amp;"."&amp;C515&amp;IF(V515,"^","")&amp;IF(W515,"*","")</f>
        <v>B.Bewley</v>
      </c>
      <c r="S515">
        <f>RANK(Q515,Q515:Q522)</f>
        <v>2</v>
      </c>
      <c r="T515">
        <f>RANK(Q515,Q:Q)</f>
        <v>137</v>
      </c>
      <c r="U515">
        <f>K515-T515</f>
        <v>-137</v>
      </c>
      <c r="V515" t="b">
        <f>_xlfn.MAXIFS(U:U,I:I,I515)=U515</f>
        <v>0</v>
      </c>
      <c r="W515" t="b">
        <f>_xlfn.MINIFS(U:U,I:I,I515)=U515</f>
        <v>0</v>
      </c>
      <c r="X515" t="b">
        <f>MAX(U:U)=U515</f>
        <v>0</v>
      </c>
      <c r="Y515" t="b">
        <f>L515&lt;&gt;I515</f>
        <v>0</v>
      </c>
    </row>
    <row r="516" spans="1:25" x14ac:dyDescent="0.2">
      <c r="A516">
        <v>79</v>
      </c>
      <c r="B516" t="s">
        <v>148</v>
      </c>
      <c r="C516" t="s">
        <v>667</v>
      </c>
      <c r="D516" t="s">
        <v>31</v>
      </c>
      <c r="E516" t="s">
        <v>14</v>
      </c>
      <c r="G516">
        <v>73</v>
      </c>
      <c r="H516">
        <v>73</v>
      </c>
      <c r="L516">
        <v>186</v>
      </c>
      <c r="P516">
        <v>-1.5077981191427301</v>
      </c>
      <c r="Q516">
        <v>-1.5078</v>
      </c>
      <c r="R516" t="str">
        <f>LEFT(B516,1)&amp;"."&amp;C516&amp;IF(V516,"^","")&amp;IF(W516,"*","")</f>
        <v>C.Rayner</v>
      </c>
      <c r="S516">
        <f>RANK(Q516,Q516:Q523)</f>
        <v>2</v>
      </c>
      <c r="T516">
        <f>RANK(Q516,Q:Q)</f>
        <v>206</v>
      </c>
      <c r="U516">
        <f>K516-T516</f>
        <v>-206</v>
      </c>
      <c r="V516" t="b">
        <f>_xlfn.MAXIFS(U:U,I:I,I516)=U516</f>
        <v>0</v>
      </c>
      <c r="W516" t="b">
        <f>_xlfn.MINIFS(U:U,I:I,I516)=U516</f>
        <v>0</v>
      </c>
      <c r="X516" t="b">
        <f>MAX(U:U)=U516</f>
        <v>0</v>
      </c>
      <c r="Y516" t="b">
        <f>L516&lt;&gt;I516</f>
        <v>1</v>
      </c>
    </row>
    <row r="517" spans="1:25" x14ac:dyDescent="0.2">
      <c r="A517">
        <v>710</v>
      </c>
      <c r="B517" t="s">
        <v>70</v>
      </c>
      <c r="C517" t="s">
        <v>668</v>
      </c>
      <c r="D517" t="s">
        <v>50</v>
      </c>
      <c r="E517" t="s">
        <v>13</v>
      </c>
      <c r="G517">
        <v>100</v>
      </c>
      <c r="H517">
        <v>100</v>
      </c>
      <c r="O517">
        <v>-0.37185743553954997</v>
      </c>
      <c r="Q517">
        <v>-0.37190000000000001</v>
      </c>
      <c r="R517" t="str">
        <f>LEFT(B517,1)&amp;"."&amp;C517&amp;IF(V517,"^","")&amp;IF(W517,"*","")</f>
        <v>S.Naismith</v>
      </c>
      <c r="S517">
        <f>RANK(Q517,Q517:Q524)</f>
        <v>1</v>
      </c>
      <c r="T517">
        <f>RANK(Q517,Q:Q)</f>
        <v>88</v>
      </c>
      <c r="U517">
        <f>K517-T517</f>
        <v>-88</v>
      </c>
      <c r="V517" t="b">
        <f>_xlfn.MAXIFS(U:U,I:I,I517)=U517</f>
        <v>0</v>
      </c>
      <c r="W517" t="b">
        <f>_xlfn.MINIFS(U:U,I:I,I517)=U517</f>
        <v>0</v>
      </c>
      <c r="X517" t="b">
        <f>MAX(U:U)=U517</f>
        <v>0</v>
      </c>
      <c r="Y517" t="b">
        <f>L517&lt;&gt;I517</f>
        <v>0</v>
      </c>
    </row>
    <row r="518" spans="1:25" x14ac:dyDescent="0.2">
      <c r="A518">
        <v>638</v>
      </c>
      <c r="B518" t="s">
        <v>75</v>
      </c>
      <c r="C518" t="s">
        <v>669</v>
      </c>
      <c r="D518" t="s">
        <v>116</v>
      </c>
      <c r="E518" t="s">
        <v>13</v>
      </c>
      <c r="G518">
        <v>0</v>
      </c>
      <c r="H518">
        <v>0</v>
      </c>
      <c r="O518">
        <v>-5.1959538965931698</v>
      </c>
      <c r="Q518">
        <v>-5.1959999999999997</v>
      </c>
      <c r="R518" t="str">
        <f>LEFT(B518,1)&amp;"."&amp;C518&amp;IF(V518,"^","")&amp;IF(W518,"*","")</f>
        <v>R.Abbott</v>
      </c>
      <c r="S518">
        <f>RANK(Q518,Q518:Q525)</f>
        <v>6</v>
      </c>
      <c r="T518">
        <f>RANK(Q518,Q:Q)</f>
        <v>521</v>
      </c>
      <c r="U518">
        <f>K518-T518</f>
        <v>-521</v>
      </c>
      <c r="V518" t="b">
        <f>_xlfn.MAXIFS(U:U,I:I,I518)=U518</f>
        <v>0</v>
      </c>
      <c r="W518" t="b">
        <f>_xlfn.MINIFS(U:U,I:I,I518)=U518</f>
        <v>0</v>
      </c>
      <c r="X518" t="b">
        <f>MAX(U:U)=U518</f>
        <v>0</v>
      </c>
      <c r="Y518" t="b">
        <f>L518&lt;&gt;I518</f>
        <v>0</v>
      </c>
    </row>
    <row r="519" spans="1:25" x14ac:dyDescent="0.2">
      <c r="A519">
        <v>687</v>
      </c>
      <c r="B519" t="s">
        <v>670</v>
      </c>
      <c r="C519" t="s">
        <v>671</v>
      </c>
      <c r="D519" t="s">
        <v>50</v>
      </c>
      <c r="E519" t="s">
        <v>11</v>
      </c>
      <c r="G519">
        <v>57</v>
      </c>
      <c r="H519">
        <v>57</v>
      </c>
      <c r="M519">
        <v>-3.1170531370145902</v>
      </c>
      <c r="Q519">
        <v>-3.1171000000000002</v>
      </c>
      <c r="R519" t="str">
        <f>LEFT(B519,1)&amp;"."&amp;C519&amp;IF(V519,"^","")&amp;IF(W519,"*","")</f>
        <v>K.Brand</v>
      </c>
      <c r="S519">
        <f>RANK(Q519,Q519:Q526)</f>
        <v>2</v>
      </c>
      <c r="T519">
        <f>RANK(Q519,Q:Q)</f>
        <v>382</v>
      </c>
      <c r="U519">
        <f>K519-T519</f>
        <v>-382</v>
      </c>
      <c r="V519" t="b">
        <f>_xlfn.MAXIFS(U:U,I:I,I519)=U519</f>
        <v>0</v>
      </c>
      <c r="W519" t="b">
        <f>_xlfn.MINIFS(U:U,I:I,I519)=U519</f>
        <v>0</v>
      </c>
      <c r="X519" t="b">
        <f>MAX(U:U)=U519</f>
        <v>0</v>
      </c>
      <c r="Y519" t="b">
        <f>L519&lt;&gt;I519</f>
        <v>0</v>
      </c>
    </row>
    <row r="520" spans="1:25" x14ac:dyDescent="0.2">
      <c r="A520">
        <v>500</v>
      </c>
      <c r="B520" t="s">
        <v>451</v>
      </c>
      <c r="C520" t="s">
        <v>672</v>
      </c>
      <c r="D520" t="s">
        <v>21</v>
      </c>
      <c r="E520" t="s">
        <v>14</v>
      </c>
      <c r="F520" t="s">
        <v>12</v>
      </c>
      <c r="G520">
        <v>52.75</v>
      </c>
      <c r="H520">
        <v>50</v>
      </c>
      <c r="N520">
        <v>-4.94723291210203</v>
      </c>
      <c r="P520">
        <v>-3.6668242197050902</v>
      </c>
      <c r="Q520">
        <v>-3.6667999999999998</v>
      </c>
      <c r="R520" t="str">
        <f>LEFT(B520,1)&amp;"."&amp;C520&amp;IF(V520,"^","")&amp;IF(W520,"*","")</f>
        <v>A.vandenBerg</v>
      </c>
      <c r="S520">
        <f>RANK(Q520,Q520:Q527)</f>
        <v>3</v>
      </c>
      <c r="T520">
        <f>RANK(Q520,Q:Q)</f>
        <v>434</v>
      </c>
      <c r="U520">
        <f>K520-T520</f>
        <v>-434</v>
      </c>
      <c r="V520" t="b">
        <f>_xlfn.MAXIFS(U:U,I:I,I520)=U520</f>
        <v>0</v>
      </c>
      <c r="W520" t="b">
        <f>_xlfn.MINIFS(U:U,I:I,I520)=U520</f>
        <v>0</v>
      </c>
      <c r="X520" t="b">
        <f>MAX(U:U)=U520</f>
        <v>0</v>
      </c>
      <c r="Y520" t="b">
        <f>L520&lt;&gt;I520</f>
        <v>0</v>
      </c>
    </row>
    <row r="521" spans="1:25" x14ac:dyDescent="0.2">
      <c r="A521">
        <v>542</v>
      </c>
      <c r="B521" t="s">
        <v>254</v>
      </c>
      <c r="C521" t="s">
        <v>673</v>
      </c>
      <c r="D521" t="s">
        <v>94</v>
      </c>
      <c r="E521" t="s">
        <v>11</v>
      </c>
      <c r="G521">
        <v>0</v>
      </c>
      <c r="H521">
        <v>0</v>
      </c>
      <c r="M521">
        <v>-8.1979333174566094</v>
      </c>
      <c r="Q521">
        <v>-8.1979000000000006</v>
      </c>
      <c r="R521" t="str">
        <f>LEFT(B521,1)&amp;"."&amp;C521&amp;IF(V521,"^","")&amp;IF(W521,"*","")</f>
        <v>E.Vickers-Willis</v>
      </c>
      <c r="S521">
        <f>RANK(Q521,Q521:Q528)</f>
        <v>5</v>
      </c>
      <c r="T521">
        <f>RANK(Q521,Q:Q)</f>
        <v>587</v>
      </c>
      <c r="U521">
        <f>K521-T521</f>
        <v>-587</v>
      </c>
      <c r="V521" t="b">
        <f>_xlfn.MAXIFS(U:U,I:I,I521)=U521</f>
        <v>0</v>
      </c>
      <c r="W521" t="b">
        <f>_xlfn.MINIFS(U:U,I:I,I521)=U521</f>
        <v>0</v>
      </c>
      <c r="X521" t="b">
        <f>MAX(U:U)=U521</f>
        <v>0</v>
      </c>
      <c r="Y521" t="b">
        <f>L521&lt;&gt;I521</f>
        <v>0</v>
      </c>
    </row>
    <row r="522" spans="1:25" x14ac:dyDescent="0.2">
      <c r="A522">
        <v>380</v>
      </c>
      <c r="B522" t="s">
        <v>66</v>
      </c>
      <c r="C522" t="s">
        <v>674</v>
      </c>
      <c r="D522" t="s">
        <v>27</v>
      </c>
      <c r="E522" t="s">
        <v>11</v>
      </c>
      <c r="G522">
        <v>52</v>
      </c>
      <c r="H522">
        <v>52</v>
      </c>
      <c r="M522">
        <v>-3.5627443809130099</v>
      </c>
      <c r="Q522">
        <v>-3.5627</v>
      </c>
      <c r="R522" t="str">
        <f>LEFT(B522,1)&amp;"."&amp;C522&amp;IF(V522,"^","")&amp;IF(W522,"*","")</f>
        <v>I.Cumming</v>
      </c>
      <c r="S522">
        <f>RANK(Q522,Q522:Q529)</f>
        <v>2</v>
      </c>
      <c r="T522">
        <f>RANK(Q522,Q:Q)</f>
        <v>424</v>
      </c>
      <c r="U522">
        <f>K522-T522</f>
        <v>-424</v>
      </c>
      <c r="V522" t="b">
        <f>_xlfn.MAXIFS(U:U,I:I,I522)=U522</f>
        <v>0</v>
      </c>
      <c r="W522" t="b">
        <f>_xlfn.MINIFS(U:U,I:I,I522)=U522</f>
        <v>0</v>
      </c>
      <c r="X522" t="b">
        <f>MAX(U:U)=U522</f>
        <v>0</v>
      </c>
      <c r="Y522" t="b">
        <f>L522&lt;&gt;I522</f>
        <v>0</v>
      </c>
    </row>
    <row r="523" spans="1:25" x14ac:dyDescent="0.2">
      <c r="A523">
        <v>109</v>
      </c>
      <c r="B523" t="s">
        <v>111</v>
      </c>
      <c r="C523" t="s">
        <v>675</v>
      </c>
      <c r="D523" t="s">
        <v>34</v>
      </c>
      <c r="E523" t="s">
        <v>14</v>
      </c>
      <c r="G523">
        <v>47</v>
      </c>
      <c r="H523">
        <v>47</v>
      </c>
      <c r="P523">
        <v>-3.9484363197784398</v>
      </c>
      <c r="Q523">
        <v>-3.9483999999999999</v>
      </c>
      <c r="R523" t="str">
        <f>LEFT(B523,1)&amp;"."&amp;C523&amp;IF(V523,"^","")&amp;IF(W523,"*","")</f>
        <v>D.Lang</v>
      </c>
      <c r="S523">
        <f>RANK(Q523,Q523:Q530)</f>
        <v>2</v>
      </c>
      <c r="T523">
        <f>RANK(Q523,Q:Q)</f>
        <v>460</v>
      </c>
      <c r="U523">
        <f>K523-T523</f>
        <v>-460</v>
      </c>
      <c r="V523" t="b">
        <f>_xlfn.MAXIFS(U:U,I:I,I523)=U523</f>
        <v>0</v>
      </c>
      <c r="W523" t="b">
        <f>_xlfn.MINIFS(U:U,I:I,I523)=U523</f>
        <v>0</v>
      </c>
      <c r="X523" t="b">
        <f>MAX(U:U)=U523</f>
        <v>0</v>
      </c>
      <c r="Y523" t="b">
        <f>L523&lt;&gt;I523</f>
        <v>0</v>
      </c>
    </row>
    <row r="524" spans="1:25" x14ac:dyDescent="0.2">
      <c r="A524">
        <v>612</v>
      </c>
      <c r="B524" t="s">
        <v>75</v>
      </c>
      <c r="C524" t="s">
        <v>676</v>
      </c>
      <c r="D524" t="s">
        <v>53</v>
      </c>
      <c r="E524" t="s">
        <v>11</v>
      </c>
      <c r="G524">
        <v>0</v>
      </c>
      <c r="H524">
        <v>0</v>
      </c>
      <c r="M524">
        <v>-8.1979333174566094</v>
      </c>
      <c r="Q524">
        <v>-8.1979000000000006</v>
      </c>
      <c r="R524" t="str">
        <f>LEFT(B524,1)&amp;"."&amp;C524&amp;IF(V524,"^","")&amp;IF(W524,"*","")</f>
        <v>R.Garthwaite</v>
      </c>
      <c r="S524">
        <f>RANK(Q524,Q524:Q531)</f>
        <v>4</v>
      </c>
      <c r="T524">
        <f>RANK(Q524,Q:Q)</f>
        <v>587</v>
      </c>
      <c r="U524">
        <f>K524-T524</f>
        <v>-587</v>
      </c>
      <c r="V524" t="b">
        <f>_xlfn.MAXIFS(U:U,I:I,I524)=U524</f>
        <v>0</v>
      </c>
      <c r="W524" t="b">
        <f>_xlfn.MINIFS(U:U,I:I,I524)=U524</f>
        <v>0</v>
      </c>
      <c r="X524" t="b">
        <f>MAX(U:U)=U524</f>
        <v>0</v>
      </c>
      <c r="Y524" t="b">
        <f>L524&lt;&gt;I524</f>
        <v>0</v>
      </c>
    </row>
    <row r="525" spans="1:25" x14ac:dyDescent="0.2">
      <c r="A525">
        <v>718</v>
      </c>
      <c r="B525" t="s">
        <v>152</v>
      </c>
      <c r="C525" t="s">
        <v>677</v>
      </c>
      <c r="D525" t="s">
        <v>50</v>
      </c>
      <c r="E525" t="s">
        <v>14</v>
      </c>
      <c r="G525">
        <v>57</v>
      </c>
      <c r="H525">
        <v>63</v>
      </c>
      <c r="P525">
        <v>-2.4465051193872398</v>
      </c>
      <c r="Q525">
        <v>-2.4464999999999999</v>
      </c>
      <c r="R525" t="str">
        <f>LEFT(B525,1)&amp;"."&amp;C525&amp;IF(V525,"^","")&amp;IF(W525,"*","")</f>
        <v>B.Ronke</v>
      </c>
      <c r="S525">
        <f>RANK(Q525,Q525:Q532)</f>
        <v>1</v>
      </c>
      <c r="T525">
        <f>RANK(Q525,Q:Q)</f>
        <v>303</v>
      </c>
      <c r="U525">
        <f>K525-T525</f>
        <v>-303</v>
      </c>
      <c r="V525" t="b">
        <f>_xlfn.MAXIFS(U:U,I:I,I525)=U525</f>
        <v>0</v>
      </c>
      <c r="W525" t="b">
        <f>_xlfn.MINIFS(U:U,I:I,I525)=U525</f>
        <v>0</v>
      </c>
      <c r="X525" t="b">
        <f>MAX(U:U)=U525</f>
        <v>0</v>
      </c>
      <c r="Y525" t="b">
        <f>L525&lt;&gt;I525</f>
        <v>0</v>
      </c>
    </row>
    <row r="526" spans="1:25" x14ac:dyDescent="0.2">
      <c r="A526">
        <v>476</v>
      </c>
      <c r="B526" t="s">
        <v>678</v>
      </c>
      <c r="C526" t="s">
        <v>426</v>
      </c>
      <c r="D526" t="s">
        <v>21</v>
      </c>
      <c r="E526" t="s">
        <v>11</v>
      </c>
      <c r="G526">
        <v>35.799999999999997</v>
      </c>
      <c r="H526">
        <v>36</v>
      </c>
      <c r="M526">
        <v>-4.9889563613879702</v>
      </c>
      <c r="Q526">
        <v>-4.9889999999999999</v>
      </c>
      <c r="R526" t="str">
        <f>LEFT(B526,1)&amp;"."&amp;C526&amp;IF(V526,"^","")&amp;IF(W526,"*","")</f>
        <v>N.Jetta</v>
      </c>
      <c r="S526">
        <f>RANK(Q526,Q526:Q533)</f>
        <v>2</v>
      </c>
      <c r="T526">
        <f>RANK(Q526,Q:Q)</f>
        <v>512</v>
      </c>
      <c r="U526">
        <f>K526-T526</f>
        <v>-512</v>
      </c>
      <c r="V526" t="b">
        <f>_xlfn.MAXIFS(U:U,I:I,I526)=U526</f>
        <v>0</v>
      </c>
      <c r="W526" t="b">
        <f>_xlfn.MINIFS(U:U,I:I,I526)=U526</f>
        <v>0</v>
      </c>
      <c r="X526" t="b">
        <f>MAX(U:U)=U526</f>
        <v>0</v>
      </c>
      <c r="Y526" t="b">
        <f>L526&lt;&gt;I526</f>
        <v>0</v>
      </c>
    </row>
    <row r="527" spans="1:25" x14ac:dyDescent="0.2">
      <c r="A527">
        <v>118</v>
      </c>
      <c r="B527" t="s">
        <v>679</v>
      </c>
      <c r="C527" t="s">
        <v>143</v>
      </c>
      <c r="D527" t="s">
        <v>34</v>
      </c>
      <c r="E527" t="s">
        <v>12</v>
      </c>
      <c r="G527">
        <v>0</v>
      </c>
      <c r="H527">
        <v>0</v>
      </c>
      <c r="N527">
        <v>-9.5647464949302297</v>
      </c>
      <c r="Q527">
        <v>-9.5647000000000002</v>
      </c>
      <c r="R527" t="str">
        <f>LEFT(B527,1)&amp;"."&amp;C527&amp;IF(V527,"^","")&amp;IF(W527,"*","")</f>
        <v>L.O'Brien</v>
      </c>
      <c r="S527">
        <f>RANK(Q527,Q527:Q534)</f>
        <v>7</v>
      </c>
      <c r="T527">
        <f>RANK(Q527,Q:Q)</f>
        <v>775</v>
      </c>
      <c r="U527">
        <f>K527-T527</f>
        <v>-775</v>
      </c>
      <c r="V527" t="b">
        <f>_xlfn.MAXIFS(U:U,I:I,I527)=U527</f>
        <v>0</v>
      </c>
      <c r="W527" t="b">
        <f>_xlfn.MINIFS(U:U,I:I,I527)=U527</f>
        <v>0</v>
      </c>
      <c r="X527" t="b">
        <f>MAX(U:U)=U527</f>
        <v>0</v>
      </c>
      <c r="Y527" t="b">
        <f>L527&lt;&gt;I527</f>
        <v>0</v>
      </c>
    </row>
    <row r="528" spans="1:25" x14ac:dyDescent="0.2">
      <c r="A528">
        <v>174</v>
      </c>
      <c r="B528" t="s">
        <v>274</v>
      </c>
      <c r="C528" t="s">
        <v>680</v>
      </c>
      <c r="D528" t="s">
        <v>18</v>
      </c>
      <c r="E528" t="s">
        <v>12</v>
      </c>
      <c r="G528">
        <v>0</v>
      </c>
      <c r="H528">
        <v>0</v>
      </c>
      <c r="N528">
        <v>-9.5647464949302297</v>
      </c>
      <c r="Q528">
        <v>-9.5647000000000002</v>
      </c>
      <c r="R528" t="str">
        <f>LEFT(B528,1)&amp;"."&amp;C528&amp;IF(V528,"^","")&amp;IF(W528,"*","")</f>
        <v>B.Sier</v>
      </c>
      <c r="S528">
        <f>RANK(Q528,Q528:Q535)</f>
        <v>8</v>
      </c>
      <c r="T528">
        <f>RANK(Q528,Q:Q)</f>
        <v>775</v>
      </c>
      <c r="U528">
        <f>K528-T528</f>
        <v>-775</v>
      </c>
      <c r="V528" t="b">
        <f>_xlfn.MAXIFS(U:U,I:I,I528)=U528</f>
        <v>0</v>
      </c>
      <c r="W528" t="b">
        <f>_xlfn.MINIFS(U:U,I:I,I528)=U528</f>
        <v>0</v>
      </c>
      <c r="X528" t="b">
        <f>MAX(U:U)=U528</f>
        <v>0</v>
      </c>
      <c r="Y528" t="b">
        <f>L528&lt;&gt;I528</f>
        <v>0</v>
      </c>
    </row>
    <row r="529" spans="1:25" x14ac:dyDescent="0.2">
      <c r="A529">
        <v>806</v>
      </c>
      <c r="B529" t="s">
        <v>220</v>
      </c>
      <c r="C529" t="s">
        <v>681</v>
      </c>
      <c r="D529" t="s">
        <v>58</v>
      </c>
      <c r="E529" t="s">
        <v>11</v>
      </c>
      <c r="G529">
        <v>32</v>
      </c>
      <c r="H529">
        <v>32</v>
      </c>
      <c r="M529">
        <v>-5.3455093565066996</v>
      </c>
      <c r="Q529">
        <v>-5.3455000000000004</v>
      </c>
      <c r="R529" t="str">
        <f>LEFT(B529,1)&amp;"."&amp;C529&amp;IF(V529,"^","")&amp;IF(W529,"*","")</f>
        <v>W.Schofield</v>
      </c>
      <c r="S529">
        <f>RANK(Q529,Q529:Q536)</f>
        <v>4</v>
      </c>
      <c r="T529">
        <f>RANK(Q529,Q:Q)</f>
        <v>551</v>
      </c>
      <c r="U529">
        <f>K529-T529</f>
        <v>-551</v>
      </c>
      <c r="V529" t="b">
        <f>_xlfn.MAXIFS(U:U,I:I,I529)=U529</f>
        <v>0</v>
      </c>
      <c r="W529" t="b">
        <f>_xlfn.MINIFS(U:U,I:I,I529)=U529</f>
        <v>0</v>
      </c>
      <c r="X529" t="b">
        <f>MAX(U:U)=U529</f>
        <v>0</v>
      </c>
      <c r="Y529" t="b">
        <f>L529&lt;&gt;I529</f>
        <v>0</v>
      </c>
    </row>
    <row r="530" spans="1:25" x14ac:dyDescent="0.2">
      <c r="A530">
        <v>132</v>
      </c>
      <c r="B530" t="s">
        <v>287</v>
      </c>
      <c r="C530" t="s">
        <v>682</v>
      </c>
      <c r="D530" t="s">
        <v>34</v>
      </c>
      <c r="E530" t="s">
        <v>11</v>
      </c>
      <c r="G530">
        <v>0</v>
      </c>
      <c r="H530">
        <v>0</v>
      </c>
      <c r="M530">
        <v>-8.1979333174566094</v>
      </c>
      <c r="Q530">
        <v>-8.1979000000000006</v>
      </c>
      <c r="R530" t="str">
        <f>LEFT(B530,1)&amp;"."&amp;C530&amp;IF(V530,"^","")&amp;IF(W530,"*","")</f>
        <v>L.Stocker</v>
      </c>
      <c r="S530">
        <f>RANK(Q530,Q530:Q537)</f>
        <v>6</v>
      </c>
      <c r="T530">
        <f>RANK(Q530,Q:Q)</f>
        <v>587</v>
      </c>
      <c r="U530">
        <f>K530-T530</f>
        <v>-587</v>
      </c>
      <c r="V530" t="b">
        <f>_xlfn.MAXIFS(U:U,I:I,I530)=U530</f>
        <v>0</v>
      </c>
      <c r="W530" t="b">
        <f>_xlfn.MINIFS(U:U,I:I,I530)=U530</f>
        <v>0</v>
      </c>
      <c r="X530" t="b">
        <f>MAX(U:U)=U530</f>
        <v>0</v>
      </c>
      <c r="Y530" t="b">
        <f>L530&lt;&gt;I530</f>
        <v>0</v>
      </c>
    </row>
    <row r="531" spans="1:25" x14ac:dyDescent="0.2">
      <c r="A531">
        <v>141</v>
      </c>
      <c r="B531" t="s">
        <v>83</v>
      </c>
      <c r="C531" t="s">
        <v>683</v>
      </c>
      <c r="D531" t="s">
        <v>18</v>
      </c>
      <c r="E531" t="s">
        <v>14</v>
      </c>
      <c r="F531" t="s">
        <v>12</v>
      </c>
      <c r="G531">
        <v>0</v>
      </c>
      <c r="H531">
        <v>0</v>
      </c>
      <c r="N531">
        <v>-9.5647464949302297</v>
      </c>
      <c r="P531">
        <v>-8.3603592209276094</v>
      </c>
      <c r="Q531">
        <v>-8.3604000000000003</v>
      </c>
      <c r="R531" t="str">
        <f>LEFT(B531,1)&amp;"."&amp;C531&amp;IF(V531,"^","")&amp;IF(W531,"*","")</f>
        <v>T.Broomhead</v>
      </c>
      <c r="S531">
        <f>RANK(Q531,Q531:Q538)</f>
        <v>8</v>
      </c>
      <c r="T531">
        <f>RANK(Q531,Q:Q)</f>
        <v>687</v>
      </c>
      <c r="U531">
        <f>K531-T531</f>
        <v>-687</v>
      </c>
      <c r="V531" t="b">
        <f>_xlfn.MAXIFS(U:U,I:I,I531)=U531</f>
        <v>0</v>
      </c>
      <c r="W531" t="b">
        <f>_xlfn.MINIFS(U:U,I:I,I531)=U531</f>
        <v>0</v>
      </c>
      <c r="X531" t="b">
        <f>MAX(U:U)=U531</f>
        <v>0</v>
      </c>
      <c r="Y531" t="b">
        <f>L531&lt;&gt;I531</f>
        <v>0</v>
      </c>
    </row>
    <row r="532" spans="1:25" x14ac:dyDescent="0.2">
      <c r="A532">
        <v>423</v>
      </c>
      <c r="B532" t="s">
        <v>280</v>
      </c>
      <c r="C532" t="s">
        <v>684</v>
      </c>
      <c r="D532" t="s">
        <v>42</v>
      </c>
      <c r="E532" t="s">
        <v>11</v>
      </c>
      <c r="G532">
        <v>0</v>
      </c>
      <c r="H532">
        <v>0</v>
      </c>
      <c r="M532">
        <v>-8.1979333174566094</v>
      </c>
      <c r="Q532">
        <v>-8.1979000000000006</v>
      </c>
      <c r="R532" t="str">
        <f>LEFT(B532,1)&amp;"."&amp;C532&amp;IF(V532,"^","")&amp;IF(W532,"*","")</f>
        <v>C.Glass</v>
      </c>
      <c r="S532">
        <f>RANK(Q532,Q532:Q539)</f>
        <v>8</v>
      </c>
      <c r="T532">
        <f>RANK(Q532,Q:Q)</f>
        <v>587</v>
      </c>
      <c r="U532">
        <f>K532-T532</f>
        <v>-587</v>
      </c>
      <c r="V532" t="b">
        <f>_xlfn.MAXIFS(U:U,I:I,I532)=U532</f>
        <v>0</v>
      </c>
      <c r="W532" t="b">
        <f>_xlfn.MINIFS(U:U,I:I,I532)=U532</f>
        <v>0</v>
      </c>
      <c r="X532" t="b">
        <f>MAX(U:U)=U532</f>
        <v>0</v>
      </c>
      <c r="Y532" t="b">
        <f>L532&lt;&gt;I532</f>
        <v>0</v>
      </c>
    </row>
    <row r="533" spans="1:25" x14ac:dyDescent="0.2">
      <c r="A533">
        <v>15</v>
      </c>
      <c r="B533" t="s">
        <v>399</v>
      </c>
      <c r="C533" t="s">
        <v>685</v>
      </c>
      <c r="D533" t="s">
        <v>63</v>
      </c>
      <c r="E533" t="s">
        <v>11</v>
      </c>
      <c r="G533">
        <v>54.5</v>
      </c>
      <c r="H533">
        <v>55</v>
      </c>
      <c r="M533">
        <v>-3.2953296345739602</v>
      </c>
      <c r="Q533">
        <v>-3.2953000000000001</v>
      </c>
      <c r="R533" t="str">
        <f>LEFT(B533,1)&amp;"."&amp;C533&amp;IF(V533,"^","")&amp;IF(W533,"*","")</f>
        <v>K.Hartigan</v>
      </c>
      <c r="S533">
        <f>RANK(Q533,Q533:Q540)</f>
        <v>4</v>
      </c>
      <c r="T533">
        <f>RANK(Q533,Q:Q)</f>
        <v>403</v>
      </c>
      <c r="U533">
        <f>K533-T533</f>
        <v>-403</v>
      </c>
      <c r="V533" t="b">
        <f>_xlfn.MAXIFS(U:U,I:I,I533)=U533</f>
        <v>0</v>
      </c>
      <c r="W533" t="b">
        <f>_xlfn.MINIFS(U:U,I:I,I533)=U533</f>
        <v>0</v>
      </c>
      <c r="X533" t="b">
        <f>MAX(U:U)=U533</f>
        <v>0</v>
      </c>
      <c r="Y533" t="b">
        <f>L533&lt;&gt;I533</f>
        <v>0</v>
      </c>
    </row>
    <row r="534" spans="1:25" x14ac:dyDescent="0.2">
      <c r="A534">
        <v>566</v>
      </c>
      <c r="B534" t="s">
        <v>132</v>
      </c>
      <c r="C534" t="s">
        <v>686</v>
      </c>
      <c r="D534" t="s">
        <v>99</v>
      </c>
      <c r="E534" t="s">
        <v>14</v>
      </c>
      <c r="G534">
        <v>70</v>
      </c>
      <c r="H534">
        <v>61</v>
      </c>
      <c r="P534">
        <v>-2.63424651943614</v>
      </c>
      <c r="Q534">
        <v>-2.6341999999999999</v>
      </c>
      <c r="R534" t="str">
        <f>LEFT(B534,1)&amp;"."&amp;C534&amp;IF(V534,"^","")&amp;IF(W534,"*","")</f>
        <v>K.Farrell</v>
      </c>
      <c r="S534">
        <f>RANK(Q534,Q534:Q541)</f>
        <v>3</v>
      </c>
      <c r="T534">
        <f>RANK(Q534,Q:Q)</f>
        <v>327</v>
      </c>
      <c r="U534">
        <f>K534-T534</f>
        <v>-327</v>
      </c>
      <c r="V534" t="b">
        <f>_xlfn.MAXIFS(U:U,I:I,I534)=U534</f>
        <v>0</v>
      </c>
      <c r="W534" t="b">
        <f>_xlfn.MINIFS(U:U,I:I,I534)=U534</f>
        <v>0</v>
      </c>
      <c r="X534" t="b">
        <f>MAX(U:U)=U534</f>
        <v>0</v>
      </c>
      <c r="Y534" t="b">
        <f>L534&lt;&gt;I534</f>
        <v>0</v>
      </c>
    </row>
    <row r="535" spans="1:25" x14ac:dyDescent="0.2">
      <c r="A535">
        <v>124</v>
      </c>
      <c r="B535" t="s">
        <v>293</v>
      </c>
      <c r="C535" t="s">
        <v>687</v>
      </c>
      <c r="D535" t="s">
        <v>34</v>
      </c>
      <c r="E535" t="s">
        <v>13</v>
      </c>
      <c r="G535">
        <v>86.857100000000003</v>
      </c>
      <c r="H535">
        <v>83</v>
      </c>
      <c r="L535">
        <v>9867</v>
      </c>
      <c r="O535">
        <v>-1.1919538339186699</v>
      </c>
      <c r="Q535">
        <v>-1.1919999999999999</v>
      </c>
      <c r="R535" t="str">
        <f>LEFT(B535,1)&amp;"."&amp;C535&amp;IF(V535,"^","")&amp;IF(W535,"*","")</f>
        <v>M.Pittonet</v>
      </c>
      <c r="S535">
        <f>RANK(Q535,Q535:Q542)</f>
        <v>2</v>
      </c>
      <c r="T535">
        <f>RANK(Q535,Q:Q)</f>
        <v>165</v>
      </c>
      <c r="U535">
        <f>K535-T535</f>
        <v>-165</v>
      </c>
      <c r="V535" t="b">
        <f>_xlfn.MAXIFS(U:U,I:I,I535)=U535</f>
        <v>0</v>
      </c>
      <c r="W535" t="b">
        <f>_xlfn.MINIFS(U:U,I:I,I535)=U535</f>
        <v>0</v>
      </c>
      <c r="X535" t="b">
        <f>MAX(U:U)=U535</f>
        <v>0</v>
      </c>
      <c r="Y535" t="b">
        <f>L535&lt;&gt;I535</f>
        <v>1</v>
      </c>
    </row>
    <row r="536" spans="1:25" x14ac:dyDescent="0.2">
      <c r="A536">
        <v>624</v>
      </c>
      <c r="B536" t="s">
        <v>32</v>
      </c>
      <c r="C536" t="s">
        <v>688</v>
      </c>
      <c r="D536" t="s">
        <v>53</v>
      </c>
      <c r="E536" t="s">
        <v>12</v>
      </c>
      <c r="G536">
        <v>42</v>
      </c>
      <c r="H536">
        <v>42</v>
      </c>
      <c r="N536">
        <v>-5.6860350853545398</v>
      </c>
      <c r="Q536">
        <v>-5.6859999999999999</v>
      </c>
      <c r="R536" t="str">
        <f>LEFT(B536,1)&amp;"."&amp;C536&amp;IF(V536,"^","")&amp;IF(W536,"*","")</f>
        <v>P.Naish</v>
      </c>
      <c r="S536">
        <f>RANK(Q536,Q536:Q543)</f>
        <v>6</v>
      </c>
      <c r="T536">
        <f>RANK(Q536,Q:Q)</f>
        <v>566</v>
      </c>
      <c r="U536">
        <f>K536-T536</f>
        <v>-566</v>
      </c>
      <c r="V536" t="b">
        <f>_xlfn.MAXIFS(U:U,I:I,I536)=U536</f>
        <v>0</v>
      </c>
      <c r="W536" t="b">
        <f>_xlfn.MINIFS(U:U,I:I,I536)=U536</f>
        <v>0</v>
      </c>
      <c r="X536" t="b">
        <f>MAX(U:U)=U536</f>
        <v>0</v>
      </c>
      <c r="Y536" t="b">
        <f>L536&lt;&gt;I536</f>
        <v>0</v>
      </c>
    </row>
    <row r="537" spans="1:25" x14ac:dyDescent="0.2">
      <c r="A537">
        <v>457</v>
      </c>
      <c r="B537" t="s">
        <v>152</v>
      </c>
      <c r="C537" t="s">
        <v>689</v>
      </c>
      <c r="D537" t="s">
        <v>42</v>
      </c>
      <c r="E537" t="s">
        <v>11</v>
      </c>
      <c r="G537">
        <v>36.25</v>
      </c>
      <c r="H537">
        <v>31.5</v>
      </c>
      <c r="M537">
        <v>-5.3900784808965501</v>
      </c>
      <c r="Q537">
        <v>-5.3901000000000003</v>
      </c>
      <c r="R537" t="str">
        <f>LEFT(B537,1)&amp;"."&amp;C537&amp;IF(V537,"^","")&amp;IF(W537,"*","")</f>
        <v>B.Stratton</v>
      </c>
      <c r="S537">
        <f>RANK(Q537,Q537:Q544)</f>
        <v>5</v>
      </c>
      <c r="T537">
        <f>RANK(Q537,Q:Q)</f>
        <v>555</v>
      </c>
      <c r="U537">
        <f>K537-T537</f>
        <v>-555</v>
      </c>
      <c r="V537" t="b">
        <f>_xlfn.MAXIFS(U:U,I:I,I537)=U537</f>
        <v>0</v>
      </c>
      <c r="W537" t="b">
        <f>_xlfn.MINIFS(U:U,I:I,I537)=U537</f>
        <v>0</v>
      </c>
      <c r="X537" t="b">
        <f>MAX(U:U)=U537</f>
        <v>0</v>
      </c>
      <c r="Y537" t="b">
        <f>L537&lt;&gt;I537</f>
        <v>0</v>
      </c>
    </row>
    <row r="538" spans="1:25" x14ac:dyDescent="0.2">
      <c r="A538">
        <v>158</v>
      </c>
      <c r="B538" t="s">
        <v>22</v>
      </c>
      <c r="C538" t="s">
        <v>690</v>
      </c>
      <c r="D538" t="s">
        <v>18</v>
      </c>
      <c r="E538" t="s">
        <v>11</v>
      </c>
      <c r="G538">
        <v>38.5</v>
      </c>
      <c r="H538">
        <v>38.5</v>
      </c>
      <c r="M538">
        <v>-4.7661107394387496</v>
      </c>
      <c r="Q538">
        <v>-4.7660999999999998</v>
      </c>
      <c r="R538" t="str">
        <f>LEFT(B538,1)&amp;"."&amp;C538&amp;IF(V538,"^","")&amp;IF(W538,"*","")</f>
        <v>J.Madgen</v>
      </c>
      <c r="S538">
        <f>RANK(Q538,Q538:Q545)</f>
        <v>4</v>
      </c>
      <c r="T538">
        <f>RANK(Q538,Q:Q)</f>
        <v>506</v>
      </c>
      <c r="U538">
        <f>K538-T538</f>
        <v>-506</v>
      </c>
      <c r="V538" t="b">
        <f>_xlfn.MAXIFS(U:U,I:I,I538)=U538</f>
        <v>0</v>
      </c>
      <c r="W538" t="b">
        <f>_xlfn.MINIFS(U:U,I:I,I538)=U538</f>
        <v>0</v>
      </c>
      <c r="X538" t="b">
        <f>MAX(U:U)=U538</f>
        <v>0</v>
      </c>
      <c r="Y538" t="b">
        <f>L538&lt;&gt;I538</f>
        <v>0</v>
      </c>
    </row>
    <row r="539" spans="1:25" x14ac:dyDescent="0.2">
      <c r="A539">
        <v>535</v>
      </c>
      <c r="B539" t="s">
        <v>218</v>
      </c>
      <c r="C539" t="s">
        <v>103</v>
      </c>
      <c r="D539" t="s">
        <v>94</v>
      </c>
      <c r="E539" t="s">
        <v>12</v>
      </c>
      <c r="F539" t="s">
        <v>14</v>
      </c>
      <c r="G539">
        <v>57.5</v>
      </c>
      <c r="H539">
        <v>45.5</v>
      </c>
      <c r="N539">
        <v>-5.3628091345565698</v>
      </c>
      <c r="P539">
        <v>-4.0892423698151203</v>
      </c>
      <c r="Q539">
        <v>-4.0891999999999999</v>
      </c>
      <c r="R539" t="str">
        <f>LEFT(B539,1)&amp;"."&amp;C539&amp;IF(V539,"^","")&amp;IF(W539,"*","")</f>
        <v>B.Scott</v>
      </c>
      <c r="S539">
        <f>RANK(Q539,Q539:Q546)</f>
        <v>3</v>
      </c>
      <c r="T539">
        <f>RANK(Q539,Q:Q)</f>
        <v>473</v>
      </c>
      <c r="U539">
        <f>K539-T539</f>
        <v>-473</v>
      </c>
      <c r="V539" t="b">
        <f>_xlfn.MAXIFS(U:U,I:I,I539)=U539</f>
        <v>0</v>
      </c>
      <c r="W539" t="b">
        <f>_xlfn.MINIFS(U:U,I:I,I539)=U539</f>
        <v>0</v>
      </c>
      <c r="X539" t="b">
        <f>MAX(U:U)=U539</f>
        <v>0</v>
      </c>
      <c r="Y539" t="b">
        <f>L539&lt;&gt;I539</f>
        <v>0</v>
      </c>
    </row>
    <row r="540" spans="1:25" x14ac:dyDescent="0.2">
      <c r="A540">
        <v>645</v>
      </c>
      <c r="B540" t="s">
        <v>97</v>
      </c>
      <c r="C540" t="s">
        <v>691</v>
      </c>
      <c r="D540" t="s">
        <v>116</v>
      </c>
      <c r="E540" t="s">
        <v>14</v>
      </c>
      <c r="G540">
        <v>87.5</v>
      </c>
      <c r="H540">
        <v>91</v>
      </c>
      <c r="L540">
        <v>33301</v>
      </c>
      <c r="P540">
        <v>0.18187448129737299</v>
      </c>
      <c r="Q540">
        <v>0.18190000000000001</v>
      </c>
      <c r="R540" t="str">
        <f>LEFT(B540,1)&amp;"."&amp;C540&amp;IF(V540,"^","")&amp;IF(W540,"*","")</f>
        <v>D.Butler</v>
      </c>
      <c r="S540">
        <f>RANK(Q540,Q540:Q547)</f>
        <v>1</v>
      </c>
      <c r="T540">
        <f>RANK(Q540,Q:Q)</f>
        <v>61</v>
      </c>
      <c r="U540">
        <f>K540-T540</f>
        <v>-61</v>
      </c>
      <c r="V540" t="b">
        <f>_xlfn.MAXIFS(U:U,I:I,I540)=U540</f>
        <v>0</v>
      </c>
      <c r="W540" t="b">
        <f>_xlfn.MINIFS(U:U,I:I,I540)=U540</f>
        <v>0</v>
      </c>
      <c r="X540" t="b">
        <f>MAX(U:U)=U540</f>
        <v>0</v>
      </c>
      <c r="Y540" t="b">
        <f>L540&lt;&gt;I540</f>
        <v>1</v>
      </c>
    </row>
    <row r="541" spans="1:25" x14ac:dyDescent="0.2">
      <c r="A541">
        <v>497</v>
      </c>
      <c r="B541" t="s">
        <v>349</v>
      </c>
      <c r="C541" t="s">
        <v>692</v>
      </c>
      <c r="D541" t="s">
        <v>21</v>
      </c>
      <c r="E541" t="s">
        <v>14</v>
      </c>
      <c r="G541">
        <v>9</v>
      </c>
      <c r="H541">
        <v>9</v>
      </c>
      <c r="P541">
        <v>-7.5155229207075598</v>
      </c>
      <c r="Q541">
        <v>-7.5155000000000003</v>
      </c>
      <c r="R541" t="str">
        <f>LEFT(B541,1)&amp;"."&amp;C541&amp;IF(V541,"^","")&amp;IF(W541,"*","")</f>
        <v>C.Spargo</v>
      </c>
      <c r="S541">
        <f>RANK(Q541,Q541:Q548)</f>
        <v>4</v>
      </c>
      <c r="T541">
        <f>RANK(Q541,Q:Q)</f>
        <v>581</v>
      </c>
      <c r="U541">
        <f>K541-T541</f>
        <v>-581</v>
      </c>
      <c r="V541" t="b">
        <f>_xlfn.MAXIFS(U:U,I:I,I541)=U541</f>
        <v>0</v>
      </c>
      <c r="W541" t="b">
        <f>_xlfn.MINIFS(U:U,I:I,I541)=U541</f>
        <v>0</v>
      </c>
      <c r="X541" t="b">
        <f>MAX(U:U)=U541</f>
        <v>0</v>
      </c>
      <c r="Y541" t="b">
        <f>L541&lt;&gt;I541</f>
        <v>0</v>
      </c>
    </row>
    <row r="542" spans="1:25" x14ac:dyDescent="0.2">
      <c r="A542">
        <v>812</v>
      </c>
      <c r="B542" t="s">
        <v>89</v>
      </c>
      <c r="C542" t="s">
        <v>693</v>
      </c>
      <c r="D542" t="s">
        <v>58</v>
      </c>
      <c r="E542" t="s">
        <v>14</v>
      </c>
      <c r="G542">
        <v>0</v>
      </c>
      <c r="H542">
        <v>0</v>
      </c>
      <c r="P542">
        <v>-8.3603592209276094</v>
      </c>
      <c r="Q542">
        <v>-8.3604000000000003</v>
      </c>
      <c r="R542" t="str">
        <f>LEFT(B542,1)&amp;"."&amp;C542&amp;IF(V542,"^","")&amp;IF(W542,"*","")</f>
        <v>D.Venables</v>
      </c>
      <c r="S542">
        <f>RANK(Q542,Q542:Q549)</f>
        <v>7</v>
      </c>
      <c r="T542">
        <f>RANK(Q542,Q:Q)</f>
        <v>687</v>
      </c>
      <c r="U542">
        <f>K542-T542</f>
        <v>-687</v>
      </c>
      <c r="V542" t="b">
        <f>_xlfn.MAXIFS(U:U,I:I,I542)=U542</f>
        <v>0</v>
      </c>
      <c r="W542" t="b">
        <f>_xlfn.MINIFS(U:U,I:I,I542)=U542</f>
        <v>0</v>
      </c>
      <c r="X542" t="b">
        <f>MAX(U:U)=U542</f>
        <v>0</v>
      </c>
      <c r="Y542" t="b">
        <f>L542&lt;&gt;I542</f>
        <v>0</v>
      </c>
    </row>
    <row r="543" spans="1:25" x14ac:dyDescent="0.2">
      <c r="A543">
        <v>769</v>
      </c>
      <c r="B543" t="s">
        <v>694</v>
      </c>
      <c r="C543" t="s">
        <v>695</v>
      </c>
      <c r="D543" t="s">
        <v>24</v>
      </c>
      <c r="E543" t="s">
        <v>14</v>
      </c>
      <c r="G543">
        <v>59.666699999999999</v>
      </c>
      <c r="H543">
        <v>61</v>
      </c>
      <c r="P543">
        <v>-2.63424651943614</v>
      </c>
      <c r="Q543">
        <v>-2.6341999999999999</v>
      </c>
      <c r="R543" t="str">
        <f>LEFT(B543,1)&amp;"."&amp;C543&amp;IF(V543,"^","")&amp;IF(W543,"*","")</f>
        <v>R.West</v>
      </c>
      <c r="S543">
        <f>RANK(Q543,Q543:Q550)</f>
        <v>2</v>
      </c>
      <c r="T543">
        <f>RANK(Q543,Q:Q)</f>
        <v>327</v>
      </c>
      <c r="U543">
        <f>K543-T543</f>
        <v>-327</v>
      </c>
      <c r="V543" t="b">
        <f>_xlfn.MAXIFS(U:U,I:I,I543)=U543</f>
        <v>0</v>
      </c>
      <c r="W543" t="b">
        <f>_xlfn.MINIFS(U:U,I:I,I543)=U543</f>
        <v>0</v>
      </c>
      <c r="X543" t="b">
        <f>MAX(U:U)=U543</f>
        <v>0</v>
      </c>
      <c r="Y543" t="b">
        <f>L543&lt;&gt;I543</f>
        <v>0</v>
      </c>
    </row>
    <row r="544" spans="1:25" x14ac:dyDescent="0.2">
      <c r="A544">
        <v>410</v>
      </c>
      <c r="B544" t="s">
        <v>48</v>
      </c>
      <c r="C544" t="s">
        <v>696</v>
      </c>
      <c r="D544" t="s">
        <v>27</v>
      </c>
      <c r="E544" t="s">
        <v>11</v>
      </c>
      <c r="G544">
        <v>0</v>
      </c>
      <c r="H544">
        <v>0</v>
      </c>
      <c r="M544">
        <v>-8.1979333174566094</v>
      </c>
      <c r="Q544">
        <v>-8.1979000000000006</v>
      </c>
      <c r="R544" t="str">
        <f>LEFT(B544,1)&amp;"."&amp;C544&amp;IF(V544,"^","")&amp;IF(W544,"*","")</f>
        <v>J.Stein</v>
      </c>
      <c r="S544">
        <f>RANK(Q544,Q544:Q551)</f>
        <v>5</v>
      </c>
      <c r="T544">
        <f>RANK(Q544,Q:Q)</f>
        <v>587</v>
      </c>
      <c r="U544">
        <f>K544-T544</f>
        <v>-587</v>
      </c>
      <c r="V544" t="b">
        <f>_xlfn.MAXIFS(U:U,I:I,I544)=U544</f>
        <v>0</v>
      </c>
      <c r="W544" t="b">
        <f>_xlfn.MINIFS(U:U,I:I,I544)=U544</f>
        <v>0</v>
      </c>
      <c r="X544" t="b">
        <f>MAX(U:U)=U544</f>
        <v>0</v>
      </c>
      <c r="Y544" t="b">
        <f>L544&lt;&gt;I544</f>
        <v>0</v>
      </c>
    </row>
    <row r="545" spans="1:25" x14ac:dyDescent="0.2">
      <c r="A545">
        <v>820</v>
      </c>
      <c r="B545" t="s">
        <v>697</v>
      </c>
      <c r="C545" t="s">
        <v>698</v>
      </c>
      <c r="D545" t="s">
        <v>18</v>
      </c>
      <c r="E545" t="s">
        <v>11</v>
      </c>
      <c r="G545">
        <v>0</v>
      </c>
      <c r="H545">
        <v>0</v>
      </c>
      <c r="M545">
        <v>-8.1979333174566094</v>
      </c>
      <c r="Q545">
        <v>-8.1979000000000006</v>
      </c>
      <c r="R545" t="str">
        <f>LEFT(B545,1)&amp;"."&amp;C545&amp;IF(V545,"^","")&amp;IF(W545,"*","")</f>
        <v>L.Dunn</v>
      </c>
      <c r="S545">
        <f>RANK(Q545,Q545:Q552)</f>
        <v>6</v>
      </c>
      <c r="T545">
        <f>RANK(Q545,Q:Q)</f>
        <v>587</v>
      </c>
      <c r="U545">
        <f>K545-T545</f>
        <v>-587</v>
      </c>
      <c r="V545" t="b">
        <f>_xlfn.MAXIFS(U:U,I:I,I545)=U545</f>
        <v>0</v>
      </c>
      <c r="W545" t="b">
        <f>_xlfn.MINIFS(U:U,I:I,I545)=U545</f>
        <v>0</v>
      </c>
      <c r="X545" t="b">
        <f>MAX(U:U)=U545</f>
        <v>0</v>
      </c>
      <c r="Y545" t="b">
        <f>L545&lt;&gt;I545</f>
        <v>0</v>
      </c>
    </row>
    <row r="546" spans="1:25" x14ac:dyDescent="0.2">
      <c r="A546">
        <v>283</v>
      </c>
      <c r="B546" t="s">
        <v>699</v>
      </c>
      <c r="C546" t="s">
        <v>700</v>
      </c>
      <c r="D546" t="s">
        <v>113</v>
      </c>
      <c r="E546" t="s">
        <v>14</v>
      </c>
      <c r="G546">
        <v>0</v>
      </c>
      <c r="H546">
        <v>0</v>
      </c>
      <c r="P546">
        <v>-8.3603592209276094</v>
      </c>
      <c r="Q546">
        <v>-8.3604000000000003</v>
      </c>
      <c r="R546" t="str">
        <f>LEFT(B546,1)&amp;"."&amp;C546&amp;IF(V546,"^","")&amp;IF(W546,"*","")</f>
        <v>J.Corbett</v>
      </c>
      <c r="S546">
        <f>RANK(Q546,Q546:Q553)</f>
        <v>8</v>
      </c>
      <c r="T546">
        <f>RANK(Q546,Q:Q)</f>
        <v>687</v>
      </c>
      <c r="U546">
        <f>K546-T546</f>
        <v>-687</v>
      </c>
      <c r="V546" t="b">
        <f>_xlfn.MAXIFS(U:U,I:I,I546)=U546</f>
        <v>0</v>
      </c>
      <c r="W546" t="b">
        <f>_xlfn.MINIFS(U:U,I:I,I546)=U546</f>
        <v>0</v>
      </c>
      <c r="X546" t="b">
        <f>MAX(U:U)=U546</f>
        <v>0</v>
      </c>
      <c r="Y546" t="b">
        <f>L546&lt;&gt;I546</f>
        <v>0</v>
      </c>
    </row>
    <row r="547" spans="1:25" x14ac:dyDescent="0.2">
      <c r="A547">
        <v>301</v>
      </c>
      <c r="B547" t="s">
        <v>152</v>
      </c>
      <c r="C547" t="s">
        <v>701</v>
      </c>
      <c r="D547" t="s">
        <v>113</v>
      </c>
      <c r="E547" t="s">
        <v>14</v>
      </c>
      <c r="G547">
        <v>63.125</v>
      </c>
      <c r="H547">
        <v>60</v>
      </c>
      <c r="P547">
        <v>-2.7281172194605898</v>
      </c>
      <c r="Q547">
        <v>-2.7281</v>
      </c>
      <c r="R547" t="str">
        <f>LEFT(B547,1)&amp;"."&amp;C547&amp;IF(V547,"^","")&amp;IF(W547,"*","")</f>
        <v>B.King</v>
      </c>
      <c r="S547">
        <f>RANK(Q547,Q547:Q554)</f>
        <v>3</v>
      </c>
      <c r="T547">
        <f>RANK(Q547,Q:Q)</f>
        <v>337</v>
      </c>
      <c r="U547">
        <f>K547-T547</f>
        <v>-337</v>
      </c>
      <c r="V547" t="b">
        <f>_xlfn.MAXIFS(U:U,I:I,I547)=U547</f>
        <v>0</v>
      </c>
      <c r="W547" t="b">
        <f>_xlfn.MINIFS(U:U,I:I,I547)=U547</f>
        <v>0</v>
      </c>
      <c r="X547" t="b">
        <f>MAX(U:U)=U547</f>
        <v>0</v>
      </c>
      <c r="Y547" t="b">
        <f>L547&lt;&gt;I547</f>
        <v>0</v>
      </c>
    </row>
    <row r="548" spans="1:25" x14ac:dyDescent="0.2">
      <c r="A548">
        <v>379</v>
      </c>
      <c r="B548" t="s">
        <v>702</v>
      </c>
      <c r="C548" t="s">
        <v>703</v>
      </c>
      <c r="D548" t="s">
        <v>27</v>
      </c>
      <c r="E548" t="s">
        <v>11</v>
      </c>
      <c r="G548">
        <v>83</v>
      </c>
      <c r="H548">
        <v>77</v>
      </c>
      <c r="L548">
        <v>9806</v>
      </c>
      <c r="M548">
        <v>-1.3342881614208999</v>
      </c>
      <c r="Q548">
        <v>-1.3343</v>
      </c>
      <c r="R548" t="str">
        <f>LEFT(B548,1)&amp;"."&amp;C548&amp;IF(V548,"^","")&amp;IF(W548,"*","")</f>
        <v>A.Corr</v>
      </c>
      <c r="S548">
        <f>RANK(Q548,Q548:Q555)</f>
        <v>1</v>
      </c>
      <c r="T548">
        <f>RANK(Q548,Q:Q)</f>
        <v>180</v>
      </c>
      <c r="U548">
        <f>K548-T548</f>
        <v>-180</v>
      </c>
      <c r="V548" t="b">
        <f>_xlfn.MAXIFS(U:U,I:I,I548)=U548</f>
        <v>0</v>
      </c>
      <c r="W548" t="b">
        <f>_xlfn.MINIFS(U:U,I:I,I548)=U548</f>
        <v>0</v>
      </c>
      <c r="X548" t="b">
        <f>MAX(U:U)=U548</f>
        <v>0</v>
      </c>
      <c r="Y548" t="b">
        <f>L548&lt;&gt;I548</f>
        <v>1</v>
      </c>
    </row>
    <row r="549" spans="1:25" x14ac:dyDescent="0.2">
      <c r="A549">
        <v>589</v>
      </c>
      <c r="B549" t="s">
        <v>148</v>
      </c>
      <c r="C549" t="s">
        <v>704</v>
      </c>
      <c r="D549" t="s">
        <v>99</v>
      </c>
      <c r="E549" t="s">
        <v>14</v>
      </c>
      <c r="G549">
        <v>32</v>
      </c>
      <c r="H549">
        <v>32</v>
      </c>
      <c r="P549">
        <v>-5.3564968201451997</v>
      </c>
      <c r="Q549">
        <v>-5.3564999999999996</v>
      </c>
      <c r="R549" t="str">
        <f>LEFT(B549,1)&amp;"."&amp;C549&amp;IF(V549,"^","")&amp;IF(W549,"*","")</f>
        <v>C.Sutcliffe</v>
      </c>
      <c r="S549">
        <f>RANK(Q549,Q549:Q556)</f>
        <v>4</v>
      </c>
      <c r="T549">
        <f>RANK(Q549,Q:Q)</f>
        <v>552</v>
      </c>
      <c r="U549">
        <f>K549-T549</f>
        <v>-552</v>
      </c>
      <c r="V549" t="b">
        <f>_xlfn.MAXIFS(U:U,I:I,I549)=U549</f>
        <v>0</v>
      </c>
      <c r="W549" t="b">
        <f>_xlfn.MINIFS(U:U,I:I,I549)=U549</f>
        <v>0</v>
      </c>
      <c r="X549" t="b">
        <f>MAX(U:U)=U549</f>
        <v>0</v>
      </c>
      <c r="Y549" t="b">
        <f>L549&lt;&gt;I549</f>
        <v>0</v>
      </c>
    </row>
    <row r="550" spans="1:25" x14ac:dyDescent="0.2">
      <c r="A550">
        <v>137</v>
      </c>
      <c r="B550" t="s">
        <v>705</v>
      </c>
      <c r="C550" t="s">
        <v>706</v>
      </c>
      <c r="D550" t="s">
        <v>18</v>
      </c>
      <c r="E550" t="s">
        <v>11</v>
      </c>
      <c r="G550">
        <v>0</v>
      </c>
      <c r="H550">
        <v>0</v>
      </c>
      <c r="M550">
        <v>-8.1979333174566094</v>
      </c>
      <c r="Q550">
        <v>-8.1979000000000006</v>
      </c>
      <c r="R550" t="str">
        <f>LEFT(B550,1)&amp;"."&amp;C550&amp;IF(V550,"^","")&amp;IF(W550,"*","")</f>
        <v>F.Appleby</v>
      </c>
      <c r="S550">
        <f>RANK(Q550,Q550:Q557)</f>
        <v>5</v>
      </c>
      <c r="T550">
        <f>RANK(Q550,Q:Q)</f>
        <v>587</v>
      </c>
      <c r="U550">
        <f>K550-T550</f>
        <v>-587</v>
      </c>
      <c r="V550" t="b">
        <f>_xlfn.MAXIFS(U:U,I:I,I550)=U550</f>
        <v>0</v>
      </c>
      <c r="W550" t="b">
        <f>_xlfn.MINIFS(U:U,I:I,I550)=U550</f>
        <v>0</v>
      </c>
      <c r="X550" t="b">
        <f>MAX(U:U)=U550</f>
        <v>0</v>
      </c>
      <c r="Y550" t="b">
        <f>L550&lt;&gt;I550</f>
        <v>0</v>
      </c>
    </row>
    <row r="551" spans="1:25" x14ac:dyDescent="0.2">
      <c r="A551">
        <v>224</v>
      </c>
      <c r="B551" t="s">
        <v>129</v>
      </c>
      <c r="C551" t="s">
        <v>707</v>
      </c>
      <c r="D551" t="s">
        <v>82</v>
      </c>
      <c r="E551" t="s">
        <v>14</v>
      </c>
      <c r="G551">
        <v>55.142899999999997</v>
      </c>
      <c r="H551">
        <v>49</v>
      </c>
      <c r="P551">
        <v>-3.7606949197295401</v>
      </c>
      <c r="Q551">
        <v>-3.7606999999999999</v>
      </c>
      <c r="R551" t="str">
        <f>LEFT(B551,1)&amp;"."&amp;C551&amp;IF(V551,"^","")&amp;IF(W551,"*","")</f>
        <v>J.Townsend</v>
      </c>
      <c r="S551">
        <f>RANK(Q551,Q551:Q558)</f>
        <v>4</v>
      </c>
      <c r="T551">
        <f>RANK(Q551,Q:Q)</f>
        <v>445</v>
      </c>
      <c r="U551">
        <f>K551-T551</f>
        <v>-445</v>
      </c>
      <c r="V551" t="b">
        <f>_xlfn.MAXIFS(U:U,I:I,I551)=U551</f>
        <v>0</v>
      </c>
      <c r="W551" t="b">
        <f>_xlfn.MINIFS(U:U,I:I,I551)=U551</f>
        <v>0</v>
      </c>
      <c r="X551" t="b">
        <f>MAX(U:U)=U551</f>
        <v>0</v>
      </c>
      <c r="Y551" t="b">
        <f>L551&lt;&gt;I551</f>
        <v>0</v>
      </c>
    </row>
    <row r="552" spans="1:25" x14ac:dyDescent="0.2">
      <c r="A552">
        <v>32</v>
      </c>
      <c r="B552" t="s">
        <v>708</v>
      </c>
      <c r="C552" t="s">
        <v>709</v>
      </c>
      <c r="D552" t="s">
        <v>63</v>
      </c>
      <c r="E552" t="s">
        <v>14</v>
      </c>
      <c r="G552">
        <v>62.5</v>
      </c>
      <c r="H552">
        <v>62.5</v>
      </c>
      <c r="P552">
        <v>-2.4934404693994598</v>
      </c>
      <c r="Q552">
        <v>-2.4933999999999998</v>
      </c>
      <c r="R552" t="str">
        <f>LEFT(B552,1)&amp;"."&amp;C552&amp;IF(V552,"^","")&amp;IF(W552,"*","")</f>
        <v>M.Poholke</v>
      </c>
      <c r="S552">
        <f>RANK(Q552,Q552:Q559)</f>
        <v>1</v>
      </c>
      <c r="T552">
        <f>RANK(Q552,Q:Q)</f>
        <v>312</v>
      </c>
      <c r="U552">
        <f>K552-T552</f>
        <v>-312</v>
      </c>
      <c r="V552" t="b">
        <f>_xlfn.MAXIFS(U:U,I:I,I552)=U552</f>
        <v>0</v>
      </c>
      <c r="W552" t="b">
        <f>_xlfn.MINIFS(U:U,I:I,I552)=U552</f>
        <v>0</v>
      </c>
      <c r="X552" t="b">
        <f>MAX(U:U)=U552</f>
        <v>0</v>
      </c>
      <c r="Y552" t="b">
        <f>L552&lt;&gt;I552</f>
        <v>0</v>
      </c>
    </row>
    <row r="553" spans="1:25" x14ac:dyDescent="0.2">
      <c r="A553">
        <v>299</v>
      </c>
      <c r="B553" t="s">
        <v>240</v>
      </c>
      <c r="C553" t="s">
        <v>710</v>
      </c>
      <c r="D553" t="s">
        <v>113</v>
      </c>
      <c r="E553" t="s">
        <v>11</v>
      </c>
      <c r="F553" t="s">
        <v>12</v>
      </c>
      <c r="G553">
        <v>0</v>
      </c>
      <c r="H553">
        <v>0</v>
      </c>
      <c r="M553">
        <v>-8.1979333174566094</v>
      </c>
      <c r="N553">
        <v>-9.5647464949302297</v>
      </c>
      <c r="Q553">
        <v>-8.1979000000000006</v>
      </c>
      <c r="R553" t="str">
        <f>LEFT(B553,1)&amp;"."&amp;C553&amp;IF(V553,"^","")&amp;IF(W553,"*","")</f>
        <v>G.Horlin-Smith</v>
      </c>
      <c r="S553">
        <f>RANK(Q553,Q553:Q560)</f>
        <v>5</v>
      </c>
      <c r="T553">
        <f>RANK(Q553,Q:Q)</f>
        <v>587</v>
      </c>
      <c r="U553">
        <f>K553-T553</f>
        <v>-587</v>
      </c>
      <c r="V553" t="b">
        <f>_xlfn.MAXIFS(U:U,I:I,I553)=U553</f>
        <v>0</v>
      </c>
      <c r="W553" t="b">
        <f>_xlfn.MINIFS(U:U,I:I,I553)=U553</f>
        <v>0</v>
      </c>
      <c r="X553" t="b">
        <f>MAX(U:U)=U553</f>
        <v>0</v>
      </c>
      <c r="Y553" t="b">
        <f>L553&lt;&gt;I553</f>
        <v>0</v>
      </c>
    </row>
    <row r="554" spans="1:25" x14ac:dyDescent="0.2">
      <c r="A554">
        <v>754</v>
      </c>
      <c r="B554" t="s">
        <v>164</v>
      </c>
      <c r="C554" t="s">
        <v>183</v>
      </c>
      <c r="D554" t="s">
        <v>24</v>
      </c>
      <c r="E554" t="s">
        <v>11</v>
      </c>
      <c r="G554">
        <v>0</v>
      </c>
      <c r="H554">
        <v>0</v>
      </c>
      <c r="M554">
        <v>-8.1979333174566094</v>
      </c>
      <c r="Q554">
        <v>-8.1979000000000006</v>
      </c>
      <c r="R554" t="str">
        <f>LEFT(B554,1)&amp;"."&amp;C554&amp;IF(V554,"^","")&amp;IF(W554,"*","")</f>
        <v>B.Lynch</v>
      </c>
      <c r="S554">
        <f>RANK(Q554,Q554:Q561)</f>
        <v>5</v>
      </c>
      <c r="T554">
        <f>RANK(Q554,Q:Q)</f>
        <v>587</v>
      </c>
      <c r="U554">
        <f>K554-T554</f>
        <v>-587</v>
      </c>
      <c r="V554" t="b">
        <f>_xlfn.MAXIFS(U:U,I:I,I554)=U554</f>
        <v>0</v>
      </c>
      <c r="W554" t="b">
        <f>_xlfn.MINIFS(U:U,I:I,I554)=U554</f>
        <v>0</v>
      </c>
      <c r="X554" t="b">
        <f>MAX(U:U)=U554</f>
        <v>0</v>
      </c>
      <c r="Y554" t="b">
        <f>L554&lt;&gt;I554</f>
        <v>0</v>
      </c>
    </row>
    <row r="555" spans="1:25" x14ac:dyDescent="0.2">
      <c r="A555">
        <v>434</v>
      </c>
      <c r="B555" t="s">
        <v>711</v>
      </c>
      <c r="C555" t="s">
        <v>712</v>
      </c>
      <c r="D555" t="s">
        <v>42</v>
      </c>
      <c r="E555" t="s">
        <v>11</v>
      </c>
      <c r="G555">
        <v>0</v>
      </c>
      <c r="H555">
        <v>0</v>
      </c>
      <c r="M555">
        <v>-8.1979333174566094</v>
      </c>
      <c r="Q555">
        <v>-8.1979000000000006</v>
      </c>
      <c r="R555" t="str">
        <f>LEFT(B555,1)&amp;"."&amp;C555&amp;IF(V555,"^","")&amp;IF(W555,"*","")</f>
        <v>C.Jiath</v>
      </c>
      <c r="S555">
        <f>RANK(Q555,Q555:Q562)</f>
        <v>6</v>
      </c>
      <c r="T555">
        <f>RANK(Q555,Q:Q)</f>
        <v>587</v>
      </c>
      <c r="U555">
        <f>K555-T555</f>
        <v>-587</v>
      </c>
      <c r="V555" t="b">
        <f>_xlfn.MAXIFS(U:U,I:I,I555)=U555</f>
        <v>0</v>
      </c>
      <c r="W555" t="b">
        <f>_xlfn.MINIFS(U:U,I:I,I555)=U555</f>
        <v>0</v>
      </c>
      <c r="X555" t="b">
        <f>MAX(U:U)=U555</f>
        <v>0</v>
      </c>
      <c r="Y555" t="b">
        <f>L555&lt;&gt;I555</f>
        <v>0</v>
      </c>
    </row>
    <row r="556" spans="1:25" x14ac:dyDescent="0.2">
      <c r="A556">
        <v>667</v>
      </c>
      <c r="B556" t="s">
        <v>176</v>
      </c>
      <c r="C556" t="s">
        <v>713</v>
      </c>
      <c r="D556" t="s">
        <v>116</v>
      </c>
      <c r="E556" t="s">
        <v>11</v>
      </c>
      <c r="G556">
        <v>56.75</v>
      </c>
      <c r="H556">
        <v>59.5</v>
      </c>
      <c r="M556">
        <v>-2.8942075150653799</v>
      </c>
      <c r="Q556">
        <v>-2.8942000000000001</v>
      </c>
      <c r="R556" t="str">
        <f>LEFT(B556,1)&amp;"."&amp;C556&amp;IF(V556,"^","")&amp;IF(W556,"*","")</f>
        <v>J.Marsh</v>
      </c>
      <c r="S556">
        <f>RANK(Q556,Q556:Q563)</f>
        <v>3</v>
      </c>
      <c r="T556">
        <f>RANK(Q556,Q:Q)</f>
        <v>354</v>
      </c>
      <c r="U556">
        <f>K556-T556</f>
        <v>-354</v>
      </c>
      <c r="V556" t="b">
        <f>_xlfn.MAXIFS(U:U,I:I,I556)=U556</f>
        <v>0</v>
      </c>
      <c r="W556" t="b">
        <f>_xlfn.MINIFS(U:U,I:I,I556)=U556</f>
        <v>0</v>
      </c>
      <c r="X556" t="b">
        <f>MAX(U:U)=U556</f>
        <v>0</v>
      </c>
      <c r="Y556" t="b">
        <f>L556&lt;&gt;I556</f>
        <v>0</v>
      </c>
    </row>
    <row r="557" spans="1:25" x14ac:dyDescent="0.2">
      <c r="A557">
        <v>339</v>
      </c>
      <c r="B557" t="s">
        <v>25</v>
      </c>
      <c r="C557" t="s">
        <v>624</v>
      </c>
      <c r="D557" t="s">
        <v>44</v>
      </c>
      <c r="E557" t="s">
        <v>12</v>
      </c>
      <c r="G557">
        <v>76</v>
      </c>
      <c r="H557">
        <v>76</v>
      </c>
      <c r="N557">
        <v>-2.5461258490313599</v>
      </c>
      <c r="Q557">
        <v>-2.5461</v>
      </c>
      <c r="R557" t="str">
        <f>LEFT(B557,1)&amp;"."&amp;C557&amp;IF(V557,"^","")&amp;IF(W557,"*","")</f>
        <v>L.Fogarty</v>
      </c>
      <c r="S557">
        <f>RANK(Q557,Q557:Q564)</f>
        <v>1</v>
      </c>
      <c r="T557">
        <f>RANK(Q557,Q:Q)</f>
        <v>319</v>
      </c>
      <c r="U557">
        <f>K557-T557</f>
        <v>-319</v>
      </c>
      <c r="V557" t="b">
        <f>_xlfn.MAXIFS(U:U,I:I,I557)=U557</f>
        <v>0</v>
      </c>
      <c r="W557" t="b">
        <f>_xlfn.MINIFS(U:U,I:I,I557)=U557</f>
        <v>0</v>
      </c>
      <c r="X557" t="b">
        <f>MAX(U:U)=U557</f>
        <v>0</v>
      </c>
      <c r="Y557" t="b">
        <f>L557&lt;&gt;I557</f>
        <v>0</v>
      </c>
    </row>
    <row r="558" spans="1:25" x14ac:dyDescent="0.2">
      <c r="A558">
        <v>568</v>
      </c>
      <c r="B558" t="s">
        <v>223</v>
      </c>
      <c r="C558" t="s">
        <v>520</v>
      </c>
      <c r="D558" t="s">
        <v>99</v>
      </c>
      <c r="E558" t="s">
        <v>11</v>
      </c>
      <c r="G558">
        <v>0</v>
      </c>
      <c r="H558">
        <v>0</v>
      </c>
      <c r="M558">
        <v>-8.1979333174566094</v>
      </c>
      <c r="Q558">
        <v>-8.1979000000000006</v>
      </c>
      <c r="R558" t="str">
        <f>LEFT(B558,1)&amp;"."&amp;C558&amp;IF(V558,"^","")&amp;IF(W558,"*","")</f>
        <v>J.Garner</v>
      </c>
      <c r="S558">
        <f>RANK(Q558,Q558:Q565)</f>
        <v>5</v>
      </c>
      <c r="T558">
        <f>RANK(Q558,Q:Q)</f>
        <v>587</v>
      </c>
      <c r="U558">
        <f>K558-T558</f>
        <v>-587</v>
      </c>
      <c r="V558" t="b">
        <f>_xlfn.MAXIFS(U:U,I:I,I558)=U558</f>
        <v>0</v>
      </c>
      <c r="W558" t="b">
        <f>_xlfn.MINIFS(U:U,I:I,I558)=U558</f>
        <v>0</v>
      </c>
      <c r="X558" t="b">
        <f>MAX(U:U)=U558</f>
        <v>0</v>
      </c>
      <c r="Y558" t="b">
        <f>L558&lt;&gt;I558</f>
        <v>0</v>
      </c>
    </row>
    <row r="559" spans="1:25" x14ac:dyDescent="0.2">
      <c r="A559">
        <v>772</v>
      </c>
      <c r="B559" t="s">
        <v>586</v>
      </c>
      <c r="C559" t="s">
        <v>647</v>
      </c>
      <c r="D559" t="s">
        <v>24</v>
      </c>
      <c r="E559" t="s">
        <v>11</v>
      </c>
      <c r="G559">
        <v>47</v>
      </c>
      <c r="H559">
        <v>47</v>
      </c>
      <c r="M559">
        <v>-4.0084356248114403</v>
      </c>
      <c r="Q559">
        <v>-4.0084</v>
      </c>
      <c r="R559" t="str">
        <f>LEFT(B559,1)&amp;"."&amp;C559&amp;IF(V559,"^","")&amp;IF(W559,"*","")</f>
        <v>L.Young</v>
      </c>
      <c r="S559">
        <f>RANK(Q559,Q559:Q566)</f>
        <v>4</v>
      </c>
      <c r="T559">
        <f>RANK(Q559,Q:Q)</f>
        <v>464</v>
      </c>
      <c r="U559">
        <f>K559-T559</f>
        <v>-464</v>
      </c>
      <c r="V559" t="b">
        <f>_xlfn.MAXIFS(U:U,I:I,I559)=U559</f>
        <v>0</v>
      </c>
      <c r="W559" t="b">
        <f>_xlfn.MINIFS(U:U,I:I,I559)=U559</f>
        <v>0</v>
      </c>
      <c r="X559" t="b">
        <f>MAX(U:U)=U559</f>
        <v>0</v>
      </c>
      <c r="Y559" t="b">
        <f>L559&lt;&gt;I559</f>
        <v>0</v>
      </c>
    </row>
    <row r="560" spans="1:25" x14ac:dyDescent="0.2">
      <c r="A560">
        <v>399</v>
      </c>
      <c r="B560" t="s">
        <v>64</v>
      </c>
      <c r="C560" t="s">
        <v>322</v>
      </c>
      <c r="D560" t="s">
        <v>27</v>
      </c>
      <c r="E560" t="s">
        <v>14</v>
      </c>
      <c r="G560">
        <v>39.75</v>
      </c>
      <c r="H560">
        <v>31</v>
      </c>
      <c r="P560">
        <v>-5.4503675201696504</v>
      </c>
      <c r="Q560">
        <v>-5.4504000000000001</v>
      </c>
      <c r="R560" t="str">
        <f>LEFT(B560,1)&amp;"."&amp;C560&amp;IF(V560,"^","")&amp;IF(W560,"*","")</f>
        <v>Z.Langdon</v>
      </c>
      <c r="S560">
        <f>RANK(Q560,Q560:Q567)</f>
        <v>4</v>
      </c>
      <c r="T560">
        <f>RANK(Q560,Q:Q)</f>
        <v>558</v>
      </c>
      <c r="U560">
        <f>K560-T560</f>
        <v>-558</v>
      </c>
      <c r="V560" t="b">
        <f>_xlfn.MAXIFS(U:U,I:I,I560)=U560</f>
        <v>0</v>
      </c>
      <c r="W560" t="b">
        <f>_xlfn.MINIFS(U:U,I:I,I560)=U560</f>
        <v>0</v>
      </c>
      <c r="X560" t="b">
        <f>MAX(U:U)=U560</f>
        <v>0</v>
      </c>
      <c r="Y560" t="b">
        <f>L560&lt;&gt;I560</f>
        <v>0</v>
      </c>
    </row>
    <row r="561" spans="1:25" x14ac:dyDescent="0.2">
      <c r="A561">
        <v>814</v>
      </c>
      <c r="B561" t="s">
        <v>486</v>
      </c>
      <c r="C561" t="s">
        <v>714</v>
      </c>
      <c r="D561" t="s">
        <v>58</v>
      </c>
      <c r="E561" t="s">
        <v>11</v>
      </c>
      <c r="G561">
        <v>0</v>
      </c>
      <c r="H561">
        <v>0</v>
      </c>
      <c r="M561">
        <v>-8.1979333174566094</v>
      </c>
      <c r="Q561">
        <v>-8.1979000000000006</v>
      </c>
      <c r="R561" t="str">
        <f>LEFT(B561,1)&amp;"."&amp;C561&amp;IF(V561,"^","")&amp;IF(W561,"*","")</f>
        <v>F.Watson</v>
      </c>
      <c r="S561">
        <f>RANK(Q561,Q561:Q568)</f>
        <v>4</v>
      </c>
      <c r="T561">
        <f>RANK(Q561,Q:Q)</f>
        <v>587</v>
      </c>
      <c r="U561">
        <f>K561-T561</f>
        <v>-587</v>
      </c>
      <c r="V561" t="b">
        <f>_xlfn.MAXIFS(U:U,I:I,I561)=U561</f>
        <v>0</v>
      </c>
      <c r="W561" t="b">
        <f>_xlfn.MINIFS(U:U,I:I,I561)=U561</f>
        <v>0</v>
      </c>
      <c r="X561" t="b">
        <f>MAX(U:U)=U561</f>
        <v>0</v>
      </c>
      <c r="Y561" t="b">
        <f>L561&lt;&gt;I561</f>
        <v>0</v>
      </c>
    </row>
    <row r="562" spans="1:25" x14ac:dyDescent="0.2">
      <c r="A562">
        <v>196</v>
      </c>
      <c r="B562" t="s">
        <v>274</v>
      </c>
      <c r="C562" t="s">
        <v>715</v>
      </c>
      <c r="D562" t="s">
        <v>82</v>
      </c>
      <c r="E562" t="s">
        <v>14</v>
      </c>
      <c r="F562" t="s">
        <v>12</v>
      </c>
      <c r="G562">
        <v>57.6</v>
      </c>
      <c r="H562">
        <v>61</v>
      </c>
      <c r="N562">
        <v>-3.9313799238798302</v>
      </c>
      <c r="P562">
        <v>-2.63424651943614</v>
      </c>
      <c r="Q562">
        <v>-2.6341999999999999</v>
      </c>
      <c r="R562" t="str">
        <f>LEFT(B562,1)&amp;"."&amp;C562&amp;IF(V562,"^","")&amp;IF(W562,"*","")</f>
        <v>B.Ham</v>
      </c>
      <c r="S562">
        <f>RANK(Q562,Q562:Q569)</f>
        <v>3</v>
      </c>
      <c r="T562">
        <f>RANK(Q562,Q:Q)</f>
        <v>327</v>
      </c>
      <c r="U562">
        <f>K562-T562</f>
        <v>-327</v>
      </c>
      <c r="V562" t="b">
        <f>_xlfn.MAXIFS(U:U,I:I,I562)=U562</f>
        <v>0</v>
      </c>
      <c r="W562" t="b">
        <f>_xlfn.MINIFS(U:U,I:I,I562)=U562</f>
        <v>0</v>
      </c>
      <c r="X562" t="b">
        <f>MAX(U:U)=U562</f>
        <v>0</v>
      </c>
      <c r="Y562" t="b">
        <f>L562&lt;&gt;I562</f>
        <v>0</v>
      </c>
    </row>
    <row r="563" spans="1:25" x14ac:dyDescent="0.2">
      <c r="A563">
        <v>245</v>
      </c>
      <c r="B563" t="s">
        <v>145</v>
      </c>
      <c r="C563" t="s">
        <v>716</v>
      </c>
      <c r="D563" t="s">
        <v>37</v>
      </c>
      <c r="E563" t="s">
        <v>12</v>
      </c>
      <c r="G563">
        <v>0</v>
      </c>
      <c r="H563">
        <v>0</v>
      </c>
      <c r="N563">
        <v>-9.5647464949302297</v>
      </c>
      <c r="Q563">
        <v>-9.5647000000000002</v>
      </c>
      <c r="R563" t="str">
        <f>LEFT(B563,1)&amp;"."&amp;C563&amp;IF(V563,"^","")&amp;IF(W563,"*","")</f>
        <v>S.Giro</v>
      </c>
      <c r="S563">
        <f>RANK(Q563,Q563:Q570)</f>
        <v>6</v>
      </c>
      <c r="T563">
        <f>RANK(Q563,Q:Q)</f>
        <v>775</v>
      </c>
      <c r="U563">
        <f>K563-T563</f>
        <v>-775</v>
      </c>
      <c r="V563" t="b">
        <f>_xlfn.MAXIFS(U:U,I:I,I563)=U563</f>
        <v>0</v>
      </c>
      <c r="W563" t="b">
        <f>_xlfn.MINIFS(U:U,I:I,I563)=U563</f>
        <v>0</v>
      </c>
      <c r="X563" t="b">
        <f>MAX(U:U)=U563</f>
        <v>0</v>
      </c>
      <c r="Y563" t="b">
        <f>L563&lt;&gt;I563</f>
        <v>0</v>
      </c>
    </row>
    <row r="564" spans="1:25" x14ac:dyDescent="0.2">
      <c r="A564">
        <v>164</v>
      </c>
      <c r="B564" t="s">
        <v>717</v>
      </c>
      <c r="C564" t="s">
        <v>718</v>
      </c>
      <c r="D564" t="s">
        <v>18</v>
      </c>
      <c r="E564" t="s">
        <v>11</v>
      </c>
      <c r="G564">
        <v>59.833300000000001</v>
      </c>
      <c r="H564">
        <v>63</v>
      </c>
      <c r="M564">
        <v>-2.5822236443364801</v>
      </c>
      <c r="Q564">
        <v>-2.5821999999999998</v>
      </c>
      <c r="R564" t="str">
        <f>LEFT(B564,1)&amp;"."&amp;C564&amp;IF(V564,"^","")&amp;IF(W564,"*","")</f>
        <v>J.Noble</v>
      </c>
      <c r="S564">
        <f>RANK(Q564,Q564:Q571)</f>
        <v>2</v>
      </c>
      <c r="T564">
        <f>RANK(Q564,Q:Q)</f>
        <v>321</v>
      </c>
      <c r="U564">
        <f>K564-T564</f>
        <v>-321</v>
      </c>
      <c r="V564" t="b">
        <f>_xlfn.MAXIFS(U:U,I:I,I564)=U564</f>
        <v>0</v>
      </c>
      <c r="W564" t="b">
        <f>_xlfn.MINIFS(U:U,I:I,I564)=U564</f>
        <v>0</v>
      </c>
      <c r="X564" t="b">
        <f>MAX(U:U)=U564</f>
        <v>0</v>
      </c>
      <c r="Y564" t="b">
        <f>L564&lt;&gt;I564</f>
        <v>0</v>
      </c>
    </row>
    <row r="565" spans="1:25" x14ac:dyDescent="0.2">
      <c r="A565">
        <v>551</v>
      </c>
      <c r="B565" t="s">
        <v>642</v>
      </c>
      <c r="C565" t="s">
        <v>390</v>
      </c>
      <c r="D565" t="s">
        <v>99</v>
      </c>
      <c r="E565" t="s">
        <v>12</v>
      </c>
      <c r="G565">
        <v>0</v>
      </c>
      <c r="H565">
        <v>0</v>
      </c>
      <c r="N565">
        <v>-9.5647464949302297</v>
      </c>
      <c r="Q565">
        <v>-9.5647000000000002</v>
      </c>
      <c r="R565" t="str">
        <f>LEFT(B565,1)&amp;"."&amp;C565&amp;IF(V565,"^","")&amp;IF(W565,"*","")</f>
        <v>J.Atley</v>
      </c>
      <c r="S565">
        <f>RANK(Q565,Q565:Q572)</f>
        <v>7</v>
      </c>
      <c r="T565">
        <f>RANK(Q565,Q:Q)</f>
        <v>775</v>
      </c>
      <c r="U565">
        <f>K565-T565</f>
        <v>-775</v>
      </c>
      <c r="V565" t="b">
        <f>_xlfn.MAXIFS(U:U,I:I,I565)=U565</f>
        <v>0</v>
      </c>
      <c r="W565" t="b">
        <f>_xlfn.MINIFS(U:U,I:I,I565)=U565</f>
        <v>0</v>
      </c>
      <c r="X565" t="b">
        <f>MAX(U:U)=U565</f>
        <v>0</v>
      </c>
      <c r="Y565" t="b">
        <f>L565&lt;&gt;I565</f>
        <v>0</v>
      </c>
    </row>
    <row r="566" spans="1:25" x14ac:dyDescent="0.2">
      <c r="A566">
        <v>580</v>
      </c>
      <c r="B566" t="s">
        <v>70</v>
      </c>
      <c r="C566" t="s">
        <v>719</v>
      </c>
      <c r="D566" t="s">
        <v>99</v>
      </c>
      <c r="E566" t="s">
        <v>12</v>
      </c>
      <c r="G566">
        <v>77</v>
      </c>
      <c r="H566">
        <v>77</v>
      </c>
      <c r="N566">
        <v>-2.4537755773747998</v>
      </c>
      <c r="Q566">
        <v>-2.4538000000000002</v>
      </c>
      <c r="R566" t="str">
        <f>LEFT(B566,1)&amp;"."&amp;C566&amp;IF(V566,"^","")&amp;IF(W566,"*","")</f>
        <v>S.Mayes</v>
      </c>
      <c r="S566">
        <f>RANK(Q566,Q566:Q573)</f>
        <v>1</v>
      </c>
      <c r="T566">
        <f>RANK(Q566,Q:Q)</f>
        <v>308</v>
      </c>
      <c r="U566">
        <f>K566-T566</f>
        <v>-308</v>
      </c>
      <c r="V566" t="b">
        <f>_xlfn.MAXIFS(U:U,I:I,I566)=U566</f>
        <v>0</v>
      </c>
      <c r="W566" t="b">
        <f>_xlfn.MINIFS(U:U,I:I,I566)=U566</f>
        <v>0</v>
      </c>
      <c r="X566" t="b">
        <f>MAX(U:U)=U566</f>
        <v>0</v>
      </c>
      <c r="Y566" t="b">
        <f>L566&lt;&gt;I566</f>
        <v>0</v>
      </c>
    </row>
    <row r="567" spans="1:25" x14ac:dyDescent="0.2">
      <c r="A567">
        <v>320</v>
      </c>
      <c r="B567" t="s">
        <v>61</v>
      </c>
      <c r="C567" t="s">
        <v>720</v>
      </c>
      <c r="D567" t="s">
        <v>113</v>
      </c>
      <c r="E567" t="s">
        <v>11</v>
      </c>
      <c r="G567">
        <v>0</v>
      </c>
      <c r="H567">
        <v>0</v>
      </c>
      <c r="M567">
        <v>-8.1979333174566094</v>
      </c>
      <c r="Q567">
        <v>-8.1979000000000006</v>
      </c>
      <c r="R567" t="str">
        <f>LEFT(B567,1)&amp;"."&amp;C567&amp;IF(V567,"^","")&amp;IF(W567,"*","")</f>
        <v>R.Thompson</v>
      </c>
      <c r="S567">
        <f>RANK(Q567,Q567:Q574)</f>
        <v>3</v>
      </c>
      <c r="T567">
        <f>RANK(Q567,Q:Q)</f>
        <v>587</v>
      </c>
      <c r="U567">
        <f>K567-T567</f>
        <v>-587</v>
      </c>
      <c r="V567" t="b">
        <f>_xlfn.MAXIFS(U:U,I:I,I567)=U567</f>
        <v>0</v>
      </c>
      <c r="W567" t="b">
        <f>_xlfn.MINIFS(U:U,I:I,I567)=U567</f>
        <v>0</v>
      </c>
      <c r="X567" t="b">
        <f>MAX(U:U)=U567</f>
        <v>0</v>
      </c>
      <c r="Y567" t="b">
        <f>L567&lt;&gt;I567</f>
        <v>0</v>
      </c>
    </row>
    <row r="568" spans="1:25" x14ac:dyDescent="0.2">
      <c r="A568">
        <v>62</v>
      </c>
      <c r="B568" t="s">
        <v>41</v>
      </c>
      <c r="C568" t="s">
        <v>721</v>
      </c>
      <c r="D568" t="s">
        <v>31</v>
      </c>
      <c r="E568" t="s">
        <v>12</v>
      </c>
      <c r="G568">
        <v>0</v>
      </c>
      <c r="H568">
        <v>0</v>
      </c>
      <c r="N568">
        <v>-9.5647464949302297</v>
      </c>
      <c r="Q568">
        <v>-9.5647000000000002</v>
      </c>
      <c r="R568" t="str">
        <f>LEFT(B568,1)&amp;"."&amp;C568&amp;IF(V568,"^","")&amp;IF(W568,"*","")</f>
        <v>M.Hinge</v>
      </c>
      <c r="S568">
        <f>RANK(Q568,Q568:Q575)</f>
        <v>6</v>
      </c>
      <c r="T568">
        <f>RANK(Q568,Q:Q)</f>
        <v>775</v>
      </c>
      <c r="U568">
        <f>K568-T568</f>
        <v>-775</v>
      </c>
      <c r="V568" t="b">
        <f>_xlfn.MAXIFS(U:U,I:I,I568)=U568</f>
        <v>0</v>
      </c>
      <c r="W568" t="b">
        <f>_xlfn.MINIFS(U:U,I:I,I568)=U568</f>
        <v>0</v>
      </c>
      <c r="X568" t="b">
        <f>MAX(U:U)=U568</f>
        <v>0</v>
      </c>
      <c r="Y568" t="b">
        <f>L568&lt;&gt;I568</f>
        <v>0</v>
      </c>
    </row>
    <row r="569" spans="1:25" x14ac:dyDescent="0.2">
      <c r="A569">
        <v>661</v>
      </c>
      <c r="B569" t="s">
        <v>722</v>
      </c>
      <c r="C569" t="s">
        <v>550</v>
      </c>
      <c r="D569" t="s">
        <v>116</v>
      </c>
      <c r="E569" t="s">
        <v>11</v>
      </c>
      <c r="G569">
        <v>0</v>
      </c>
      <c r="H569">
        <v>0</v>
      </c>
      <c r="M569">
        <v>-8.1979333174566094</v>
      </c>
      <c r="Q569">
        <v>-8.1979000000000006</v>
      </c>
      <c r="R569" t="str">
        <f>LEFT(B569,1)&amp;"."&amp;C569&amp;IF(V569,"^","")&amp;IF(W569,"*","")</f>
        <v>D.Joyce</v>
      </c>
      <c r="S569">
        <f>RANK(Q569,Q569:Q576)</f>
        <v>5</v>
      </c>
      <c r="T569">
        <f>RANK(Q569,Q:Q)</f>
        <v>587</v>
      </c>
      <c r="U569">
        <f>K569-T569</f>
        <v>-587</v>
      </c>
      <c r="V569" t="b">
        <f>_xlfn.MAXIFS(U:U,I:I,I569)=U569</f>
        <v>0</v>
      </c>
      <c r="W569" t="b">
        <f>_xlfn.MINIFS(U:U,I:I,I569)=U569</f>
        <v>0</v>
      </c>
      <c r="X569" t="b">
        <f>MAX(U:U)=U569</f>
        <v>0</v>
      </c>
      <c r="Y569" t="b">
        <f>L569&lt;&gt;I569</f>
        <v>0</v>
      </c>
    </row>
    <row r="570" spans="1:25" x14ac:dyDescent="0.2">
      <c r="A570">
        <v>262</v>
      </c>
      <c r="B570" t="s">
        <v>586</v>
      </c>
      <c r="C570" t="s">
        <v>723</v>
      </c>
      <c r="D570" t="s">
        <v>37</v>
      </c>
      <c r="E570" t="s">
        <v>14</v>
      </c>
      <c r="G570">
        <v>44.875</v>
      </c>
      <c r="H570">
        <v>44.5</v>
      </c>
      <c r="P570">
        <v>-4.1831130698395702</v>
      </c>
      <c r="Q570">
        <v>-4.1830999999999996</v>
      </c>
      <c r="R570" t="str">
        <f>LEFT(B570,1)&amp;"."&amp;C570&amp;IF(V570,"^","")&amp;IF(W570,"*","")</f>
        <v>L.Schultz</v>
      </c>
      <c r="S570">
        <f>RANK(Q570,Q570:Q577)</f>
        <v>3</v>
      </c>
      <c r="T570">
        <f>RANK(Q570,Q:Q)</f>
        <v>478</v>
      </c>
      <c r="U570">
        <f>K570-T570</f>
        <v>-478</v>
      </c>
      <c r="V570" t="b">
        <f>_xlfn.MAXIFS(U:U,I:I,I570)=U570</f>
        <v>0</v>
      </c>
      <c r="W570" t="b">
        <f>_xlfn.MINIFS(U:U,I:I,I570)=U570</f>
        <v>0</v>
      </c>
      <c r="X570" t="b">
        <f>MAX(U:U)=U570</f>
        <v>0</v>
      </c>
      <c r="Y570" t="b">
        <f>L570&lt;&gt;I570</f>
        <v>0</v>
      </c>
    </row>
    <row r="571" spans="1:25" x14ac:dyDescent="0.2">
      <c r="A571">
        <v>292</v>
      </c>
      <c r="B571" t="s">
        <v>88</v>
      </c>
      <c r="C571" t="s">
        <v>368</v>
      </c>
      <c r="D571" t="s">
        <v>113</v>
      </c>
      <c r="E571" t="s">
        <v>11</v>
      </c>
      <c r="G571">
        <v>31</v>
      </c>
      <c r="H571">
        <v>31</v>
      </c>
      <c r="M571">
        <v>-5.4346476052863899</v>
      </c>
      <c r="Q571">
        <v>-5.4345999999999997</v>
      </c>
      <c r="R571" t="str">
        <f>LEFT(B571,1)&amp;"."&amp;C571&amp;IF(V571,"^","")&amp;IF(W571,"*","")</f>
        <v>C.Graham</v>
      </c>
      <c r="S571">
        <f>RANK(Q571,Q571:Q578)</f>
        <v>5</v>
      </c>
      <c r="T571">
        <f>RANK(Q571,Q:Q)</f>
        <v>557</v>
      </c>
      <c r="U571">
        <f>K571-T571</f>
        <v>-557</v>
      </c>
      <c r="V571" t="b">
        <f>_xlfn.MAXIFS(U:U,I:I,I571)=U571</f>
        <v>0</v>
      </c>
      <c r="W571" t="b">
        <f>_xlfn.MINIFS(U:U,I:I,I571)=U571</f>
        <v>0</v>
      </c>
      <c r="X571" t="b">
        <f>MAX(U:U)=U571</f>
        <v>0</v>
      </c>
      <c r="Y571" t="b">
        <f>L571&lt;&gt;I571</f>
        <v>0</v>
      </c>
    </row>
    <row r="572" spans="1:25" x14ac:dyDescent="0.2">
      <c r="A572">
        <v>467</v>
      </c>
      <c r="B572" t="s">
        <v>399</v>
      </c>
      <c r="C572" t="s">
        <v>45</v>
      </c>
      <c r="D572" t="s">
        <v>21</v>
      </c>
      <c r="E572" t="s">
        <v>14</v>
      </c>
      <c r="F572" t="s">
        <v>12</v>
      </c>
      <c r="G572">
        <v>0</v>
      </c>
      <c r="H572">
        <v>0</v>
      </c>
      <c r="N572">
        <v>-9.5647464949302297</v>
      </c>
      <c r="P572">
        <v>-8.3603592209276094</v>
      </c>
      <c r="Q572">
        <v>-8.3604000000000003</v>
      </c>
      <c r="R572" t="str">
        <f>LEFT(B572,1)&amp;"."&amp;C572&amp;IF(V572,"^","")&amp;IF(W572,"*","")</f>
        <v>K.Dunkley</v>
      </c>
      <c r="S572">
        <f>RANK(Q572,Q572:Q579)</f>
        <v>6</v>
      </c>
      <c r="T572">
        <f>RANK(Q572,Q:Q)</f>
        <v>687</v>
      </c>
      <c r="U572">
        <f>K572-T572</f>
        <v>-687</v>
      </c>
      <c r="V572" t="b">
        <f>_xlfn.MAXIFS(U:U,I:I,I572)=U572</f>
        <v>0</v>
      </c>
      <c r="W572" t="b">
        <f>_xlfn.MINIFS(U:U,I:I,I572)=U572</f>
        <v>0</v>
      </c>
      <c r="X572" t="b">
        <f>MAX(U:U)=U572</f>
        <v>0</v>
      </c>
      <c r="Y572" t="b">
        <f>L572&lt;&gt;I572</f>
        <v>0</v>
      </c>
    </row>
    <row r="573" spans="1:25" x14ac:dyDescent="0.2">
      <c r="A573">
        <v>479</v>
      </c>
      <c r="B573" t="s">
        <v>271</v>
      </c>
      <c r="C573" t="s">
        <v>597</v>
      </c>
      <c r="D573" t="s">
        <v>21</v>
      </c>
      <c r="E573" t="s">
        <v>12</v>
      </c>
      <c r="G573">
        <v>0</v>
      </c>
      <c r="H573">
        <v>0</v>
      </c>
      <c r="N573">
        <v>-9.5647464949302297</v>
      </c>
      <c r="Q573">
        <v>-9.5647000000000002</v>
      </c>
      <c r="R573" t="str">
        <f>LEFT(B573,1)&amp;"."&amp;C573&amp;IF(V573,"^","")&amp;IF(W573,"*","")</f>
        <v>K.Kolodjashnij</v>
      </c>
      <c r="S573">
        <f>RANK(Q573,Q573:Q580)</f>
        <v>6</v>
      </c>
      <c r="T573">
        <f>RANK(Q573,Q:Q)</f>
        <v>775</v>
      </c>
      <c r="U573">
        <f>K573-T573</f>
        <v>-775</v>
      </c>
      <c r="V573" t="b">
        <f>_xlfn.MAXIFS(U:U,I:I,I573)=U573</f>
        <v>0</v>
      </c>
      <c r="W573" t="b">
        <f>_xlfn.MINIFS(U:U,I:I,I573)=U573</f>
        <v>0</v>
      </c>
      <c r="X573" t="b">
        <f>MAX(U:U)=U573</f>
        <v>0</v>
      </c>
      <c r="Y573" t="b">
        <f>L573&lt;&gt;I573</f>
        <v>0</v>
      </c>
    </row>
    <row r="574" spans="1:25" x14ac:dyDescent="0.2">
      <c r="A574">
        <v>213</v>
      </c>
      <c r="B574" t="s">
        <v>724</v>
      </c>
      <c r="C574" t="s">
        <v>725</v>
      </c>
      <c r="D574" t="s">
        <v>82</v>
      </c>
      <c r="E574" t="s">
        <v>12</v>
      </c>
      <c r="G574">
        <v>0</v>
      </c>
      <c r="H574">
        <v>0</v>
      </c>
      <c r="N574">
        <v>-9.5647464949302297</v>
      </c>
      <c r="Q574">
        <v>-9.5647000000000002</v>
      </c>
      <c r="R574" t="str">
        <f>LEFT(B574,1)&amp;"."&amp;C574&amp;IF(V574,"^","")&amp;IF(W574,"*","")</f>
        <v>K.Mutch</v>
      </c>
      <c r="S574">
        <f>RANK(Q574,Q574:Q581)</f>
        <v>7</v>
      </c>
      <c r="T574">
        <f>RANK(Q574,Q:Q)</f>
        <v>775</v>
      </c>
      <c r="U574">
        <f>K574-T574</f>
        <v>-775</v>
      </c>
      <c r="V574" t="b">
        <f>_xlfn.MAXIFS(U:U,I:I,I574)=U574</f>
        <v>0</v>
      </c>
      <c r="W574" t="b">
        <f>_xlfn.MINIFS(U:U,I:I,I574)=U574</f>
        <v>0</v>
      </c>
      <c r="X574" t="b">
        <f>MAX(U:U)=U574</f>
        <v>0</v>
      </c>
      <c r="Y574" t="b">
        <f>L574&lt;&gt;I574</f>
        <v>0</v>
      </c>
    </row>
    <row r="575" spans="1:25" x14ac:dyDescent="0.2">
      <c r="A575">
        <v>496</v>
      </c>
      <c r="B575" t="s">
        <v>223</v>
      </c>
      <c r="C575" t="s">
        <v>120</v>
      </c>
      <c r="D575" t="s">
        <v>21</v>
      </c>
      <c r="E575" t="s">
        <v>11</v>
      </c>
      <c r="G575">
        <v>53.666699999999999</v>
      </c>
      <c r="H575">
        <v>53</v>
      </c>
      <c r="M575">
        <v>-3.4736061321333298</v>
      </c>
      <c r="Q575">
        <v>-3.4735999999999998</v>
      </c>
      <c r="R575" t="str">
        <f>LEFT(B575,1)&amp;"."&amp;C575&amp;IF(V575,"^","")&amp;IF(W575,"*","")</f>
        <v>J.Smith</v>
      </c>
      <c r="S575">
        <f>RANK(Q575,Q575:Q582)</f>
        <v>4</v>
      </c>
      <c r="T575">
        <f>RANK(Q575,Q:Q)</f>
        <v>417</v>
      </c>
      <c r="U575">
        <f>K575-T575</f>
        <v>-417</v>
      </c>
      <c r="V575" t="b">
        <f>_xlfn.MAXIFS(U:U,I:I,I575)=U575</f>
        <v>0</v>
      </c>
      <c r="W575" t="b">
        <f>_xlfn.MINIFS(U:U,I:I,I575)=U575</f>
        <v>0</v>
      </c>
      <c r="X575" t="b">
        <f>MAX(U:U)=U575</f>
        <v>0</v>
      </c>
      <c r="Y575" t="b">
        <f>L575&lt;&gt;I575</f>
        <v>0</v>
      </c>
    </row>
    <row r="576" spans="1:25" x14ac:dyDescent="0.2">
      <c r="A576">
        <v>314</v>
      </c>
      <c r="B576" t="s">
        <v>226</v>
      </c>
      <c r="C576" t="s">
        <v>726</v>
      </c>
      <c r="D576" t="s">
        <v>113</v>
      </c>
      <c r="E576" t="s">
        <v>12</v>
      </c>
      <c r="G576">
        <v>102.4</v>
      </c>
      <c r="H576">
        <v>114</v>
      </c>
      <c r="N576">
        <v>0.96318447391807105</v>
      </c>
      <c r="Q576">
        <v>0.96319999999999995</v>
      </c>
      <c r="R576" t="str">
        <f>LEFT(B576,1)&amp;"."&amp;C576&amp;IF(V576,"^","")&amp;IF(W576,"*","")</f>
        <v>M.Rowell</v>
      </c>
      <c r="S576">
        <f>RANK(Q576,Q576:Q583)</f>
        <v>1</v>
      </c>
      <c r="T576">
        <f>RANK(Q576,Q:Q)</f>
        <v>31</v>
      </c>
      <c r="U576">
        <f>K576-T576</f>
        <v>-31</v>
      </c>
      <c r="V576" t="b">
        <f>_xlfn.MAXIFS(U:U,I:I,I576)=U576</f>
        <v>0</v>
      </c>
      <c r="W576" t="b">
        <f>_xlfn.MINIFS(U:U,I:I,I576)=U576</f>
        <v>0</v>
      </c>
      <c r="X576" t="b">
        <f>MAX(U:U)=U576</f>
        <v>0</v>
      </c>
      <c r="Y576" t="b">
        <f>L576&lt;&gt;I576</f>
        <v>0</v>
      </c>
    </row>
    <row r="577" spans="1:25" x14ac:dyDescent="0.2">
      <c r="A577">
        <v>775</v>
      </c>
      <c r="B577" t="s">
        <v>274</v>
      </c>
      <c r="C577" t="s">
        <v>542</v>
      </c>
      <c r="D577" t="s">
        <v>58</v>
      </c>
      <c r="E577" t="s">
        <v>12</v>
      </c>
      <c r="G577">
        <v>44.333300000000001</v>
      </c>
      <c r="H577">
        <v>51</v>
      </c>
      <c r="N577">
        <v>-4.8548826404454699</v>
      </c>
      <c r="Q577">
        <v>-4.8548999999999998</v>
      </c>
      <c r="R577" t="str">
        <f>LEFT(B577,1)&amp;"."&amp;C577&amp;IF(V577,"^","")&amp;IF(W577,"*","")</f>
        <v>B.Ainsworth</v>
      </c>
      <c r="S577">
        <f>RANK(Q577,Q577:Q584)</f>
        <v>7</v>
      </c>
      <c r="T577">
        <f>RANK(Q577,Q:Q)</f>
        <v>509</v>
      </c>
      <c r="U577">
        <f>K577-T577</f>
        <v>-509</v>
      </c>
      <c r="V577" t="b">
        <f>_xlfn.MAXIFS(U:U,I:I,I577)=U577</f>
        <v>0</v>
      </c>
      <c r="W577" t="b">
        <f>_xlfn.MINIFS(U:U,I:I,I577)=U577</f>
        <v>0</v>
      </c>
      <c r="X577" t="b">
        <f>MAX(U:U)=U577</f>
        <v>0</v>
      </c>
      <c r="Y577" t="b">
        <f>L577&lt;&gt;I577</f>
        <v>0</v>
      </c>
    </row>
    <row r="578" spans="1:25" x14ac:dyDescent="0.2">
      <c r="A578">
        <v>275</v>
      </c>
      <c r="B578" t="s">
        <v>524</v>
      </c>
      <c r="C578" t="s">
        <v>319</v>
      </c>
      <c r="D578" t="s">
        <v>113</v>
      </c>
      <c r="E578" t="s">
        <v>12</v>
      </c>
      <c r="G578">
        <v>66.5</v>
      </c>
      <c r="H578">
        <v>68.5</v>
      </c>
      <c r="N578">
        <v>-3.2387528864555901</v>
      </c>
      <c r="Q578">
        <v>-3.2387999999999999</v>
      </c>
      <c r="R578" t="str">
        <f>LEFT(B578,1)&amp;"."&amp;C578&amp;IF(V578,"^","")&amp;IF(W578,"*","")</f>
        <v>N.Anderson</v>
      </c>
      <c r="S578">
        <f>RANK(Q578,Q578:Q585)</f>
        <v>4</v>
      </c>
      <c r="T578">
        <f>RANK(Q578,Q:Q)</f>
        <v>394</v>
      </c>
      <c r="U578">
        <f>K578-T578</f>
        <v>-394</v>
      </c>
      <c r="V578" t="b">
        <f>_xlfn.MAXIFS(U:U,I:I,I578)=U578</f>
        <v>0</v>
      </c>
      <c r="W578" t="b">
        <f>_xlfn.MINIFS(U:U,I:I,I578)=U578</f>
        <v>0</v>
      </c>
      <c r="X578" t="b">
        <f>MAX(U:U)=U578</f>
        <v>0</v>
      </c>
      <c r="Y578" t="b">
        <f>L578&lt;&gt;I578</f>
        <v>0</v>
      </c>
    </row>
    <row r="579" spans="1:25" x14ac:dyDescent="0.2">
      <c r="A579">
        <v>508</v>
      </c>
      <c r="B579" t="s">
        <v>727</v>
      </c>
      <c r="C579" t="s">
        <v>728</v>
      </c>
      <c r="D579" t="s">
        <v>94</v>
      </c>
      <c r="E579" t="s">
        <v>12</v>
      </c>
      <c r="F579" t="s">
        <v>14</v>
      </c>
      <c r="G579">
        <v>49.5</v>
      </c>
      <c r="H579">
        <v>49.5</v>
      </c>
      <c r="N579">
        <v>-4.99340804793031</v>
      </c>
      <c r="P579">
        <v>-3.71375956971732</v>
      </c>
      <c r="Q579">
        <v>-3.7138</v>
      </c>
      <c r="R579" t="str">
        <f>LEFT(B579,1)&amp;"."&amp;C579&amp;IF(V579,"^","")&amp;IF(W579,"*","")</f>
        <v>A.Bonar</v>
      </c>
      <c r="S579">
        <f>RANK(Q579,Q579:Q586)</f>
        <v>5</v>
      </c>
      <c r="T579">
        <f>RANK(Q579,Q:Q)</f>
        <v>439</v>
      </c>
      <c r="U579">
        <f>K579-T579</f>
        <v>-439</v>
      </c>
      <c r="V579" t="b">
        <f>_xlfn.MAXIFS(U:U,I:I,I579)=U579</f>
        <v>0</v>
      </c>
      <c r="W579" t="b">
        <f>_xlfn.MINIFS(U:U,I:I,I579)=U579</f>
        <v>0</v>
      </c>
      <c r="X579" t="b">
        <f>MAX(U:U)=U579</f>
        <v>0</v>
      </c>
      <c r="Y579" t="b">
        <f>L579&lt;&gt;I579</f>
        <v>0</v>
      </c>
    </row>
    <row r="580" spans="1:25" x14ac:dyDescent="0.2">
      <c r="A580">
        <v>664</v>
      </c>
      <c r="B580" t="s">
        <v>729</v>
      </c>
      <c r="C580" t="s">
        <v>730</v>
      </c>
      <c r="D580" t="s">
        <v>116</v>
      </c>
      <c r="E580" t="s">
        <v>12</v>
      </c>
      <c r="G580">
        <v>0</v>
      </c>
      <c r="H580">
        <v>0</v>
      </c>
      <c r="N580">
        <v>-9.5647464949302297</v>
      </c>
      <c r="Q580">
        <v>-9.5647000000000002</v>
      </c>
      <c r="R580" t="str">
        <f>LEFT(B580,1)&amp;"."&amp;C580&amp;IF(V580,"^","")&amp;IF(W580,"*","")</f>
        <v>D.Langlands</v>
      </c>
      <c r="S580">
        <f>RANK(Q580,Q580:Q587)</f>
        <v>8</v>
      </c>
      <c r="T580">
        <f>RANK(Q580,Q:Q)</f>
        <v>775</v>
      </c>
      <c r="U580">
        <f>K580-T580</f>
        <v>-775</v>
      </c>
      <c r="V580" t="b">
        <f>_xlfn.MAXIFS(U:U,I:I,I580)=U580</f>
        <v>0</v>
      </c>
      <c r="W580" t="b">
        <f>_xlfn.MINIFS(U:U,I:I,I580)=U580</f>
        <v>0</v>
      </c>
      <c r="X580" t="b">
        <f>MAX(U:U)=U580</f>
        <v>0</v>
      </c>
      <c r="Y580" t="b">
        <f>L580&lt;&gt;I580</f>
        <v>0</v>
      </c>
    </row>
    <row r="581" spans="1:25" x14ac:dyDescent="0.2">
      <c r="A581">
        <v>38</v>
      </c>
      <c r="B581" t="s">
        <v>616</v>
      </c>
      <c r="C581" t="s">
        <v>731</v>
      </c>
      <c r="D581" t="s">
        <v>63</v>
      </c>
      <c r="E581" t="s">
        <v>14</v>
      </c>
      <c r="G581">
        <v>50.25</v>
      </c>
      <c r="H581">
        <v>46.5</v>
      </c>
      <c r="P581">
        <v>-3.99537166979067</v>
      </c>
      <c r="Q581">
        <v>-3.9954000000000001</v>
      </c>
      <c r="R581" t="str">
        <f>LEFT(B581,1)&amp;"."&amp;C581&amp;IF(V581,"^","")&amp;IF(W581,"*","")</f>
        <v>T.Stengle</v>
      </c>
      <c r="S581">
        <f>RANK(Q581,Q581:Q588)</f>
        <v>6</v>
      </c>
      <c r="T581">
        <f>RANK(Q581,Q:Q)</f>
        <v>463</v>
      </c>
      <c r="U581">
        <f>K581-T581</f>
        <v>-463</v>
      </c>
      <c r="V581" t="b">
        <f>_xlfn.MAXIFS(U:U,I:I,I581)=U581</f>
        <v>0</v>
      </c>
      <c r="W581" t="b">
        <f>_xlfn.MINIFS(U:U,I:I,I581)=U581</f>
        <v>0</v>
      </c>
      <c r="X581" t="b">
        <f>MAX(U:U)=U581</f>
        <v>0</v>
      </c>
      <c r="Y581" t="b">
        <f>L581&lt;&gt;I581</f>
        <v>0</v>
      </c>
    </row>
    <row r="582" spans="1:25" x14ac:dyDescent="0.2">
      <c r="A582">
        <v>610</v>
      </c>
      <c r="B582" t="s">
        <v>732</v>
      </c>
      <c r="C582" t="s">
        <v>733</v>
      </c>
      <c r="D582" t="s">
        <v>53</v>
      </c>
      <c r="E582" t="s">
        <v>11</v>
      </c>
      <c r="G582">
        <v>76.333299999999994</v>
      </c>
      <c r="H582">
        <v>65</v>
      </c>
      <c r="L582">
        <v>33301</v>
      </c>
      <c r="M582">
        <v>-2.4039471467771198</v>
      </c>
      <c r="Q582">
        <v>-2.4039000000000001</v>
      </c>
      <c r="R582" t="str">
        <f>LEFT(B582,1)&amp;"."&amp;C582&amp;IF(V582,"^","")&amp;IF(W582,"*","")</f>
        <v>D.Eggmolesse-Smith</v>
      </c>
      <c r="S582">
        <f>RANK(Q582,Q582:Q589)</f>
        <v>3</v>
      </c>
      <c r="T582">
        <f>RANK(Q582,Q:Q)</f>
        <v>297</v>
      </c>
      <c r="U582">
        <f>K582-T582</f>
        <v>-297</v>
      </c>
      <c r="V582" t="b">
        <f>_xlfn.MAXIFS(U:U,I:I,I582)=U582</f>
        <v>0</v>
      </c>
      <c r="W582" t="b">
        <f>_xlfn.MINIFS(U:U,I:I,I582)=U582</f>
        <v>0</v>
      </c>
      <c r="X582" t="b">
        <f>MAX(U:U)=U582</f>
        <v>0</v>
      </c>
      <c r="Y582" t="b">
        <f>L582&lt;&gt;I582</f>
        <v>1</v>
      </c>
    </row>
    <row r="583" spans="1:25" x14ac:dyDescent="0.2">
      <c r="A583">
        <v>470</v>
      </c>
      <c r="B583" t="s">
        <v>140</v>
      </c>
      <c r="C583" t="s">
        <v>734</v>
      </c>
      <c r="D583" t="s">
        <v>21</v>
      </c>
      <c r="E583" t="s">
        <v>14</v>
      </c>
      <c r="G583">
        <v>66.2</v>
      </c>
      <c r="H583">
        <v>77</v>
      </c>
      <c r="P583">
        <v>-1.13231531904493</v>
      </c>
      <c r="Q583">
        <v>-1.1323000000000001</v>
      </c>
      <c r="R583" t="str">
        <f>LEFT(B583,1)&amp;"."&amp;C583&amp;IF(V583,"^","")&amp;IF(W583,"*","")</f>
        <v>M.Hannan</v>
      </c>
      <c r="S583">
        <f>RANK(Q583,Q583:Q590)</f>
        <v>1</v>
      </c>
      <c r="T583">
        <f>RANK(Q583,Q:Q)</f>
        <v>157</v>
      </c>
      <c r="U583">
        <f>K583-T583</f>
        <v>-157</v>
      </c>
      <c r="V583" t="b">
        <f>_xlfn.MAXIFS(U:U,I:I,I583)=U583</f>
        <v>0</v>
      </c>
      <c r="W583" t="b">
        <f>_xlfn.MINIFS(U:U,I:I,I583)=U583</f>
        <v>0</v>
      </c>
      <c r="X583" t="b">
        <f>MAX(U:U)=U583</f>
        <v>0</v>
      </c>
      <c r="Y583" t="b">
        <f>L583&lt;&gt;I583</f>
        <v>0</v>
      </c>
    </row>
    <row r="584" spans="1:25" x14ac:dyDescent="0.2">
      <c r="A584">
        <v>510</v>
      </c>
      <c r="B584" t="s">
        <v>40</v>
      </c>
      <c r="C584" t="s">
        <v>735</v>
      </c>
      <c r="D584" t="s">
        <v>94</v>
      </c>
      <c r="E584" t="s">
        <v>13</v>
      </c>
      <c r="F584" t="s">
        <v>14</v>
      </c>
      <c r="G584">
        <v>36</v>
      </c>
      <c r="H584">
        <v>36</v>
      </c>
      <c r="O584">
        <v>-3.4592791706138701</v>
      </c>
      <c r="P584">
        <v>-4.9810140200474002</v>
      </c>
      <c r="Q584">
        <v>-3.4592999999999998</v>
      </c>
      <c r="R584" t="str">
        <f>LEFT(B584,1)&amp;"."&amp;C584&amp;IF(V584,"^","")&amp;IF(W584,"*","")</f>
        <v>T.Campbell</v>
      </c>
      <c r="S584">
        <f>RANK(Q584,Q584:Q591)</f>
        <v>3</v>
      </c>
      <c r="T584">
        <f>RANK(Q584,Q:Q)</f>
        <v>414</v>
      </c>
      <c r="U584">
        <f>K584-T584</f>
        <v>-414</v>
      </c>
      <c r="V584" t="b">
        <f>_xlfn.MAXIFS(U:U,I:I,I584)=U584</f>
        <v>0</v>
      </c>
      <c r="W584" t="b">
        <f>_xlfn.MINIFS(U:U,I:I,I584)=U584</f>
        <v>0</v>
      </c>
      <c r="X584" t="b">
        <f>MAX(U:U)=U584</f>
        <v>0</v>
      </c>
      <c r="Y584" t="b">
        <f>L584&lt;&gt;I584</f>
        <v>0</v>
      </c>
    </row>
    <row r="585" spans="1:25" x14ac:dyDescent="0.2">
      <c r="A585">
        <v>475</v>
      </c>
      <c r="B585" t="s">
        <v>74</v>
      </c>
      <c r="C585" t="s">
        <v>282</v>
      </c>
      <c r="D585" t="s">
        <v>21</v>
      </c>
      <c r="E585" t="s">
        <v>13</v>
      </c>
      <c r="G585">
        <v>55</v>
      </c>
      <c r="H585">
        <v>56</v>
      </c>
      <c r="O585">
        <v>-2.49445987840314</v>
      </c>
      <c r="Q585">
        <v>-2.4944999999999999</v>
      </c>
      <c r="R585" t="str">
        <f>LEFT(B585,1)&amp;"."&amp;C585&amp;IF(V585,"^","")&amp;IF(W585,"*","")</f>
        <v>L.Jackson</v>
      </c>
      <c r="S585">
        <f>RANK(Q585,Q585:Q592)</f>
        <v>2</v>
      </c>
      <c r="T585">
        <f>RANK(Q585,Q:Q)</f>
        <v>314</v>
      </c>
      <c r="U585">
        <f>K585-T585</f>
        <v>-314</v>
      </c>
      <c r="V585" t="b">
        <f>_xlfn.MAXIFS(U:U,I:I,I585)=U585</f>
        <v>0</v>
      </c>
      <c r="W585" t="b">
        <f>_xlfn.MINIFS(U:U,I:I,I585)=U585</f>
        <v>0</v>
      </c>
      <c r="X585" t="b">
        <f>MAX(U:U)=U585</f>
        <v>0</v>
      </c>
      <c r="Y585" t="b">
        <f>L585&lt;&gt;I585</f>
        <v>0</v>
      </c>
    </row>
    <row r="586" spans="1:25" x14ac:dyDescent="0.2">
      <c r="A586">
        <v>466</v>
      </c>
      <c r="B586" t="s">
        <v>271</v>
      </c>
      <c r="C586" t="s">
        <v>736</v>
      </c>
      <c r="D586" t="s">
        <v>21</v>
      </c>
      <c r="E586" t="s">
        <v>14</v>
      </c>
      <c r="G586">
        <v>0</v>
      </c>
      <c r="H586">
        <v>0</v>
      </c>
      <c r="P586">
        <v>-8.3603592209276094</v>
      </c>
      <c r="Q586">
        <v>-8.3604000000000003</v>
      </c>
      <c r="R586" t="str">
        <f>LEFT(B586,1)&amp;"."&amp;C586&amp;IF(V586,"^","")&amp;IF(W586,"*","")</f>
        <v>K.Chandler</v>
      </c>
      <c r="S586">
        <f>RANK(Q586,Q586:Q593)</f>
        <v>7</v>
      </c>
      <c r="T586">
        <f>RANK(Q586,Q:Q)</f>
        <v>687</v>
      </c>
      <c r="U586">
        <f>K586-T586</f>
        <v>-687</v>
      </c>
      <c r="V586" t="b">
        <f>_xlfn.MAXIFS(U:U,I:I,I586)=U586</f>
        <v>0</v>
      </c>
      <c r="W586" t="b">
        <f>_xlfn.MINIFS(U:U,I:I,I586)=U586</f>
        <v>0</v>
      </c>
      <c r="X586" t="b">
        <f>MAX(U:U)=U586</f>
        <v>0</v>
      </c>
      <c r="Y586" t="b">
        <f>L586&lt;&gt;I586</f>
        <v>0</v>
      </c>
    </row>
    <row r="587" spans="1:25" x14ac:dyDescent="0.2">
      <c r="A587">
        <v>604</v>
      </c>
      <c r="B587" t="s">
        <v>166</v>
      </c>
      <c r="C587" t="s">
        <v>737</v>
      </c>
      <c r="D587" t="s">
        <v>53</v>
      </c>
      <c r="E587" t="s">
        <v>13</v>
      </c>
      <c r="F587" t="s">
        <v>14</v>
      </c>
      <c r="G587">
        <v>0</v>
      </c>
      <c r="H587">
        <v>0</v>
      </c>
      <c r="O587">
        <v>-5.1959538965931698</v>
      </c>
      <c r="P587">
        <v>-8.3603592209276094</v>
      </c>
      <c r="Q587">
        <v>-5.1959999999999997</v>
      </c>
      <c r="R587" t="str">
        <f>LEFT(B587,1)&amp;"."&amp;C587&amp;IF(V587,"^","")&amp;IF(W587,"*","")</f>
        <v>C.Coleman-Jones</v>
      </c>
      <c r="S587">
        <f>RANK(Q587,Q587:Q594)</f>
        <v>5</v>
      </c>
      <c r="T587">
        <f>RANK(Q587,Q:Q)</f>
        <v>521</v>
      </c>
      <c r="U587">
        <f>K587-T587</f>
        <v>-521</v>
      </c>
      <c r="V587" t="b">
        <f>_xlfn.MAXIFS(U:U,I:I,I587)=U587</f>
        <v>0</v>
      </c>
      <c r="W587" t="b">
        <f>_xlfn.MINIFS(U:U,I:I,I587)=U587</f>
        <v>0</v>
      </c>
      <c r="X587" t="b">
        <f>MAX(U:U)=U587</f>
        <v>0</v>
      </c>
      <c r="Y587" t="b">
        <f>L587&lt;&gt;I587</f>
        <v>0</v>
      </c>
    </row>
    <row r="588" spans="1:25" x14ac:dyDescent="0.2">
      <c r="A588">
        <v>371</v>
      </c>
      <c r="B588" t="s">
        <v>586</v>
      </c>
      <c r="C588" t="s">
        <v>738</v>
      </c>
      <c r="D588" t="s">
        <v>27</v>
      </c>
      <c r="E588" t="s">
        <v>11</v>
      </c>
      <c r="F588" t="s">
        <v>12</v>
      </c>
      <c r="G588">
        <v>51.5</v>
      </c>
      <c r="H588">
        <v>51.5</v>
      </c>
      <c r="M588">
        <v>-3.60731350530286</v>
      </c>
      <c r="N588">
        <v>-4.8087075046171801</v>
      </c>
      <c r="Q588">
        <v>-3.6073</v>
      </c>
      <c r="R588" t="str">
        <f>LEFT(B588,1)&amp;"."&amp;C588&amp;IF(V588,"^","")&amp;IF(W588,"*","")</f>
        <v>L.Ash</v>
      </c>
      <c r="S588">
        <f>RANK(Q588,Q588:Q595)</f>
        <v>3</v>
      </c>
      <c r="T588">
        <f>RANK(Q588,Q:Q)</f>
        <v>431</v>
      </c>
      <c r="U588">
        <f>K588-T588</f>
        <v>-431</v>
      </c>
      <c r="V588" t="b">
        <f>_xlfn.MAXIFS(U:U,I:I,I588)=U588</f>
        <v>0</v>
      </c>
      <c r="W588" t="b">
        <f>_xlfn.MINIFS(U:U,I:I,I588)=U588</f>
        <v>0</v>
      </c>
      <c r="X588" t="b">
        <f>MAX(U:U)=U588</f>
        <v>0</v>
      </c>
      <c r="Y588" t="b">
        <f>L588&lt;&gt;I588</f>
        <v>0</v>
      </c>
    </row>
    <row r="589" spans="1:25" x14ac:dyDescent="0.2">
      <c r="A589">
        <v>248</v>
      </c>
      <c r="B589" t="s">
        <v>54</v>
      </c>
      <c r="C589" t="s">
        <v>234</v>
      </c>
      <c r="D589" t="s">
        <v>37</v>
      </c>
      <c r="E589" t="s">
        <v>11</v>
      </c>
      <c r="F589" t="s">
        <v>14</v>
      </c>
      <c r="G589">
        <v>64.25</v>
      </c>
      <c r="H589">
        <v>64</v>
      </c>
      <c r="M589">
        <v>-2.4930853955568</v>
      </c>
      <c r="P589">
        <v>-2.3526344193627899</v>
      </c>
      <c r="Q589">
        <v>-2.3525999999999998</v>
      </c>
      <c r="R589" t="str">
        <f>LEFT(B589,1)&amp;"."&amp;C589&amp;IF(V589,"^","")&amp;IF(W589,"*","")</f>
        <v>S.Hill</v>
      </c>
      <c r="S589">
        <f>RANK(Q589,Q589:Q596)</f>
        <v>1</v>
      </c>
      <c r="T589">
        <f>RANK(Q589,Q:Q)</f>
        <v>288</v>
      </c>
      <c r="U589">
        <f>K589-T589</f>
        <v>-288</v>
      </c>
      <c r="V589" t="b">
        <f>_xlfn.MAXIFS(U:U,I:I,I589)=U589</f>
        <v>0</v>
      </c>
      <c r="W589" t="b">
        <f>_xlfn.MINIFS(U:U,I:I,I589)=U589</f>
        <v>0</v>
      </c>
      <c r="X589" t="b">
        <f>MAX(U:U)=U589</f>
        <v>0</v>
      </c>
      <c r="Y589" t="b">
        <f>L589&lt;&gt;I589</f>
        <v>0</v>
      </c>
    </row>
    <row r="590" spans="1:25" x14ac:dyDescent="0.2">
      <c r="A590">
        <v>42</v>
      </c>
      <c r="B590" t="s">
        <v>32</v>
      </c>
      <c r="C590" t="s">
        <v>448</v>
      </c>
      <c r="D590" t="s">
        <v>63</v>
      </c>
      <c r="E590" t="s">
        <v>12</v>
      </c>
      <c r="G590">
        <v>0</v>
      </c>
      <c r="H590">
        <v>0</v>
      </c>
      <c r="N590">
        <v>-9.5647464949302297</v>
      </c>
      <c r="Q590">
        <v>-9.5647000000000002</v>
      </c>
      <c r="R590" t="str">
        <f>LEFT(B590,1)&amp;"."&amp;C590&amp;IF(V590,"^","")&amp;IF(W590,"*","")</f>
        <v>P.Wilson</v>
      </c>
      <c r="S590">
        <f>RANK(Q590,Q590:Q597)</f>
        <v>7</v>
      </c>
      <c r="T590">
        <f>RANK(Q590,Q:Q)</f>
        <v>775</v>
      </c>
      <c r="U590">
        <f>K590-T590</f>
        <v>-775</v>
      </c>
      <c r="V590" t="b">
        <f>_xlfn.MAXIFS(U:U,I:I,I590)=U590</f>
        <v>0</v>
      </c>
      <c r="W590" t="b">
        <f>_xlfn.MINIFS(U:U,I:I,I590)=U590</f>
        <v>0</v>
      </c>
      <c r="X590" t="b">
        <f>MAX(U:U)=U590</f>
        <v>0</v>
      </c>
      <c r="Y590" t="b">
        <f>L590&lt;&gt;I590</f>
        <v>0</v>
      </c>
    </row>
    <row r="591" spans="1:25" x14ac:dyDescent="0.2">
      <c r="A591">
        <v>342</v>
      </c>
      <c r="B591" t="s">
        <v>80</v>
      </c>
      <c r="C591" t="s">
        <v>374</v>
      </c>
      <c r="D591" t="s">
        <v>44</v>
      </c>
      <c r="E591" t="s">
        <v>11</v>
      </c>
      <c r="G591">
        <v>21</v>
      </c>
      <c r="H591">
        <v>21</v>
      </c>
      <c r="M591">
        <v>-6.3260300930832303</v>
      </c>
      <c r="Q591">
        <v>-6.3259999999999996</v>
      </c>
      <c r="R591" t="str">
        <f>LEFT(B591,1)&amp;"."&amp;C591&amp;IF(V591,"^","")&amp;IF(W591,"*","")</f>
        <v>Z.Guthrie</v>
      </c>
      <c r="S591">
        <f>RANK(Q591,Q591:Q598)</f>
        <v>5</v>
      </c>
      <c r="T591">
        <f>RANK(Q591,Q:Q)</f>
        <v>575</v>
      </c>
      <c r="U591">
        <f>K591-T591</f>
        <v>-575</v>
      </c>
      <c r="V591" t="b">
        <f>_xlfn.MAXIFS(U:U,I:I,I591)=U591</f>
        <v>0</v>
      </c>
      <c r="W591" t="b">
        <f>_xlfn.MINIFS(U:U,I:I,I591)=U591</f>
        <v>0</v>
      </c>
      <c r="X591" t="b">
        <f>MAX(U:U)=U591</f>
        <v>0</v>
      </c>
      <c r="Y591" t="b">
        <f>L591&lt;&gt;I591</f>
        <v>0</v>
      </c>
    </row>
    <row r="592" spans="1:25" x14ac:dyDescent="0.2">
      <c r="A592">
        <v>376</v>
      </c>
      <c r="B592" t="s">
        <v>739</v>
      </c>
      <c r="C592" t="s">
        <v>740</v>
      </c>
      <c r="D592" t="s">
        <v>27</v>
      </c>
      <c r="E592" t="s">
        <v>12</v>
      </c>
      <c r="G592">
        <v>67.75</v>
      </c>
      <c r="H592">
        <v>68</v>
      </c>
      <c r="N592">
        <v>-3.2849280222838799</v>
      </c>
      <c r="Q592">
        <v>-3.2848999999999999</v>
      </c>
      <c r="R592" t="str">
        <f>LEFT(B592,1)&amp;"."&amp;C592&amp;IF(V592,"^","")&amp;IF(W592,"*","")</f>
        <v>J.Caldwell</v>
      </c>
      <c r="S592">
        <f>RANK(Q592,Q592:Q599)</f>
        <v>1</v>
      </c>
      <c r="T592">
        <f>RANK(Q592,Q:Q)</f>
        <v>397</v>
      </c>
      <c r="U592">
        <f>K592-T592</f>
        <v>-397</v>
      </c>
      <c r="V592" t="b">
        <f>_xlfn.MAXIFS(U:U,I:I,I592)=U592</f>
        <v>0</v>
      </c>
      <c r="W592" t="b">
        <f>_xlfn.MINIFS(U:U,I:I,I592)=U592</f>
        <v>0</v>
      </c>
      <c r="X592" t="b">
        <f>MAX(U:U)=U592</f>
        <v>0</v>
      </c>
      <c r="Y592" t="b">
        <f>L592&lt;&gt;I592</f>
        <v>0</v>
      </c>
    </row>
    <row r="593" spans="1:25" x14ac:dyDescent="0.2">
      <c r="A593">
        <v>722</v>
      </c>
      <c r="B593" t="s">
        <v>169</v>
      </c>
      <c r="C593" t="s">
        <v>741</v>
      </c>
      <c r="D593" t="s">
        <v>50</v>
      </c>
      <c r="E593" t="s">
        <v>12</v>
      </c>
      <c r="G593">
        <v>47.333300000000001</v>
      </c>
      <c r="H593">
        <v>46</v>
      </c>
      <c r="N593">
        <v>-5.3166339987282898</v>
      </c>
      <c r="Q593">
        <v>-5.3166000000000002</v>
      </c>
      <c r="R593" t="str">
        <f>LEFT(B593,1)&amp;"."&amp;C593&amp;IF(V593,"^","")&amp;IF(W593,"*","")</f>
        <v>D.Stephens</v>
      </c>
      <c r="S593">
        <f>RANK(Q593,Q593:Q600)</f>
        <v>4</v>
      </c>
      <c r="T593">
        <f>RANK(Q593,Q:Q)</f>
        <v>549</v>
      </c>
      <c r="U593">
        <f>K593-T593</f>
        <v>-549</v>
      </c>
      <c r="V593" t="b">
        <f>_xlfn.MAXIFS(U:U,I:I,I593)=U593</f>
        <v>0</v>
      </c>
      <c r="W593" t="b">
        <f>_xlfn.MINIFS(U:U,I:I,I593)=U593</f>
        <v>0</v>
      </c>
      <c r="X593" t="b">
        <f>MAX(U:U)=U593</f>
        <v>0</v>
      </c>
      <c r="Y593" t="b">
        <f>L593&lt;&gt;I593</f>
        <v>0</v>
      </c>
    </row>
    <row r="594" spans="1:25" x14ac:dyDescent="0.2">
      <c r="A594">
        <v>226</v>
      </c>
      <c r="B594" t="s">
        <v>316</v>
      </c>
      <c r="C594" t="s">
        <v>742</v>
      </c>
      <c r="D594" t="s">
        <v>82</v>
      </c>
      <c r="E594" t="s">
        <v>11</v>
      </c>
      <c r="G594">
        <v>49</v>
      </c>
      <c r="H594">
        <v>49</v>
      </c>
      <c r="M594">
        <v>-3.8301591272520699</v>
      </c>
      <c r="Q594">
        <v>-3.8302</v>
      </c>
      <c r="R594" t="str">
        <f>LEFT(B594,1)&amp;"."&amp;C594&amp;IF(V594,"^","")&amp;IF(W594,"*","")</f>
        <v>B.Zerk-Thatcher</v>
      </c>
      <c r="S594">
        <f>RANK(Q594,Q594:Q601)</f>
        <v>2</v>
      </c>
      <c r="T594">
        <f>RANK(Q594,Q:Q)</f>
        <v>450</v>
      </c>
      <c r="U594">
        <f>K594-T594</f>
        <v>-450</v>
      </c>
      <c r="V594" t="b">
        <f>_xlfn.MAXIFS(U:U,I:I,I594)=U594</f>
        <v>0</v>
      </c>
      <c r="W594" t="b">
        <f>_xlfn.MINIFS(U:U,I:I,I594)=U594</f>
        <v>0</v>
      </c>
      <c r="X594" t="b">
        <f>MAX(U:U)=U594</f>
        <v>0</v>
      </c>
      <c r="Y594" t="b">
        <f>L594&lt;&gt;I594</f>
        <v>0</v>
      </c>
    </row>
    <row r="595" spans="1:25" x14ac:dyDescent="0.2">
      <c r="A595">
        <v>819</v>
      </c>
      <c r="B595" t="s">
        <v>166</v>
      </c>
      <c r="C595" t="s">
        <v>388</v>
      </c>
      <c r="D595" t="s">
        <v>34</v>
      </c>
      <c r="E595" t="s">
        <v>14</v>
      </c>
      <c r="G595">
        <v>19</v>
      </c>
      <c r="H595">
        <v>19</v>
      </c>
      <c r="P595">
        <v>-6.5768159204630496</v>
      </c>
      <c r="Q595">
        <v>-6.5768000000000004</v>
      </c>
      <c r="R595" t="str">
        <f>LEFT(B595,1)&amp;"."&amp;C595&amp;IF(V595,"^","")&amp;IF(W595,"*","")</f>
        <v>C.Moore</v>
      </c>
      <c r="S595">
        <f>RANK(Q595,Q595:Q602)</f>
        <v>4</v>
      </c>
      <c r="T595">
        <f>RANK(Q595,Q:Q)</f>
        <v>580</v>
      </c>
      <c r="U595">
        <f>K595-T595</f>
        <v>-580</v>
      </c>
      <c r="V595" t="b">
        <f>_xlfn.MAXIFS(U:U,I:I,I595)=U595</f>
        <v>0</v>
      </c>
      <c r="W595" t="b">
        <f>_xlfn.MINIFS(U:U,I:I,I595)=U595</f>
        <v>0</v>
      </c>
      <c r="X595" t="b">
        <f>MAX(U:U)=U595</f>
        <v>0</v>
      </c>
      <c r="Y595" t="b">
        <f>L595&lt;&gt;I595</f>
        <v>0</v>
      </c>
    </row>
    <row r="596" spans="1:25" x14ac:dyDescent="0.2">
      <c r="A596">
        <v>25</v>
      </c>
      <c r="B596" t="s">
        <v>743</v>
      </c>
      <c r="C596" t="s">
        <v>744</v>
      </c>
      <c r="D596" t="s">
        <v>63</v>
      </c>
      <c r="E596" t="s">
        <v>11</v>
      </c>
      <c r="G596">
        <v>37.857100000000003</v>
      </c>
      <c r="H596">
        <v>36</v>
      </c>
      <c r="M596">
        <v>-4.9889563613879702</v>
      </c>
      <c r="Q596">
        <v>-4.9889999999999999</v>
      </c>
      <c r="R596" t="str">
        <f>LEFT(B596,1)&amp;"."&amp;C596&amp;IF(V596,"^","")&amp;IF(W596,"*","")</f>
        <v>F.Mcasey</v>
      </c>
      <c r="S596">
        <f>RANK(Q596,Q596:Q603)</f>
        <v>3</v>
      </c>
      <c r="T596">
        <f>RANK(Q596,Q:Q)</f>
        <v>512</v>
      </c>
      <c r="U596">
        <f>K596-T596</f>
        <v>-512</v>
      </c>
      <c r="V596" t="b">
        <f>_xlfn.MAXIFS(U:U,I:I,I596)=U596</f>
        <v>0</v>
      </c>
      <c r="W596" t="b">
        <f>_xlfn.MINIFS(U:U,I:I,I596)=U596</f>
        <v>0</v>
      </c>
      <c r="X596" t="b">
        <f>MAX(U:U)=U596</f>
        <v>0</v>
      </c>
      <c r="Y596" t="b">
        <f>L596&lt;&gt;I596</f>
        <v>0</v>
      </c>
    </row>
    <row r="597" spans="1:25" x14ac:dyDescent="0.2">
      <c r="A597">
        <v>619</v>
      </c>
      <c r="B597" t="s">
        <v>745</v>
      </c>
      <c r="C597" t="s">
        <v>746</v>
      </c>
      <c r="D597" t="s">
        <v>53</v>
      </c>
      <c r="E597" t="s">
        <v>12</v>
      </c>
      <c r="G597">
        <v>0</v>
      </c>
      <c r="H597">
        <v>0</v>
      </c>
      <c r="N597">
        <v>-9.5647464949302297</v>
      </c>
      <c r="Q597">
        <v>-9.5647000000000002</v>
      </c>
      <c r="R597" t="str">
        <f>LEFT(B597,1)&amp;"."&amp;C597&amp;IF(V597,"^","")&amp;IF(W597,"*","")</f>
        <v>O.Markov</v>
      </c>
      <c r="S597">
        <f>RANK(Q597,Q597:Q604)</f>
        <v>7</v>
      </c>
      <c r="T597">
        <f>RANK(Q597,Q:Q)</f>
        <v>775</v>
      </c>
      <c r="U597">
        <f>K597-T597</f>
        <v>-775</v>
      </c>
      <c r="V597" t="b">
        <f>_xlfn.MAXIFS(U:U,I:I,I597)=U597</f>
        <v>0</v>
      </c>
      <c r="W597" t="b">
        <f>_xlfn.MINIFS(U:U,I:I,I597)=U597</f>
        <v>0</v>
      </c>
      <c r="X597" t="b">
        <f>MAX(U:U)=U597</f>
        <v>0</v>
      </c>
      <c r="Y597" t="b">
        <f>L597&lt;&gt;I597</f>
        <v>0</v>
      </c>
    </row>
    <row r="598" spans="1:25" x14ac:dyDescent="0.2">
      <c r="A598">
        <v>498</v>
      </c>
      <c r="B598" t="s">
        <v>40</v>
      </c>
      <c r="C598" t="s">
        <v>747</v>
      </c>
      <c r="D598" t="s">
        <v>21</v>
      </c>
      <c r="E598" t="s">
        <v>14</v>
      </c>
      <c r="G598">
        <v>0</v>
      </c>
      <c r="H598">
        <v>0</v>
      </c>
      <c r="P598">
        <v>-8.3603592209276094</v>
      </c>
      <c r="Q598">
        <v>-8.3604000000000003</v>
      </c>
      <c r="R598" t="str">
        <f>LEFT(B598,1)&amp;"."&amp;C598&amp;IF(V598,"^","")&amp;IF(W598,"*","")</f>
        <v>T.Sparrow</v>
      </c>
      <c r="S598">
        <f>RANK(Q598,Q598:Q605)</f>
        <v>4</v>
      </c>
      <c r="T598">
        <f>RANK(Q598,Q:Q)</f>
        <v>687</v>
      </c>
      <c r="U598">
        <f>K598-T598</f>
        <v>-687</v>
      </c>
      <c r="V598" t="b">
        <f>_xlfn.MAXIFS(U:U,I:I,I598)=U598</f>
        <v>0</v>
      </c>
      <c r="W598" t="b">
        <f>_xlfn.MINIFS(U:U,I:I,I598)=U598</f>
        <v>0</v>
      </c>
      <c r="X598" t="b">
        <f>MAX(U:U)=U598</f>
        <v>0</v>
      </c>
      <c r="Y598" t="b">
        <f>L598&lt;&gt;I598</f>
        <v>0</v>
      </c>
    </row>
    <row r="599" spans="1:25" x14ac:dyDescent="0.2">
      <c r="A599">
        <v>273</v>
      </c>
      <c r="B599" t="s">
        <v>384</v>
      </c>
      <c r="C599" t="s">
        <v>647</v>
      </c>
      <c r="D599" t="s">
        <v>37</v>
      </c>
      <c r="E599" t="s">
        <v>11</v>
      </c>
      <c r="G599">
        <v>52</v>
      </c>
      <c r="H599">
        <v>41</v>
      </c>
      <c r="M599">
        <v>-4.5432651174895398</v>
      </c>
      <c r="Q599">
        <v>-4.5433000000000003</v>
      </c>
      <c r="R599" t="str">
        <f>LEFT(B599,1)&amp;"."&amp;C599&amp;IF(V599,"^","")&amp;IF(W599,"*","")</f>
        <v>H.Young</v>
      </c>
      <c r="S599">
        <f>RANK(Q599,Q599:Q606)</f>
        <v>3</v>
      </c>
      <c r="T599">
        <f>RANK(Q599,Q:Q)</f>
        <v>495</v>
      </c>
      <c r="U599">
        <f>K599-T599</f>
        <v>-495</v>
      </c>
      <c r="V599" t="b">
        <f>_xlfn.MAXIFS(U:U,I:I,I599)=U599</f>
        <v>0</v>
      </c>
      <c r="W599" t="b">
        <f>_xlfn.MINIFS(U:U,I:I,I599)=U599</f>
        <v>0</v>
      </c>
      <c r="X599" t="b">
        <f>MAX(U:U)=U599</f>
        <v>0</v>
      </c>
      <c r="Y599" t="b">
        <f>L599&lt;&gt;I599</f>
        <v>0</v>
      </c>
    </row>
    <row r="600" spans="1:25" x14ac:dyDescent="0.2">
      <c r="A600">
        <v>296</v>
      </c>
      <c r="B600" t="s">
        <v>129</v>
      </c>
      <c r="C600" t="s">
        <v>748</v>
      </c>
      <c r="D600" t="s">
        <v>113</v>
      </c>
      <c r="E600" t="s">
        <v>14</v>
      </c>
      <c r="G600">
        <v>0</v>
      </c>
      <c r="H600">
        <v>0</v>
      </c>
      <c r="P600">
        <v>-8.3603592209276094</v>
      </c>
      <c r="Q600">
        <v>-8.3604000000000003</v>
      </c>
      <c r="R600" t="str">
        <f>LEFT(B600,1)&amp;"."&amp;C600&amp;IF(V600,"^","")&amp;IF(W600,"*","")</f>
        <v>J.Heron</v>
      </c>
      <c r="S600">
        <f>RANK(Q600,Q600:Q607)</f>
        <v>3</v>
      </c>
      <c r="T600">
        <f>RANK(Q600,Q:Q)</f>
        <v>687</v>
      </c>
      <c r="U600">
        <f>K600-T600</f>
        <v>-687</v>
      </c>
      <c r="V600" t="b">
        <f>_xlfn.MAXIFS(U:U,I:I,I600)=U600</f>
        <v>0</v>
      </c>
      <c r="W600" t="b">
        <f>_xlfn.MINIFS(U:U,I:I,I600)=U600</f>
        <v>0</v>
      </c>
      <c r="X600" t="b">
        <f>MAX(U:U)=U600</f>
        <v>0</v>
      </c>
      <c r="Y600" t="b">
        <f>L600&lt;&gt;I600</f>
        <v>0</v>
      </c>
    </row>
    <row r="601" spans="1:25" x14ac:dyDescent="0.2">
      <c r="A601">
        <v>84</v>
      </c>
      <c r="B601" t="s">
        <v>749</v>
      </c>
      <c r="C601" t="s">
        <v>120</v>
      </c>
      <c r="D601" t="s">
        <v>31</v>
      </c>
      <c r="E601" t="s">
        <v>13</v>
      </c>
      <c r="G601">
        <v>36.666699999999999</v>
      </c>
      <c r="H601">
        <v>37</v>
      </c>
      <c r="O601">
        <v>-3.41103820600333</v>
      </c>
      <c r="Q601">
        <v>-3.411</v>
      </c>
      <c r="R601" t="str">
        <f>LEFT(B601,1)&amp;"."&amp;C601&amp;IF(V601,"^","")&amp;IF(W601,"*","")</f>
        <v>A.Smith</v>
      </c>
      <c r="S601">
        <f>RANK(Q601,Q601:Q608)</f>
        <v>2</v>
      </c>
      <c r="T601">
        <f>RANK(Q601,Q:Q)</f>
        <v>412</v>
      </c>
      <c r="U601">
        <f>K601-T601</f>
        <v>-412</v>
      </c>
      <c r="V601" t="b">
        <f>_xlfn.MAXIFS(U:U,I:I,I601)=U601</f>
        <v>0</v>
      </c>
      <c r="W601" t="b">
        <f>_xlfn.MINIFS(U:U,I:I,I601)=U601</f>
        <v>0</v>
      </c>
      <c r="X601" t="b">
        <f>MAX(U:U)=U601</f>
        <v>0</v>
      </c>
      <c r="Y601" t="b">
        <f>L601&lt;&gt;I601</f>
        <v>0</v>
      </c>
    </row>
    <row r="602" spans="1:25" x14ac:dyDescent="0.2">
      <c r="A602">
        <v>315</v>
      </c>
      <c r="B602" t="s">
        <v>38</v>
      </c>
      <c r="C602" t="s">
        <v>750</v>
      </c>
      <c r="D602" t="s">
        <v>113</v>
      </c>
      <c r="E602" t="s">
        <v>14</v>
      </c>
      <c r="G602">
        <v>0</v>
      </c>
      <c r="H602">
        <v>0</v>
      </c>
      <c r="P602">
        <v>-8.3603592209276094</v>
      </c>
      <c r="Q602">
        <v>-8.3604000000000003</v>
      </c>
      <c r="R602" t="str">
        <f>LEFT(B602,1)&amp;"."&amp;C602&amp;IF(V602,"^","")&amp;IF(W602,"*","")</f>
        <v>J.Schoenfeld</v>
      </c>
      <c r="S602">
        <f>RANK(Q602,Q602:Q609)</f>
        <v>4</v>
      </c>
      <c r="T602">
        <f>RANK(Q602,Q:Q)</f>
        <v>687</v>
      </c>
      <c r="U602">
        <f>K602-T602</f>
        <v>-687</v>
      </c>
      <c r="V602" t="b">
        <f>_xlfn.MAXIFS(U:U,I:I,I602)=U602</f>
        <v>0</v>
      </c>
      <c r="W602" t="b">
        <f>_xlfn.MINIFS(U:U,I:I,I602)=U602</f>
        <v>0</v>
      </c>
      <c r="X602" t="b">
        <f>MAX(U:U)=U602</f>
        <v>0</v>
      </c>
      <c r="Y602" t="b">
        <f>L602&lt;&gt;I602</f>
        <v>0</v>
      </c>
    </row>
    <row r="603" spans="1:25" x14ac:dyDescent="0.2">
      <c r="A603">
        <v>46</v>
      </c>
      <c r="B603" t="s">
        <v>129</v>
      </c>
      <c r="C603" t="s">
        <v>751</v>
      </c>
      <c r="D603" t="s">
        <v>31</v>
      </c>
      <c r="E603" t="s">
        <v>12</v>
      </c>
      <c r="G603">
        <v>0</v>
      </c>
      <c r="H603">
        <v>0</v>
      </c>
      <c r="N603">
        <v>-9.5647464949302297</v>
      </c>
      <c r="Q603">
        <v>-9.5647000000000002</v>
      </c>
      <c r="R603" t="str">
        <f>LEFT(B603,1)&amp;"."&amp;C603&amp;IF(V603,"^","")&amp;IF(W603,"*","")</f>
        <v>J.Allison</v>
      </c>
      <c r="S603">
        <f>RANK(Q603,Q603:Q610)</f>
        <v>8</v>
      </c>
      <c r="T603">
        <f>RANK(Q603,Q:Q)</f>
        <v>775</v>
      </c>
      <c r="U603">
        <f>K603-T603</f>
        <v>-775</v>
      </c>
      <c r="V603" t="b">
        <f>_xlfn.MAXIFS(U:U,I:I,I603)=U603</f>
        <v>0</v>
      </c>
      <c r="W603" t="b">
        <f>_xlfn.MINIFS(U:U,I:I,I603)=U603</f>
        <v>0</v>
      </c>
      <c r="X603" t="b">
        <f>MAX(U:U)=U603</f>
        <v>0</v>
      </c>
      <c r="Y603" t="b">
        <f>L603&lt;&gt;I603</f>
        <v>0</v>
      </c>
    </row>
    <row r="604" spans="1:25" x14ac:dyDescent="0.2">
      <c r="A604">
        <v>263</v>
      </c>
      <c r="B604" t="s">
        <v>88</v>
      </c>
      <c r="C604" t="s">
        <v>752</v>
      </c>
      <c r="D604" t="s">
        <v>37</v>
      </c>
      <c r="E604" t="s">
        <v>12</v>
      </c>
      <c r="G604">
        <v>71</v>
      </c>
      <c r="H604">
        <v>71</v>
      </c>
      <c r="N604">
        <v>-3.0078772073141802</v>
      </c>
      <c r="Q604">
        <v>-3.0078999999999998</v>
      </c>
      <c r="R604" t="str">
        <f>LEFT(B604,1)&amp;"."&amp;C604&amp;IF(V604,"^","")&amp;IF(W604,"*","")</f>
        <v>C.Serong</v>
      </c>
      <c r="S604">
        <f>RANK(Q604,Q604:Q611)</f>
        <v>1</v>
      </c>
      <c r="T604">
        <f>RANK(Q604,Q:Q)</f>
        <v>366</v>
      </c>
      <c r="U604">
        <f>K604-T604</f>
        <v>-366</v>
      </c>
      <c r="V604" t="b">
        <f>_xlfn.MAXIFS(U:U,I:I,I604)=U604</f>
        <v>0</v>
      </c>
      <c r="W604" t="b">
        <f>_xlfn.MINIFS(U:U,I:I,I604)=U604</f>
        <v>0</v>
      </c>
      <c r="X604" t="b">
        <f>MAX(U:U)=U604</f>
        <v>0</v>
      </c>
      <c r="Y604" t="b">
        <f>L604&lt;&gt;I604</f>
        <v>0</v>
      </c>
    </row>
    <row r="605" spans="1:25" x14ac:dyDescent="0.2">
      <c r="A605">
        <v>247</v>
      </c>
      <c r="B605" t="s">
        <v>287</v>
      </c>
      <c r="C605" t="s">
        <v>612</v>
      </c>
      <c r="D605" t="s">
        <v>37</v>
      </c>
      <c r="E605" t="s">
        <v>12</v>
      </c>
      <c r="F605" t="s">
        <v>14</v>
      </c>
      <c r="G605">
        <v>0</v>
      </c>
      <c r="H605">
        <v>0</v>
      </c>
      <c r="N605">
        <v>-9.5647464949302297</v>
      </c>
      <c r="P605">
        <v>-8.3603592209276094</v>
      </c>
      <c r="Q605">
        <v>-8.3604000000000003</v>
      </c>
      <c r="R605" t="str">
        <f>LEFT(B605,1)&amp;"."&amp;C605&amp;IF(V605,"^","")&amp;IF(W605,"*","")</f>
        <v>L.Henry</v>
      </c>
      <c r="S605">
        <f>RANK(Q605,Q605:Q612)</f>
        <v>4</v>
      </c>
      <c r="T605">
        <f>RANK(Q605,Q:Q)</f>
        <v>687</v>
      </c>
      <c r="U605">
        <f>K605-T605</f>
        <v>-687</v>
      </c>
      <c r="V605" t="b">
        <f>_xlfn.MAXIFS(U:U,I:I,I605)=U605</f>
        <v>0</v>
      </c>
      <c r="W605" t="b">
        <f>_xlfn.MINIFS(U:U,I:I,I605)=U605</f>
        <v>0</v>
      </c>
      <c r="X605" t="b">
        <f>MAX(U:U)=U605</f>
        <v>0</v>
      </c>
      <c r="Y605" t="b">
        <f>L605&lt;&gt;I605</f>
        <v>0</v>
      </c>
    </row>
    <row r="606" spans="1:25" x14ac:dyDescent="0.2">
      <c r="A606">
        <v>241</v>
      </c>
      <c r="B606" t="s">
        <v>121</v>
      </c>
      <c r="C606" t="s">
        <v>489</v>
      </c>
      <c r="D606" t="s">
        <v>37</v>
      </c>
      <c r="E606" t="s">
        <v>14</v>
      </c>
      <c r="G606">
        <v>0</v>
      </c>
      <c r="H606">
        <v>0</v>
      </c>
      <c r="P606">
        <v>-8.3603592209276094</v>
      </c>
      <c r="Q606">
        <v>-8.3604000000000003</v>
      </c>
      <c r="R606" t="str">
        <f>LEFT(B606,1)&amp;"."&amp;C606&amp;IF(V606,"^","")&amp;IF(W606,"*","")</f>
        <v>H.Dixon</v>
      </c>
      <c r="S606">
        <f>RANK(Q606,Q606:Q613)</f>
        <v>5</v>
      </c>
      <c r="T606">
        <f>RANK(Q606,Q:Q)</f>
        <v>687</v>
      </c>
      <c r="U606">
        <f>K606-T606</f>
        <v>-687</v>
      </c>
      <c r="V606" t="b">
        <f>_xlfn.MAXIFS(U:U,I:I,I606)=U606</f>
        <v>0</v>
      </c>
      <c r="W606" t="b">
        <f>_xlfn.MINIFS(U:U,I:I,I606)=U606</f>
        <v>0</v>
      </c>
      <c r="X606" t="b">
        <f>MAX(U:U)=U606</f>
        <v>0</v>
      </c>
      <c r="Y606" t="b">
        <f>L606&lt;&gt;I606</f>
        <v>0</v>
      </c>
    </row>
    <row r="607" spans="1:25" x14ac:dyDescent="0.2">
      <c r="A607">
        <v>57</v>
      </c>
      <c r="B607" t="s">
        <v>753</v>
      </c>
      <c r="C607" t="s">
        <v>584</v>
      </c>
      <c r="D607" t="s">
        <v>31</v>
      </c>
      <c r="E607" t="s">
        <v>14</v>
      </c>
      <c r="G607">
        <v>0</v>
      </c>
      <c r="H607">
        <v>0</v>
      </c>
      <c r="P607">
        <v>-8.3603592209276094</v>
      </c>
      <c r="Q607">
        <v>-8.3604000000000003</v>
      </c>
      <c r="R607" t="str">
        <f>LEFT(B607,1)&amp;"."&amp;C607&amp;IF(V607,"^","")&amp;IF(W607,"*","")</f>
        <v>C.Cox</v>
      </c>
      <c r="S607">
        <f>RANK(Q607,Q607:Q614)</f>
        <v>5</v>
      </c>
      <c r="T607">
        <f>RANK(Q607,Q:Q)</f>
        <v>687</v>
      </c>
      <c r="U607">
        <f>K607-T607</f>
        <v>-687</v>
      </c>
      <c r="V607" t="b">
        <f>_xlfn.MAXIFS(U:U,I:I,I607)=U607</f>
        <v>0</v>
      </c>
      <c r="W607" t="b">
        <f>_xlfn.MINIFS(U:U,I:I,I607)=U607</f>
        <v>0</v>
      </c>
      <c r="X607" t="b">
        <f>MAX(U:U)=U607</f>
        <v>0</v>
      </c>
      <c r="Y607" t="b">
        <f>L607&lt;&gt;I607</f>
        <v>0</v>
      </c>
    </row>
    <row r="608" spans="1:25" x14ac:dyDescent="0.2">
      <c r="A608">
        <v>386</v>
      </c>
      <c r="B608" t="s">
        <v>40</v>
      </c>
      <c r="C608" t="s">
        <v>754</v>
      </c>
      <c r="D608" t="s">
        <v>27</v>
      </c>
      <c r="E608" t="s">
        <v>12</v>
      </c>
      <c r="G608">
        <v>62</v>
      </c>
      <c r="H608">
        <v>56.5</v>
      </c>
      <c r="N608">
        <v>-4.3469561463343602</v>
      </c>
      <c r="Q608">
        <v>-4.3470000000000004</v>
      </c>
      <c r="R608" t="str">
        <f>LEFT(B608,1)&amp;"."&amp;C608&amp;IF(V608,"^","")&amp;IF(W608,"*","")</f>
        <v>T.Green</v>
      </c>
      <c r="S608">
        <f>RANK(Q608,Q608:Q615)</f>
        <v>4</v>
      </c>
      <c r="T608">
        <f>RANK(Q608,Q:Q)</f>
        <v>486</v>
      </c>
      <c r="U608">
        <f>K608-T608</f>
        <v>-486</v>
      </c>
      <c r="V608" t="b">
        <f>_xlfn.MAXIFS(U:U,I:I,I608)=U608</f>
        <v>0</v>
      </c>
      <c r="W608" t="b">
        <f>_xlfn.MINIFS(U:U,I:I,I608)=U608</f>
        <v>0</v>
      </c>
      <c r="X608" t="b">
        <f>MAX(U:U)=U608</f>
        <v>0</v>
      </c>
      <c r="Y608" t="b">
        <f>L608&lt;&gt;I608</f>
        <v>0</v>
      </c>
    </row>
    <row r="609" spans="1:25" x14ac:dyDescent="0.2">
      <c r="A609">
        <v>10</v>
      </c>
      <c r="B609" t="s">
        <v>655</v>
      </c>
      <c r="C609" t="s">
        <v>755</v>
      </c>
      <c r="D609" t="s">
        <v>63</v>
      </c>
      <c r="E609" t="s">
        <v>14</v>
      </c>
      <c r="G609">
        <v>55</v>
      </c>
      <c r="H609">
        <v>57</v>
      </c>
      <c r="P609">
        <v>-3.0097293195339399</v>
      </c>
      <c r="Q609">
        <v>-3.0097</v>
      </c>
      <c r="R609" t="str">
        <f>LEFT(B609,1)&amp;"."&amp;C609&amp;IF(V609,"^","")&amp;IF(W609,"*","")</f>
        <v>B.Frampton</v>
      </c>
      <c r="S609">
        <f>RANK(Q609,Q609:Q616)</f>
        <v>2</v>
      </c>
      <c r="T609">
        <f>RANK(Q609,Q:Q)</f>
        <v>370</v>
      </c>
      <c r="U609">
        <f>K609-T609</f>
        <v>-370</v>
      </c>
      <c r="V609" t="b">
        <f>_xlfn.MAXIFS(U:U,I:I,I609)=U609</f>
        <v>0</v>
      </c>
      <c r="W609" t="b">
        <f>_xlfn.MINIFS(U:U,I:I,I609)=U609</f>
        <v>0</v>
      </c>
      <c r="X609" t="b">
        <f>MAX(U:U)=U609</f>
        <v>0</v>
      </c>
      <c r="Y609" t="b">
        <f>L609&lt;&gt;I609</f>
        <v>0</v>
      </c>
    </row>
    <row r="610" spans="1:25" x14ac:dyDescent="0.2">
      <c r="A610">
        <v>290</v>
      </c>
      <c r="B610" t="s">
        <v>70</v>
      </c>
      <c r="C610" t="s">
        <v>756</v>
      </c>
      <c r="D610" t="s">
        <v>113</v>
      </c>
      <c r="E610" t="s">
        <v>12</v>
      </c>
      <c r="F610" t="s">
        <v>14</v>
      </c>
      <c r="G610">
        <v>0</v>
      </c>
      <c r="H610">
        <v>0</v>
      </c>
      <c r="N610">
        <v>-9.5647464949302297</v>
      </c>
      <c r="P610">
        <v>-8.3603592209276094</v>
      </c>
      <c r="Q610">
        <v>-8.3604000000000003</v>
      </c>
      <c r="R610" t="str">
        <f>LEFT(B610,1)&amp;"."&amp;C610&amp;IF(V610,"^","")&amp;IF(W610,"*","")</f>
        <v>S.Flanders</v>
      </c>
      <c r="S610">
        <f>RANK(Q610,Q610:Q617)</f>
        <v>6</v>
      </c>
      <c r="T610">
        <f>RANK(Q610,Q:Q)</f>
        <v>687</v>
      </c>
      <c r="U610">
        <f>K610-T610</f>
        <v>-687</v>
      </c>
      <c r="V610" t="b">
        <f>_xlfn.MAXIFS(U:U,I:I,I610)=U610</f>
        <v>0</v>
      </c>
      <c r="W610" t="b">
        <f>_xlfn.MINIFS(U:U,I:I,I610)=U610</f>
        <v>0</v>
      </c>
      <c r="X610" t="b">
        <f>MAX(U:U)=U610</f>
        <v>0</v>
      </c>
      <c r="Y610" t="b">
        <f>L610&lt;&gt;I610</f>
        <v>0</v>
      </c>
    </row>
    <row r="611" spans="1:25" x14ac:dyDescent="0.2">
      <c r="A611">
        <v>480</v>
      </c>
      <c r="B611" t="s">
        <v>757</v>
      </c>
      <c r="C611" t="s">
        <v>758</v>
      </c>
      <c r="D611" t="s">
        <v>21</v>
      </c>
      <c r="E611" t="s">
        <v>14</v>
      </c>
      <c r="G611">
        <v>48.166699999999999</v>
      </c>
      <c r="H611">
        <v>51.5</v>
      </c>
      <c r="P611">
        <v>-3.5260181696684199</v>
      </c>
      <c r="Q611">
        <v>-3.5259999999999998</v>
      </c>
      <c r="R611" t="str">
        <f>LEFT(B611,1)&amp;"."&amp;C611&amp;IF(V611,"^","")&amp;IF(W611,"*","")</f>
        <v>K.Kropinyeri-Pickett</v>
      </c>
      <c r="S611">
        <f>RANK(Q611,Q611:Q618)</f>
        <v>4</v>
      </c>
      <c r="T611">
        <f>RANK(Q611,Q:Q)</f>
        <v>421</v>
      </c>
      <c r="U611">
        <f>K611-T611</f>
        <v>-421</v>
      </c>
      <c r="V611" t="b">
        <f>_xlfn.MAXIFS(U:U,I:I,I611)=U611</f>
        <v>0</v>
      </c>
      <c r="W611" t="b">
        <f>_xlfn.MINIFS(U:U,I:I,I611)=U611</f>
        <v>0</v>
      </c>
      <c r="X611" t="b">
        <f>MAX(U:U)=U611</f>
        <v>0</v>
      </c>
      <c r="Y611" t="b">
        <f>L611&lt;&gt;I611</f>
        <v>0</v>
      </c>
    </row>
    <row r="612" spans="1:25" x14ac:dyDescent="0.2">
      <c r="A612">
        <v>744</v>
      </c>
      <c r="B612" t="s">
        <v>759</v>
      </c>
      <c r="C612" t="s">
        <v>77</v>
      </c>
      <c r="D612" t="s">
        <v>24</v>
      </c>
      <c r="E612" t="s">
        <v>14</v>
      </c>
      <c r="G612">
        <v>0</v>
      </c>
      <c r="H612">
        <v>0</v>
      </c>
      <c r="P612">
        <v>-8.3603592209276094</v>
      </c>
      <c r="Q612">
        <v>-8.3604000000000003</v>
      </c>
      <c r="R612" t="str">
        <f>LEFT(B612,1)&amp;"."&amp;C612&amp;IF(V612,"^","")&amp;IF(W612,"*","")</f>
        <v>F.Greene</v>
      </c>
      <c r="S612">
        <f>RANK(Q612,Q612:Q619)</f>
        <v>6</v>
      </c>
      <c r="T612">
        <f>RANK(Q612,Q:Q)</f>
        <v>687</v>
      </c>
      <c r="U612">
        <f>K612-T612</f>
        <v>-687</v>
      </c>
      <c r="V612" t="b">
        <f>_xlfn.MAXIFS(U:U,I:I,I612)=U612</f>
        <v>0</v>
      </c>
      <c r="W612" t="b">
        <f>_xlfn.MINIFS(U:U,I:I,I612)=U612</f>
        <v>0</v>
      </c>
      <c r="X612" t="b">
        <f>MAX(U:U)=U612</f>
        <v>0</v>
      </c>
      <c r="Y612" t="b">
        <f>L612&lt;&gt;I612</f>
        <v>0</v>
      </c>
    </row>
    <row r="613" spans="1:25" x14ac:dyDescent="0.2">
      <c r="A613">
        <v>58</v>
      </c>
      <c r="B613" t="s">
        <v>72</v>
      </c>
      <c r="C613" t="s">
        <v>760</v>
      </c>
      <c r="D613" t="s">
        <v>31</v>
      </c>
      <c r="E613" t="s">
        <v>11</v>
      </c>
      <c r="G613">
        <v>0</v>
      </c>
      <c r="H613">
        <v>0</v>
      </c>
      <c r="M613">
        <v>-8.1979333174566094</v>
      </c>
      <c r="Q613">
        <v>-8.1979000000000006</v>
      </c>
      <c r="R613" t="str">
        <f>LEFT(B613,1)&amp;"."&amp;C613&amp;IF(V613,"^","")&amp;IF(W613,"*","")</f>
        <v>M.Eagles</v>
      </c>
      <c r="S613">
        <f>RANK(Q613,Q613:Q620)</f>
        <v>5</v>
      </c>
      <c r="T613">
        <f>RANK(Q613,Q:Q)</f>
        <v>587</v>
      </c>
      <c r="U613">
        <f>K613-T613</f>
        <v>-587</v>
      </c>
      <c r="V613" t="b">
        <f>_xlfn.MAXIFS(U:U,I:I,I613)=U613</f>
        <v>0</v>
      </c>
      <c r="W613" t="b">
        <f>_xlfn.MINIFS(U:U,I:I,I613)=U613</f>
        <v>0</v>
      </c>
      <c r="X613" t="b">
        <f>MAX(U:U)=U613</f>
        <v>0</v>
      </c>
      <c r="Y613" t="b">
        <f>L613&lt;&gt;I613</f>
        <v>0</v>
      </c>
    </row>
    <row r="614" spans="1:25" x14ac:dyDescent="0.2">
      <c r="A614">
        <v>544</v>
      </c>
      <c r="B614" t="s">
        <v>220</v>
      </c>
      <c r="C614" t="s">
        <v>461</v>
      </c>
      <c r="D614" t="s">
        <v>94</v>
      </c>
      <c r="E614" t="s">
        <v>14</v>
      </c>
      <c r="G614">
        <v>0</v>
      </c>
      <c r="H614">
        <v>0</v>
      </c>
      <c r="P614">
        <v>-8.3603592209276094</v>
      </c>
      <c r="Q614">
        <v>-8.3604000000000003</v>
      </c>
      <c r="R614" t="str">
        <f>LEFT(B614,1)&amp;"."&amp;C614&amp;IF(V614,"^","")&amp;IF(W614,"*","")</f>
        <v>W.Walker</v>
      </c>
      <c r="S614">
        <f>RANK(Q614,Q614:Q621)</f>
        <v>6</v>
      </c>
      <c r="T614">
        <f>RANK(Q614,Q:Q)</f>
        <v>687</v>
      </c>
      <c r="U614">
        <f>K614-T614</f>
        <v>-687</v>
      </c>
      <c r="V614" t="b">
        <f>_xlfn.MAXIFS(U:U,I:I,I614)=U614</f>
        <v>0</v>
      </c>
      <c r="W614" t="b">
        <f>_xlfn.MINIFS(U:U,I:I,I614)=U614</f>
        <v>0</v>
      </c>
      <c r="X614" t="b">
        <f>MAX(U:U)=U614</f>
        <v>0</v>
      </c>
      <c r="Y614" t="b">
        <f>L614&lt;&gt;I614</f>
        <v>0</v>
      </c>
    </row>
    <row r="615" spans="1:25" x14ac:dyDescent="0.2">
      <c r="A615">
        <v>420</v>
      </c>
      <c r="B615" t="s">
        <v>220</v>
      </c>
      <c r="C615" t="s">
        <v>453</v>
      </c>
      <c r="D615" t="s">
        <v>42</v>
      </c>
      <c r="E615" t="s">
        <v>11</v>
      </c>
      <c r="G615">
        <v>72.333299999999994</v>
      </c>
      <c r="H615">
        <v>63</v>
      </c>
      <c r="M615">
        <v>-2.5822236443364801</v>
      </c>
      <c r="Q615">
        <v>-2.5821999999999998</v>
      </c>
      <c r="R615" t="str">
        <f>LEFT(B615,1)&amp;"."&amp;C615&amp;IF(V615,"^","")&amp;IF(W615,"*","")</f>
        <v>W.Day</v>
      </c>
      <c r="S615">
        <f>RANK(Q615,Q615:Q622)</f>
        <v>2</v>
      </c>
      <c r="T615">
        <f>RANK(Q615,Q:Q)</f>
        <v>321</v>
      </c>
      <c r="U615">
        <f>K615-T615</f>
        <v>-321</v>
      </c>
      <c r="V615" t="b">
        <f>_xlfn.MAXIFS(U:U,I:I,I615)=U615</f>
        <v>0</v>
      </c>
      <c r="W615" t="b">
        <f>_xlfn.MINIFS(U:U,I:I,I615)=U615</f>
        <v>0</v>
      </c>
      <c r="X615" t="b">
        <f>MAX(U:U)=U615</f>
        <v>0</v>
      </c>
      <c r="Y615" t="b">
        <f>L615&lt;&gt;I615</f>
        <v>0</v>
      </c>
    </row>
    <row r="616" spans="1:25" x14ac:dyDescent="0.2">
      <c r="A616">
        <v>4</v>
      </c>
      <c r="B616" t="s">
        <v>152</v>
      </c>
      <c r="C616" t="s">
        <v>761</v>
      </c>
      <c r="D616" t="s">
        <v>63</v>
      </c>
      <c r="E616" t="s">
        <v>14</v>
      </c>
      <c r="G616">
        <v>49.5</v>
      </c>
      <c r="H616">
        <v>53</v>
      </c>
      <c r="P616">
        <v>-3.3852121196317402</v>
      </c>
      <c r="Q616">
        <v>-3.3852000000000002</v>
      </c>
      <c r="R616" t="str">
        <f>LEFT(B616,1)&amp;"."&amp;C616&amp;IF(V616,"^","")&amp;IF(W616,"*","")</f>
        <v>B.Crocker</v>
      </c>
      <c r="S616">
        <f>RANK(Q616,Q616:Q623)</f>
        <v>2</v>
      </c>
      <c r="T616">
        <f>RANK(Q616,Q:Q)</f>
        <v>408</v>
      </c>
      <c r="U616">
        <f>K616-T616</f>
        <v>-408</v>
      </c>
      <c r="V616" t="b">
        <f>_xlfn.MAXIFS(U:U,I:I,I616)=U616</f>
        <v>0</v>
      </c>
      <c r="W616" t="b">
        <f>_xlfn.MINIFS(U:U,I:I,I616)=U616</f>
        <v>0</v>
      </c>
      <c r="X616" t="b">
        <f>MAX(U:U)=U616</f>
        <v>0</v>
      </c>
      <c r="Y616" t="b">
        <f>L616&lt;&gt;I616</f>
        <v>0</v>
      </c>
    </row>
    <row r="617" spans="1:25" x14ac:dyDescent="0.2">
      <c r="A617">
        <v>531</v>
      </c>
      <c r="B617" t="s">
        <v>40</v>
      </c>
      <c r="C617" t="s">
        <v>294</v>
      </c>
      <c r="D617" t="s">
        <v>94</v>
      </c>
      <c r="E617" t="s">
        <v>11</v>
      </c>
      <c r="G617">
        <v>35</v>
      </c>
      <c r="H617">
        <v>35</v>
      </c>
      <c r="M617">
        <v>-5.0780946101676498</v>
      </c>
      <c r="Q617">
        <v>-5.0781000000000001</v>
      </c>
      <c r="R617" t="str">
        <f>LEFT(B617,1)&amp;"."&amp;C617&amp;IF(V617,"^","")&amp;IF(W617,"*","")</f>
        <v>T.Murphy</v>
      </c>
      <c r="S617">
        <f>RANK(Q617,Q617:Q624)</f>
        <v>6</v>
      </c>
      <c r="T617">
        <f>RANK(Q617,Q:Q)</f>
        <v>519</v>
      </c>
      <c r="U617">
        <f>K617-T617</f>
        <v>-519</v>
      </c>
      <c r="V617" t="b">
        <f>_xlfn.MAXIFS(U:U,I:I,I617)=U617</f>
        <v>0</v>
      </c>
      <c r="W617" t="b">
        <f>_xlfn.MINIFS(U:U,I:I,I617)=U617</f>
        <v>0</v>
      </c>
      <c r="X617" t="b">
        <f>MAX(U:U)=U617</f>
        <v>0</v>
      </c>
      <c r="Y617" t="b">
        <f>L617&lt;&gt;I617</f>
        <v>0</v>
      </c>
    </row>
    <row r="618" spans="1:25" x14ac:dyDescent="0.2">
      <c r="A618">
        <v>530</v>
      </c>
      <c r="B618" t="s">
        <v>152</v>
      </c>
      <c r="C618" t="s">
        <v>529</v>
      </c>
      <c r="D618" t="s">
        <v>94</v>
      </c>
      <c r="E618" t="s">
        <v>11</v>
      </c>
      <c r="G618">
        <v>78</v>
      </c>
      <c r="H618">
        <v>78</v>
      </c>
      <c r="M618">
        <v>-1.24514991264122</v>
      </c>
      <c r="Q618">
        <v>-1.2451000000000001</v>
      </c>
      <c r="R618" t="str">
        <f>LEFT(B618,1)&amp;"."&amp;C618&amp;IF(V618,"^","")&amp;IF(W618,"*","")</f>
        <v>B.McKay</v>
      </c>
      <c r="S618">
        <f>RANK(Q618,Q618:Q625)</f>
        <v>1</v>
      </c>
      <c r="T618">
        <f>RANK(Q618,Q:Q)</f>
        <v>171</v>
      </c>
      <c r="U618">
        <f>K618-T618</f>
        <v>-171</v>
      </c>
      <c r="V618" t="b">
        <f>_xlfn.MAXIFS(U:U,I:I,I618)=U618</f>
        <v>0</v>
      </c>
      <c r="W618" t="b">
        <f>_xlfn.MINIFS(U:U,I:I,I618)=U618</f>
        <v>0</v>
      </c>
      <c r="X618" t="b">
        <f>MAX(U:U)=U618</f>
        <v>0</v>
      </c>
      <c r="Y618" t="b">
        <f>L618&lt;&gt;I618</f>
        <v>0</v>
      </c>
    </row>
    <row r="619" spans="1:25" x14ac:dyDescent="0.2">
      <c r="A619">
        <v>552</v>
      </c>
      <c r="B619" t="s">
        <v>328</v>
      </c>
      <c r="C619" t="s">
        <v>762</v>
      </c>
      <c r="D619" t="s">
        <v>99</v>
      </c>
      <c r="E619" t="s">
        <v>14</v>
      </c>
      <c r="G619">
        <v>0</v>
      </c>
      <c r="H619">
        <v>0</v>
      </c>
      <c r="P619">
        <v>-8.3603592209276094</v>
      </c>
      <c r="Q619">
        <v>-8.3604000000000003</v>
      </c>
      <c r="R619" t="str">
        <f>LEFT(B619,1)&amp;"."&amp;C619&amp;IF(V619,"^","")&amp;IF(W619,"*","")</f>
        <v>M.Bergman</v>
      </c>
      <c r="S619">
        <f>RANK(Q619,Q619:Q626)</f>
        <v>6</v>
      </c>
      <c r="T619">
        <f>RANK(Q619,Q:Q)</f>
        <v>687</v>
      </c>
      <c r="U619">
        <f>K619-T619</f>
        <v>-687</v>
      </c>
      <c r="V619" t="b">
        <f>_xlfn.MAXIFS(U:U,I:I,I619)=U619</f>
        <v>0</v>
      </c>
      <c r="W619" t="b">
        <f>_xlfn.MINIFS(U:U,I:I,I619)=U619</f>
        <v>0</v>
      </c>
      <c r="X619" t="b">
        <f>MAX(U:U)=U619</f>
        <v>0</v>
      </c>
      <c r="Y619" t="b">
        <f>L619&lt;&gt;I619</f>
        <v>0</v>
      </c>
    </row>
    <row r="620" spans="1:25" x14ac:dyDescent="0.2">
      <c r="A620">
        <v>332</v>
      </c>
      <c r="B620" t="s">
        <v>763</v>
      </c>
      <c r="C620" t="s">
        <v>764</v>
      </c>
      <c r="D620" t="s">
        <v>44</v>
      </c>
      <c r="E620" t="s">
        <v>12</v>
      </c>
      <c r="F620" t="s">
        <v>14</v>
      </c>
      <c r="G620">
        <v>0</v>
      </c>
      <c r="H620">
        <v>0</v>
      </c>
      <c r="N620">
        <v>-9.5647464949302297</v>
      </c>
      <c r="P620">
        <v>-8.3603592209276094</v>
      </c>
      <c r="Q620">
        <v>-8.3604000000000003</v>
      </c>
      <c r="R620" t="str">
        <f>LEFT(B620,1)&amp;"."&amp;C620&amp;IF(V620,"^","")&amp;IF(W620,"*","")</f>
        <v>N.Cockatoo</v>
      </c>
      <c r="S620">
        <f>RANK(Q620,Q620:Q627)</f>
        <v>7</v>
      </c>
      <c r="T620">
        <f>RANK(Q620,Q:Q)</f>
        <v>687</v>
      </c>
      <c r="U620">
        <f>K620-T620</f>
        <v>-687</v>
      </c>
      <c r="V620" t="b">
        <f>_xlfn.MAXIFS(U:U,I:I,I620)=U620</f>
        <v>0</v>
      </c>
      <c r="W620" t="b">
        <f>_xlfn.MINIFS(U:U,I:I,I620)=U620</f>
        <v>0</v>
      </c>
      <c r="X620" t="b">
        <f>MAX(U:U)=U620</f>
        <v>0</v>
      </c>
      <c r="Y620" t="b">
        <f>L620&lt;&gt;I620</f>
        <v>0</v>
      </c>
    </row>
    <row r="621" spans="1:25" x14ac:dyDescent="0.2">
      <c r="A621">
        <v>87</v>
      </c>
      <c r="B621" t="s">
        <v>316</v>
      </c>
      <c r="C621" t="s">
        <v>765</v>
      </c>
      <c r="D621" t="s">
        <v>31</v>
      </c>
      <c r="E621" t="s">
        <v>11</v>
      </c>
      <c r="F621" t="s">
        <v>12</v>
      </c>
      <c r="G621">
        <v>56</v>
      </c>
      <c r="H621">
        <v>49.5</v>
      </c>
      <c r="M621">
        <v>-3.78559000286223</v>
      </c>
      <c r="N621">
        <v>-4.99340804793031</v>
      </c>
      <c r="Q621">
        <v>-3.7856000000000001</v>
      </c>
      <c r="R621" t="str">
        <f>LEFT(B621,1)&amp;"."&amp;C621&amp;IF(V621,"^","")&amp;IF(W621,"*","")</f>
        <v>B.Starcevich</v>
      </c>
      <c r="S621">
        <f>RANK(Q621,Q621:Q628)</f>
        <v>2</v>
      </c>
      <c r="T621">
        <f>RANK(Q621,Q:Q)</f>
        <v>447</v>
      </c>
      <c r="U621">
        <f>K621-T621</f>
        <v>-447</v>
      </c>
      <c r="V621" t="b">
        <f>_xlfn.MAXIFS(U:U,I:I,I621)=U621</f>
        <v>0</v>
      </c>
      <c r="W621" t="b">
        <f>_xlfn.MINIFS(U:U,I:I,I621)=U621</f>
        <v>0</v>
      </c>
      <c r="X621" t="b">
        <f>MAX(U:U)=U621</f>
        <v>0</v>
      </c>
      <c r="Y621" t="b">
        <f>L621&lt;&gt;I621</f>
        <v>0</v>
      </c>
    </row>
    <row r="622" spans="1:25" x14ac:dyDescent="0.2">
      <c r="A622">
        <v>135</v>
      </c>
      <c r="B622" t="s">
        <v>40</v>
      </c>
      <c r="C622" t="s">
        <v>766</v>
      </c>
      <c r="D622" t="s">
        <v>34</v>
      </c>
      <c r="E622" t="s">
        <v>11</v>
      </c>
      <c r="G622">
        <v>50.666699999999999</v>
      </c>
      <c r="H622">
        <v>50</v>
      </c>
      <c r="M622">
        <v>-3.74102087847238</v>
      </c>
      <c r="Q622">
        <v>-3.7410000000000001</v>
      </c>
      <c r="R622" t="str">
        <f>LEFT(B622,1)&amp;"."&amp;C622&amp;IF(V622,"^","")&amp;IF(W622,"*","")</f>
        <v>T.Williamson</v>
      </c>
      <c r="S622">
        <f>RANK(Q622,Q622:Q629)</f>
        <v>1</v>
      </c>
      <c r="T622">
        <f>RANK(Q622,Q:Q)</f>
        <v>442</v>
      </c>
      <c r="U622">
        <f>K622-T622</f>
        <v>-442</v>
      </c>
      <c r="V622" t="b">
        <f>_xlfn.MAXIFS(U:U,I:I,I622)=U622</f>
        <v>0</v>
      </c>
      <c r="W622" t="b">
        <f>_xlfn.MINIFS(U:U,I:I,I622)=U622</f>
        <v>0</v>
      </c>
      <c r="X622" t="b">
        <f>MAX(U:U)=U622</f>
        <v>0</v>
      </c>
      <c r="Y622" t="b">
        <f>L622&lt;&gt;I622</f>
        <v>0</v>
      </c>
    </row>
    <row r="623" spans="1:25" x14ac:dyDescent="0.2">
      <c r="A623">
        <v>768</v>
      </c>
      <c r="B623" t="s">
        <v>767</v>
      </c>
      <c r="C623" t="s">
        <v>768</v>
      </c>
      <c r="D623" t="s">
        <v>24</v>
      </c>
      <c r="E623" t="s">
        <v>14</v>
      </c>
      <c r="G623">
        <v>38.5</v>
      </c>
      <c r="H623">
        <v>38.5</v>
      </c>
      <c r="P623">
        <v>-4.7463372699862703</v>
      </c>
      <c r="Q623">
        <v>-4.7462999999999997</v>
      </c>
      <c r="R623" t="str">
        <f>LEFT(B623,1)&amp;"."&amp;C623&amp;IF(V623,"^","")&amp;IF(W623,"*","")</f>
        <v>C.Weightman</v>
      </c>
      <c r="S623">
        <f>RANK(Q623,Q623:Q630)</f>
        <v>2</v>
      </c>
      <c r="T623">
        <f>RANK(Q623,Q:Q)</f>
        <v>504</v>
      </c>
      <c r="U623">
        <f>K623-T623</f>
        <v>-504</v>
      </c>
      <c r="V623" t="b">
        <f>_xlfn.MAXIFS(U:U,I:I,I623)=U623</f>
        <v>0</v>
      </c>
      <c r="W623" t="b">
        <f>_xlfn.MINIFS(U:U,I:I,I623)=U623</f>
        <v>0</v>
      </c>
      <c r="X623" t="b">
        <f>MAX(U:U)=U623</f>
        <v>0</v>
      </c>
      <c r="Y623" t="b">
        <f>L623&lt;&gt;I623</f>
        <v>0</v>
      </c>
    </row>
    <row r="624" spans="1:25" x14ac:dyDescent="0.2">
      <c r="A624">
        <v>826</v>
      </c>
      <c r="B624" t="s">
        <v>769</v>
      </c>
      <c r="C624" t="s">
        <v>324</v>
      </c>
      <c r="D624" t="s">
        <v>58</v>
      </c>
      <c r="E624" t="s">
        <v>14</v>
      </c>
      <c r="G624">
        <v>48.5</v>
      </c>
      <c r="H624">
        <v>48.5</v>
      </c>
      <c r="P624">
        <v>-3.8076302697417699</v>
      </c>
      <c r="Q624">
        <v>-3.8075999999999999</v>
      </c>
      <c r="R624" t="str">
        <f>LEFT(B624,1)&amp;"."&amp;C624&amp;IF(V624,"^","")&amp;IF(W624,"*","")</f>
        <v>J.Jones</v>
      </c>
      <c r="S624">
        <f>RANK(Q624,Q624:Q631)</f>
        <v>1</v>
      </c>
      <c r="T624">
        <f>RANK(Q624,Q:Q)</f>
        <v>449</v>
      </c>
      <c r="U624">
        <f>K624-T624</f>
        <v>-449</v>
      </c>
      <c r="V624" t="b">
        <f>_xlfn.MAXIFS(U:U,I:I,I624)=U624</f>
        <v>0</v>
      </c>
      <c r="W624" t="b">
        <f>_xlfn.MINIFS(U:U,I:I,I624)=U624</f>
        <v>0</v>
      </c>
      <c r="X624" t="b">
        <f>MAX(U:U)=U624</f>
        <v>0</v>
      </c>
      <c r="Y624" t="b">
        <f>L624&lt;&gt;I624</f>
        <v>0</v>
      </c>
    </row>
    <row r="625" spans="1:25" x14ac:dyDescent="0.2">
      <c r="A625">
        <v>394</v>
      </c>
      <c r="B625" t="s">
        <v>211</v>
      </c>
      <c r="C625" t="s">
        <v>770</v>
      </c>
      <c r="D625" t="s">
        <v>27</v>
      </c>
      <c r="E625" t="s">
        <v>11</v>
      </c>
      <c r="G625">
        <v>0</v>
      </c>
      <c r="H625">
        <v>0</v>
      </c>
      <c r="M625">
        <v>-8.1979333174566094</v>
      </c>
      <c r="Q625">
        <v>-8.1979000000000006</v>
      </c>
      <c r="R625" t="str">
        <f>LEFT(B625,1)&amp;"."&amp;C625&amp;IF(V625,"^","")&amp;IF(W625,"*","")</f>
        <v>C.Idun</v>
      </c>
      <c r="S625">
        <f>RANK(Q625,Q625:Q632)</f>
        <v>3</v>
      </c>
      <c r="T625">
        <f>RANK(Q625,Q:Q)</f>
        <v>587</v>
      </c>
      <c r="U625">
        <f>K625-T625</f>
        <v>-587</v>
      </c>
      <c r="V625" t="b">
        <f>_xlfn.MAXIFS(U:U,I:I,I625)=U625</f>
        <v>0</v>
      </c>
      <c r="W625" t="b">
        <f>_xlfn.MINIFS(U:U,I:I,I625)=U625</f>
        <v>0</v>
      </c>
      <c r="X625" t="b">
        <f>MAX(U:U)=U625</f>
        <v>0</v>
      </c>
      <c r="Y625" t="b">
        <f>L625&lt;&gt;I625</f>
        <v>0</v>
      </c>
    </row>
    <row r="626" spans="1:25" x14ac:dyDescent="0.2">
      <c r="A626">
        <v>558</v>
      </c>
      <c r="B626" t="s">
        <v>771</v>
      </c>
      <c r="C626" t="s">
        <v>772</v>
      </c>
      <c r="D626" t="s">
        <v>99</v>
      </c>
      <c r="E626" t="s">
        <v>14</v>
      </c>
      <c r="G626">
        <v>0</v>
      </c>
      <c r="H626">
        <v>0</v>
      </c>
      <c r="P626">
        <v>-8.3603592209276094</v>
      </c>
      <c r="Q626">
        <v>-8.3604000000000003</v>
      </c>
      <c r="R626" t="str">
        <f>LEFT(B626,1)&amp;"."&amp;C626&amp;IF(V626,"^","")&amp;IF(W626,"*","")</f>
        <v>W.Buzza</v>
      </c>
      <c r="S626">
        <f>RANK(Q626,Q626:Q633)</f>
        <v>5</v>
      </c>
      <c r="T626">
        <f>RANK(Q626,Q:Q)</f>
        <v>687</v>
      </c>
      <c r="U626">
        <f>K626-T626</f>
        <v>-687</v>
      </c>
      <c r="V626" t="b">
        <f>_xlfn.MAXIFS(U:U,I:I,I626)=U626</f>
        <v>0</v>
      </c>
      <c r="W626" t="b">
        <f>_xlfn.MINIFS(U:U,I:I,I626)=U626</f>
        <v>0</v>
      </c>
      <c r="X626" t="b">
        <f>MAX(U:U)=U626</f>
        <v>0</v>
      </c>
      <c r="Y626" t="b">
        <f>L626&lt;&gt;I626</f>
        <v>0</v>
      </c>
    </row>
    <row r="627" spans="1:25" x14ac:dyDescent="0.2">
      <c r="A627">
        <v>234</v>
      </c>
      <c r="B627" t="s">
        <v>230</v>
      </c>
      <c r="C627" t="s">
        <v>773</v>
      </c>
      <c r="D627" t="s">
        <v>37</v>
      </c>
      <c r="E627" t="s">
        <v>11</v>
      </c>
      <c r="G627">
        <v>0</v>
      </c>
      <c r="H627">
        <v>0</v>
      </c>
      <c r="M627">
        <v>-8.1979333174566094</v>
      </c>
      <c r="Q627">
        <v>-8.1979000000000006</v>
      </c>
      <c r="R627" t="str">
        <f>LEFT(B627,1)&amp;"."&amp;C627&amp;IF(V627,"^","")&amp;IF(W627,"*","")</f>
        <v>J.Carter</v>
      </c>
      <c r="S627">
        <f>RANK(Q627,Q627:Q634)</f>
        <v>5</v>
      </c>
      <c r="T627">
        <f>RANK(Q627,Q:Q)</f>
        <v>587</v>
      </c>
      <c r="U627">
        <f>K627-T627</f>
        <v>-587</v>
      </c>
      <c r="V627" t="b">
        <f>_xlfn.MAXIFS(U:U,I:I,I627)=U627</f>
        <v>0</v>
      </c>
      <c r="W627" t="b">
        <f>_xlfn.MINIFS(U:U,I:I,I627)=U627</f>
        <v>0</v>
      </c>
      <c r="X627" t="b">
        <f>MAX(U:U)=U627</f>
        <v>0</v>
      </c>
      <c r="Y627" t="b">
        <f>L627&lt;&gt;I627</f>
        <v>0</v>
      </c>
    </row>
    <row r="628" spans="1:25" x14ac:dyDescent="0.2">
      <c r="A628">
        <v>364</v>
      </c>
      <c r="B628" t="s">
        <v>774</v>
      </c>
      <c r="C628" t="s">
        <v>741</v>
      </c>
      <c r="D628" t="s">
        <v>44</v>
      </c>
      <c r="E628" t="s">
        <v>12</v>
      </c>
      <c r="G628">
        <v>0</v>
      </c>
      <c r="H628">
        <v>0</v>
      </c>
      <c r="N628">
        <v>-9.5647464949302297</v>
      </c>
      <c r="Q628">
        <v>-9.5647000000000002</v>
      </c>
      <c r="R628" t="str">
        <f>LEFT(B628,1)&amp;"."&amp;C628&amp;IF(V628,"^","")&amp;IF(W628,"*","")</f>
        <v>C.Stephens</v>
      </c>
      <c r="S628">
        <f>RANK(Q628,Q628:Q635)</f>
        <v>7</v>
      </c>
      <c r="T628">
        <f>RANK(Q628,Q:Q)</f>
        <v>775</v>
      </c>
      <c r="U628">
        <f>K628-T628</f>
        <v>-775</v>
      </c>
      <c r="V628" t="b">
        <f>_xlfn.MAXIFS(U:U,I:I,I628)=U628</f>
        <v>0</v>
      </c>
      <c r="W628" t="b">
        <f>_xlfn.MINIFS(U:U,I:I,I628)=U628</f>
        <v>0</v>
      </c>
      <c r="X628" t="b">
        <f>MAX(U:U)=U628</f>
        <v>0</v>
      </c>
      <c r="Y628" t="b">
        <f>L628&lt;&gt;I628</f>
        <v>0</v>
      </c>
    </row>
    <row r="629" spans="1:25" x14ac:dyDescent="0.2">
      <c r="A629">
        <v>126</v>
      </c>
      <c r="B629" t="s">
        <v>148</v>
      </c>
      <c r="C629" t="s">
        <v>775</v>
      </c>
      <c r="D629" t="s">
        <v>34</v>
      </c>
      <c r="E629" t="s">
        <v>14</v>
      </c>
      <c r="G629">
        <v>0</v>
      </c>
      <c r="H629">
        <v>0</v>
      </c>
      <c r="P629">
        <v>-8.3603592209276094</v>
      </c>
      <c r="Q629">
        <v>-8.3604000000000003</v>
      </c>
      <c r="R629" t="str">
        <f>LEFT(B629,1)&amp;"."&amp;C629&amp;IF(V629,"^","")&amp;IF(W629,"*","")</f>
        <v>C.Polson</v>
      </c>
      <c r="S629">
        <f>RANK(Q629,Q629:Q636)</f>
        <v>7</v>
      </c>
      <c r="T629">
        <f>RANK(Q629,Q:Q)</f>
        <v>687</v>
      </c>
      <c r="U629">
        <f>K629-T629</f>
        <v>-687</v>
      </c>
      <c r="V629" t="b">
        <f>_xlfn.MAXIFS(U:U,I:I,I629)=U629</f>
        <v>0</v>
      </c>
      <c r="W629" t="b">
        <f>_xlfn.MINIFS(U:U,I:I,I629)=U629</f>
        <v>0</v>
      </c>
      <c r="X629" t="b">
        <f>MAX(U:U)=U629</f>
        <v>0</v>
      </c>
      <c r="Y629" t="b">
        <f>L629&lt;&gt;I629</f>
        <v>0</v>
      </c>
    </row>
    <row r="630" spans="1:25" x14ac:dyDescent="0.2">
      <c r="A630">
        <v>742</v>
      </c>
      <c r="B630" t="s">
        <v>75</v>
      </c>
      <c r="C630" t="s">
        <v>776</v>
      </c>
      <c r="D630" t="s">
        <v>24</v>
      </c>
      <c r="E630" t="s">
        <v>14</v>
      </c>
      <c r="G630">
        <v>36.5</v>
      </c>
      <c r="H630">
        <v>36.5</v>
      </c>
      <c r="P630">
        <v>-4.93407867003517</v>
      </c>
      <c r="Q630">
        <v>-4.9340999999999999</v>
      </c>
      <c r="R630" t="str">
        <f>LEFT(B630,1)&amp;"."&amp;C630&amp;IF(V630,"^","")&amp;IF(W630,"*","")</f>
        <v>R.Gardner</v>
      </c>
      <c r="S630">
        <f>RANK(Q630,Q630:Q637)</f>
        <v>4</v>
      </c>
      <c r="T630">
        <f>RANK(Q630,Q:Q)</f>
        <v>510</v>
      </c>
      <c r="U630">
        <f>K630-T630</f>
        <v>-510</v>
      </c>
      <c r="V630" t="b">
        <f>_xlfn.MAXIFS(U:U,I:I,I630)=U630</f>
        <v>0</v>
      </c>
      <c r="W630" t="b">
        <f>_xlfn.MINIFS(U:U,I:I,I630)=U630</f>
        <v>0</v>
      </c>
      <c r="X630" t="b">
        <f>MAX(U:U)=U630</f>
        <v>0</v>
      </c>
      <c r="Y630" t="b">
        <f>L630&lt;&gt;I630</f>
        <v>0</v>
      </c>
    </row>
    <row r="631" spans="1:25" x14ac:dyDescent="0.2">
      <c r="A631">
        <v>106</v>
      </c>
      <c r="B631" t="s">
        <v>16</v>
      </c>
      <c r="C631" t="s">
        <v>777</v>
      </c>
      <c r="D631" t="s">
        <v>34</v>
      </c>
      <c r="E631" t="s">
        <v>12</v>
      </c>
      <c r="G631">
        <v>0</v>
      </c>
      <c r="H631">
        <v>0</v>
      </c>
      <c r="N631">
        <v>-9.5647464949302297</v>
      </c>
      <c r="Q631">
        <v>-9.5647000000000002</v>
      </c>
      <c r="R631" t="str">
        <f>LEFT(B631,1)&amp;"."&amp;C631&amp;IF(V631,"^","")&amp;IF(W631,"*","")</f>
        <v>B.Kemp</v>
      </c>
      <c r="S631">
        <f>RANK(Q631,Q631:Q638)</f>
        <v>8</v>
      </c>
      <c r="T631">
        <f>RANK(Q631,Q:Q)</f>
        <v>775</v>
      </c>
      <c r="U631">
        <f>K631-T631</f>
        <v>-775</v>
      </c>
      <c r="V631" t="b">
        <f>_xlfn.MAXIFS(U:U,I:I,I631)=U631</f>
        <v>0</v>
      </c>
      <c r="W631" t="b">
        <f>_xlfn.MINIFS(U:U,I:I,I631)=U631</f>
        <v>0</v>
      </c>
      <c r="X631" t="b">
        <f>MAX(U:U)=U631</f>
        <v>0</v>
      </c>
      <c r="Y631" t="b">
        <f>L631&lt;&gt;I631</f>
        <v>0</v>
      </c>
    </row>
    <row r="632" spans="1:25" x14ac:dyDescent="0.2">
      <c r="A632">
        <v>521</v>
      </c>
      <c r="B632" t="s">
        <v>778</v>
      </c>
      <c r="C632" t="s">
        <v>384</v>
      </c>
      <c r="D632" t="s">
        <v>94</v>
      </c>
      <c r="E632" t="s">
        <v>12</v>
      </c>
      <c r="G632">
        <v>51.285699999999999</v>
      </c>
      <c r="H632">
        <v>46</v>
      </c>
      <c r="N632">
        <v>-5.3166339987282898</v>
      </c>
      <c r="Q632">
        <v>-5.3166000000000002</v>
      </c>
      <c r="R632" t="str">
        <f>LEFT(B632,1)&amp;"."&amp;C632&amp;IF(V632,"^","")&amp;IF(W632,"*","")</f>
        <v>K.Hayden</v>
      </c>
      <c r="S632">
        <f>RANK(Q632,Q632:Q639)</f>
        <v>4</v>
      </c>
      <c r="T632">
        <f>RANK(Q632,Q:Q)</f>
        <v>549</v>
      </c>
      <c r="U632">
        <f>K632-T632</f>
        <v>-549</v>
      </c>
      <c r="V632" t="b">
        <f>_xlfn.MAXIFS(U:U,I:I,I632)=U632</f>
        <v>0</v>
      </c>
      <c r="W632" t="b">
        <f>_xlfn.MINIFS(U:U,I:I,I632)=U632</f>
        <v>0</v>
      </c>
      <c r="X632" t="b">
        <f>MAX(U:U)=U632</f>
        <v>0</v>
      </c>
      <c r="Y632" t="b">
        <f>L632&lt;&gt;I632</f>
        <v>0</v>
      </c>
    </row>
    <row r="633" spans="1:25" x14ac:dyDescent="0.2">
      <c r="A633">
        <v>778</v>
      </c>
      <c r="B633" t="s">
        <v>245</v>
      </c>
      <c r="C633" t="s">
        <v>779</v>
      </c>
      <c r="D633" t="s">
        <v>58</v>
      </c>
      <c r="E633" t="s">
        <v>11</v>
      </c>
      <c r="F633" t="s">
        <v>14</v>
      </c>
      <c r="G633">
        <v>60.25</v>
      </c>
      <c r="H633">
        <v>58.5</v>
      </c>
      <c r="M633">
        <v>-2.9833457638450702</v>
      </c>
      <c r="P633">
        <v>-2.8689232694972602</v>
      </c>
      <c r="Q633">
        <v>-2.8689</v>
      </c>
      <c r="R633" t="str">
        <f>LEFT(B633,1)&amp;"."&amp;C633&amp;IF(V633,"^","")&amp;IF(W633,"*","")</f>
        <v>J.Brander</v>
      </c>
      <c r="S633">
        <f>RANK(Q633,Q633:Q640)</f>
        <v>2</v>
      </c>
      <c r="T633">
        <f>RANK(Q633,Q:Q)</f>
        <v>352</v>
      </c>
      <c r="U633">
        <f>K633-T633</f>
        <v>-352</v>
      </c>
      <c r="V633" t="b">
        <f>_xlfn.MAXIFS(U:U,I:I,I633)=U633</f>
        <v>0</v>
      </c>
      <c r="W633" t="b">
        <f>_xlfn.MINIFS(U:U,I:I,I633)=U633</f>
        <v>0</v>
      </c>
      <c r="X633" t="b">
        <f>MAX(U:U)=U633</f>
        <v>0</v>
      </c>
      <c r="Y633" t="b">
        <f>L633&lt;&gt;I633</f>
        <v>0</v>
      </c>
    </row>
    <row r="634" spans="1:25" x14ac:dyDescent="0.2">
      <c r="A634">
        <v>569</v>
      </c>
      <c r="B634" t="s">
        <v>41</v>
      </c>
      <c r="C634" t="s">
        <v>780</v>
      </c>
      <c r="D634" t="s">
        <v>99</v>
      </c>
      <c r="E634" t="s">
        <v>14</v>
      </c>
      <c r="G634">
        <v>82</v>
      </c>
      <c r="H634">
        <v>82</v>
      </c>
      <c r="P634">
        <v>-0.66296181892268102</v>
      </c>
      <c r="Q634">
        <v>-0.66300000000000003</v>
      </c>
      <c r="R634" t="str">
        <f>LEFT(B634,1)&amp;"."&amp;C634&amp;IF(V634,"^","")&amp;IF(W634,"*","")</f>
        <v>M.Georgiades</v>
      </c>
      <c r="S634">
        <f>RANK(Q634,Q634:Q641)</f>
        <v>1</v>
      </c>
      <c r="T634">
        <f>RANK(Q634,Q:Q)</f>
        <v>108</v>
      </c>
      <c r="U634">
        <f>K634-T634</f>
        <v>-108</v>
      </c>
      <c r="V634" t="b">
        <f>_xlfn.MAXIFS(U:U,I:I,I634)=U634</f>
        <v>0</v>
      </c>
      <c r="W634" t="b">
        <f>_xlfn.MINIFS(U:U,I:I,I634)=U634</f>
        <v>0</v>
      </c>
      <c r="X634" t="b">
        <f>MAX(U:U)=U634</f>
        <v>0</v>
      </c>
      <c r="Y634" t="b">
        <f>L634&lt;&gt;I634</f>
        <v>0</v>
      </c>
    </row>
    <row r="635" spans="1:25" x14ac:dyDescent="0.2">
      <c r="A635">
        <v>103</v>
      </c>
      <c r="B635" t="s">
        <v>121</v>
      </c>
      <c r="C635" t="s">
        <v>781</v>
      </c>
      <c r="D635" t="s">
        <v>34</v>
      </c>
      <c r="E635" t="s">
        <v>11</v>
      </c>
      <c r="G635">
        <v>0</v>
      </c>
      <c r="H635">
        <v>0</v>
      </c>
      <c r="M635">
        <v>-8.1979333174566094</v>
      </c>
      <c r="Q635">
        <v>-8.1979000000000006</v>
      </c>
      <c r="R635" t="str">
        <f>LEFT(B635,1)&amp;"."&amp;C635&amp;IF(V635,"^","")&amp;IF(W635,"*","")</f>
        <v>H.Goddard</v>
      </c>
      <c r="S635">
        <f>RANK(Q635,Q635:Q642)</f>
        <v>4</v>
      </c>
      <c r="T635">
        <f>RANK(Q635,Q:Q)</f>
        <v>587</v>
      </c>
      <c r="U635">
        <f>K635-T635</f>
        <v>-587</v>
      </c>
      <c r="V635" t="b">
        <f>_xlfn.MAXIFS(U:U,I:I,I635)=U635</f>
        <v>0</v>
      </c>
      <c r="W635" t="b">
        <f>_xlfn.MINIFS(U:U,I:I,I635)=U635</f>
        <v>0</v>
      </c>
      <c r="X635" t="b">
        <f>MAX(U:U)=U635</f>
        <v>0</v>
      </c>
      <c r="Y635" t="b">
        <f>L635&lt;&gt;I635</f>
        <v>0</v>
      </c>
    </row>
    <row r="636" spans="1:25" x14ac:dyDescent="0.2">
      <c r="A636">
        <v>685</v>
      </c>
      <c r="B636" t="s">
        <v>68</v>
      </c>
      <c r="C636" t="s">
        <v>782</v>
      </c>
      <c r="D636" t="s">
        <v>50</v>
      </c>
      <c r="E636" t="s">
        <v>14</v>
      </c>
      <c r="F636" t="s">
        <v>12</v>
      </c>
      <c r="G636">
        <v>54</v>
      </c>
      <c r="H636">
        <v>54</v>
      </c>
      <c r="N636">
        <v>-4.5778318254757702</v>
      </c>
      <c r="P636">
        <v>-3.2913414196072899</v>
      </c>
      <c r="Q636">
        <v>-3.2913000000000001</v>
      </c>
      <c r="R636" t="str">
        <f>LEFT(B636,1)&amp;"."&amp;C636&amp;IF(V636,"^","")&amp;IF(W636,"*","")</f>
        <v>J.Bell</v>
      </c>
      <c r="S636">
        <f>RANK(Q636,Q636:Q643)</f>
        <v>2</v>
      </c>
      <c r="T636">
        <f>RANK(Q636,Q:Q)</f>
        <v>399</v>
      </c>
      <c r="U636">
        <f>K636-T636</f>
        <v>-399</v>
      </c>
      <c r="V636" t="b">
        <f>_xlfn.MAXIFS(U:U,I:I,I636)=U636</f>
        <v>0</v>
      </c>
      <c r="W636" t="b">
        <f>_xlfn.MINIFS(U:U,I:I,I636)=U636</f>
        <v>0</v>
      </c>
      <c r="X636" t="b">
        <f>MAX(U:U)=U636</f>
        <v>0</v>
      </c>
      <c r="Y636" t="b">
        <f>L636&lt;&gt;I636</f>
        <v>0</v>
      </c>
    </row>
    <row r="637" spans="1:25" x14ac:dyDescent="0.2">
      <c r="A637">
        <v>409</v>
      </c>
      <c r="B637" t="s">
        <v>80</v>
      </c>
      <c r="C637" t="s">
        <v>783</v>
      </c>
      <c r="D637" t="s">
        <v>27</v>
      </c>
      <c r="E637" t="s">
        <v>14</v>
      </c>
      <c r="G637">
        <v>0</v>
      </c>
      <c r="H637">
        <v>0</v>
      </c>
      <c r="P637">
        <v>-8.3603592209276094</v>
      </c>
      <c r="Q637">
        <v>-8.3604000000000003</v>
      </c>
      <c r="R637" t="str">
        <f>LEFT(B637,1)&amp;"."&amp;C637&amp;IF(V637,"^","")&amp;IF(W637,"*","")</f>
        <v>Z.Sproule</v>
      </c>
      <c r="S637">
        <f>RANK(Q637,Q637:Q644)</f>
        <v>7</v>
      </c>
      <c r="T637">
        <f>RANK(Q637,Q:Q)</f>
        <v>687</v>
      </c>
      <c r="U637">
        <f>K637-T637</f>
        <v>-687</v>
      </c>
      <c r="V637" t="b">
        <f>_xlfn.MAXIFS(U:U,I:I,I637)=U637</f>
        <v>0</v>
      </c>
      <c r="W637" t="b">
        <f>_xlfn.MINIFS(U:U,I:I,I637)=U637</f>
        <v>0</v>
      </c>
      <c r="X637" t="b">
        <f>MAX(U:U)=U637</f>
        <v>0</v>
      </c>
      <c r="Y637" t="b">
        <f>L637&lt;&gt;I637</f>
        <v>0</v>
      </c>
    </row>
    <row r="638" spans="1:25" x14ac:dyDescent="0.2">
      <c r="A638">
        <v>336</v>
      </c>
      <c r="B638" t="s">
        <v>70</v>
      </c>
      <c r="C638" t="s">
        <v>784</v>
      </c>
      <c r="D638" t="s">
        <v>44</v>
      </c>
      <c r="E638" t="s">
        <v>11</v>
      </c>
      <c r="G638">
        <v>0</v>
      </c>
      <c r="H638">
        <v>0</v>
      </c>
      <c r="M638">
        <v>-8.1979333174566094</v>
      </c>
      <c r="Q638">
        <v>-8.1979000000000006</v>
      </c>
      <c r="R638" t="str">
        <f>LEFT(B638,1)&amp;"."&amp;C638&amp;IF(V638,"^","")&amp;IF(W638,"*","")</f>
        <v>S.De Koning</v>
      </c>
      <c r="S638">
        <f>RANK(Q638,Q638:Q645)</f>
        <v>6</v>
      </c>
      <c r="T638">
        <f>RANK(Q638,Q:Q)</f>
        <v>587</v>
      </c>
      <c r="U638">
        <f>K638-T638</f>
        <v>-587</v>
      </c>
      <c r="V638" t="b">
        <f>_xlfn.MAXIFS(U:U,I:I,I638)=U638</f>
        <v>0</v>
      </c>
      <c r="W638" t="b">
        <f>_xlfn.MINIFS(U:U,I:I,I638)=U638</f>
        <v>0</v>
      </c>
      <c r="X638" t="b">
        <f>MAX(U:U)=U638</f>
        <v>0</v>
      </c>
      <c r="Y638" t="b">
        <f>L638&lt;&gt;I638</f>
        <v>0</v>
      </c>
    </row>
    <row r="639" spans="1:25" x14ac:dyDescent="0.2">
      <c r="A639">
        <v>104</v>
      </c>
      <c r="B639" t="s">
        <v>38</v>
      </c>
      <c r="C639" t="s">
        <v>785</v>
      </c>
      <c r="D639" t="s">
        <v>34</v>
      </c>
      <c r="E639" t="s">
        <v>12</v>
      </c>
      <c r="F639" t="s">
        <v>14</v>
      </c>
      <c r="G639">
        <v>0</v>
      </c>
      <c r="H639">
        <v>0</v>
      </c>
      <c r="N639">
        <v>-9.5647464949302297</v>
      </c>
      <c r="P639">
        <v>-8.3603592209276094</v>
      </c>
      <c r="Q639">
        <v>-8.3604000000000003</v>
      </c>
      <c r="R639" t="str">
        <f>LEFT(B639,1)&amp;"."&amp;C639&amp;IF(V639,"^","")&amp;IF(W639,"*","")</f>
        <v>J.Honey</v>
      </c>
      <c r="S639">
        <f>RANK(Q639,Q639:Q646)</f>
        <v>8</v>
      </c>
      <c r="T639">
        <f>RANK(Q639,Q:Q)</f>
        <v>687</v>
      </c>
      <c r="U639">
        <f>K639-T639</f>
        <v>-687</v>
      </c>
      <c r="V639" t="b">
        <f>_xlfn.MAXIFS(U:U,I:I,I639)=U639</f>
        <v>0</v>
      </c>
      <c r="W639" t="b">
        <f>_xlfn.MINIFS(U:U,I:I,I639)=U639</f>
        <v>0</v>
      </c>
      <c r="X639" t="b">
        <f>MAX(U:U)=U639</f>
        <v>0</v>
      </c>
      <c r="Y639" t="b">
        <f>L639&lt;&gt;I639</f>
        <v>0</v>
      </c>
    </row>
    <row r="640" spans="1:25" x14ac:dyDescent="0.2">
      <c r="A640">
        <v>3</v>
      </c>
      <c r="B640" t="s">
        <v>786</v>
      </c>
      <c r="C640" t="s">
        <v>787</v>
      </c>
      <c r="D640" t="s">
        <v>63</v>
      </c>
      <c r="E640" t="s">
        <v>11</v>
      </c>
      <c r="G640">
        <v>0</v>
      </c>
      <c r="H640">
        <v>0</v>
      </c>
      <c r="M640">
        <v>-8.1979333174566094</v>
      </c>
      <c r="Q640">
        <v>-8.1979000000000006</v>
      </c>
      <c r="R640" t="str">
        <f>LEFT(B640,1)&amp;"."&amp;C640&amp;IF(V640,"^","")&amp;IF(W640,"*","")</f>
        <v>J.Butts</v>
      </c>
      <c r="S640">
        <f>RANK(Q640,Q640:Q647)</f>
        <v>7</v>
      </c>
      <c r="T640">
        <f>RANK(Q640,Q:Q)</f>
        <v>587</v>
      </c>
      <c r="U640">
        <f>K640-T640</f>
        <v>-587</v>
      </c>
      <c r="V640" t="b">
        <f>_xlfn.MAXIFS(U:U,I:I,I640)=U640</f>
        <v>0</v>
      </c>
      <c r="W640" t="b">
        <f>_xlfn.MINIFS(U:U,I:I,I640)=U640</f>
        <v>0</v>
      </c>
      <c r="X640" t="b">
        <f>MAX(U:U)=U640</f>
        <v>0</v>
      </c>
      <c r="Y640" t="b">
        <f>L640&lt;&gt;I640</f>
        <v>0</v>
      </c>
    </row>
    <row r="641" spans="1:25" x14ac:dyDescent="0.2">
      <c r="A641">
        <v>7</v>
      </c>
      <c r="B641" t="s">
        <v>152</v>
      </c>
      <c r="C641" t="s">
        <v>354</v>
      </c>
      <c r="D641" t="s">
        <v>63</v>
      </c>
      <c r="E641" t="s">
        <v>14</v>
      </c>
      <c r="G641">
        <v>51</v>
      </c>
      <c r="H641">
        <v>51</v>
      </c>
      <c r="P641">
        <v>-3.5729535196806399</v>
      </c>
      <c r="Q641">
        <v>-3.573</v>
      </c>
      <c r="R641" t="str">
        <f>LEFT(B641,1)&amp;"."&amp;C641&amp;IF(V641,"^","")&amp;IF(W641,"*","")</f>
        <v>B.Davis</v>
      </c>
      <c r="S641">
        <f>RANK(Q641,Q641:Q648)</f>
        <v>3</v>
      </c>
      <c r="T641">
        <f>RANK(Q641,Q:Q)</f>
        <v>426</v>
      </c>
      <c r="U641">
        <f>K641-T641</f>
        <v>-426</v>
      </c>
      <c r="V641" t="b">
        <f>_xlfn.MAXIFS(U:U,I:I,I641)=U641</f>
        <v>0</v>
      </c>
      <c r="W641" t="b">
        <f>_xlfn.MINIFS(U:U,I:I,I641)=U641</f>
        <v>0</v>
      </c>
      <c r="X641" t="b">
        <f>MAX(U:U)=U641</f>
        <v>0</v>
      </c>
      <c r="Y641" t="b">
        <f>L641&lt;&gt;I641</f>
        <v>0</v>
      </c>
    </row>
    <row r="642" spans="1:25" x14ac:dyDescent="0.2">
      <c r="A642">
        <v>14</v>
      </c>
      <c r="B642" t="s">
        <v>556</v>
      </c>
      <c r="C642" t="s">
        <v>788</v>
      </c>
      <c r="D642" t="s">
        <v>63</v>
      </c>
      <c r="E642" t="s">
        <v>11</v>
      </c>
      <c r="G642">
        <v>48.666699999999999</v>
      </c>
      <c r="H642">
        <v>45</v>
      </c>
      <c r="M642">
        <v>-4.1867121223708104</v>
      </c>
      <c r="Q642">
        <v>-4.1867000000000001</v>
      </c>
      <c r="R642" t="str">
        <f>LEFT(B642,1)&amp;"."&amp;C642&amp;IF(V642,"^","")&amp;IF(W642,"*","")</f>
        <v>W.Hamill</v>
      </c>
      <c r="S642">
        <f>RANK(Q642,Q642:Q649)</f>
        <v>3</v>
      </c>
      <c r="T642">
        <f>RANK(Q642,Q:Q)</f>
        <v>480</v>
      </c>
      <c r="U642">
        <f>K642-T642</f>
        <v>-480</v>
      </c>
      <c r="V642" t="b">
        <f>_xlfn.MAXIFS(U:U,I:I,I642)=U642</f>
        <v>0</v>
      </c>
      <c r="W642" t="b">
        <f>_xlfn.MINIFS(U:U,I:I,I642)=U642</f>
        <v>0</v>
      </c>
      <c r="X642" t="b">
        <f>MAX(U:U)=U642</f>
        <v>0</v>
      </c>
      <c r="Y642" t="b">
        <f>L642&lt;&gt;I642</f>
        <v>0</v>
      </c>
    </row>
    <row r="643" spans="1:25" x14ac:dyDescent="0.2">
      <c r="A643">
        <v>24</v>
      </c>
      <c r="B643" t="s">
        <v>204</v>
      </c>
      <c r="C643" t="s">
        <v>789</v>
      </c>
      <c r="D643" t="s">
        <v>63</v>
      </c>
      <c r="E643" t="s">
        <v>14</v>
      </c>
      <c r="G643">
        <v>50.8</v>
      </c>
      <c r="H643">
        <v>64</v>
      </c>
      <c r="P643">
        <v>-2.3526344193627899</v>
      </c>
      <c r="Q643">
        <v>-2.3525999999999998</v>
      </c>
      <c r="R643" t="str">
        <f>LEFT(B643,1)&amp;"."&amp;C643&amp;IF(V643,"^","")&amp;IF(W643,"*","")</f>
        <v>S.McAdam</v>
      </c>
      <c r="S643">
        <f>RANK(Q643,Q643:Q650)</f>
        <v>2</v>
      </c>
      <c r="T643">
        <f>RANK(Q643,Q:Q)</f>
        <v>288</v>
      </c>
      <c r="U643">
        <f>K643-T643</f>
        <v>-288</v>
      </c>
      <c r="V643" t="b">
        <f>_xlfn.MAXIFS(U:U,I:I,I643)=U643</f>
        <v>0</v>
      </c>
      <c r="W643" t="b">
        <f>_xlfn.MINIFS(U:U,I:I,I643)=U643</f>
        <v>0</v>
      </c>
      <c r="X643" t="b">
        <f>MAX(U:U)=U643</f>
        <v>0</v>
      </c>
      <c r="Y643" t="b">
        <f>L643&lt;&gt;I643</f>
        <v>0</v>
      </c>
    </row>
    <row r="644" spans="1:25" x14ac:dyDescent="0.2">
      <c r="A644">
        <v>26</v>
      </c>
      <c r="B644" t="s">
        <v>790</v>
      </c>
      <c r="C644" t="s">
        <v>791</v>
      </c>
      <c r="D644" t="s">
        <v>63</v>
      </c>
      <c r="E644" t="s">
        <v>12</v>
      </c>
      <c r="G644">
        <v>37.833300000000001</v>
      </c>
      <c r="H644">
        <v>33.5</v>
      </c>
      <c r="N644">
        <v>-6.4710123944353404</v>
      </c>
      <c r="Q644">
        <v>-6.4710000000000001</v>
      </c>
      <c r="R644" t="str">
        <f>LEFT(B644,1)&amp;"."&amp;C644&amp;IF(V644,"^","")&amp;IF(W644,"*","")</f>
        <v>N.McHenry</v>
      </c>
      <c r="S644">
        <f>RANK(Q644,Q644:Q651)</f>
        <v>4</v>
      </c>
      <c r="T644">
        <f>RANK(Q644,Q:Q)</f>
        <v>577</v>
      </c>
      <c r="U644">
        <f>K644-T644</f>
        <v>-577</v>
      </c>
      <c r="V644" t="b">
        <f>_xlfn.MAXIFS(U:U,I:I,I644)=U644</f>
        <v>0</v>
      </c>
      <c r="W644" t="b">
        <f>_xlfn.MINIFS(U:U,I:I,I644)=U644</f>
        <v>0</v>
      </c>
      <c r="X644" t="b">
        <f>MAX(U:U)=U644</f>
        <v>0</v>
      </c>
      <c r="Y644" t="b">
        <f>L644&lt;&gt;I644</f>
        <v>0</v>
      </c>
    </row>
    <row r="645" spans="1:25" x14ac:dyDescent="0.2">
      <c r="A645">
        <v>27</v>
      </c>
      <c r="B645" t="s">
        <v>95</v>
      </c>
      <c r="C645" t="s">
        <v>792</v>
      </c>
      <c r="D645" t="s">
        <v>63</v>
      </c>
      <c r="E645" t="s">
        <v>11</v>
      </c>
      <c r="G645">
        <v>72.666700000000006</v>
      </c>
      <c r="H645">
        <v>76</v>
      </c>
      <c r="M645">
        <v>-1.42342641020059</v>
      </c>
      <c r="Q645">
        <v>-1.4234</v>
      </c>
      <c r="R645" t="str">
        <f>LEFT(B645,1)&amp;"."&amp;C645&amp;IF(V645,"^","")&amp;IF(W645,"*","")</f>
        <v>A.McPherson</v>
      </c>
      <c r="S645">
        <f>RANK(Q645,Q645:Q652)</f>
        <v>1</v>
      </c>
      <c r="T645">
        <f>RANK(Q645,Q:Q)</f>
        <v>198</v>
      </c>
      <c r="U645">
        <f>K645-T645</f>
        <v>-198</v>
      </c>
      <c r="V645" t="b">
        <f>_xlfn.MAXIFS(U:U,I:I,I645)=U645</f>
        <v>0</v>
      </c>
      <c r="W645" t="b">
        <f>_xlfn.MINIFS(U:U,I:I,I645)=U645</f>
        <v>0</v>
      </c>
      <c r="X645" t="b">
        <f>MAX(U:U)=U645</f>
        <v>0</v>
      </c>
      <c r="Y645" t="b">
        <f>L645&lt;&gt;I645</f>
        <v>0</v>
      </c>
    </row>
    <row r="646" spans="1:25" x14ac:dyDescent="0.2">
      <c r="A646">
        <v>35</v>
      </c>
      <c r="B646" t="s">
        <v>586</v>
      </c>
      <c r="C646" t="s">
        <v>793</v>
      </c>
      <c r="D646" t="s">
        <v>63</v>
      </c>
      <c r="E646" t="s">
        <v>11</v>
      </c>
      <c r="G646">
        <v>0</v>
      </c>
      <c r="H646">
        <v>0</v>
      </c>
      <c r="M646">
        <v>-8.1979333174566094</v>
      </c>
      <c r="Q646">
        <v>-8.1979000000000006</v>
      </c>
      <c r="R646" t="str">
        <f>LEFT(B646,1)&amp;"."&amp;C646&amp;IF(V646,"^","")&amp;IF(W646,"*","")</f>
        <v>L.Sholl</v>
      </c>
      <c r="S646">
        <f>RANK(Q646,Q646:Q653)</f>
        <v>3</v>
      </c>
      <c r="T646">
        <f>RANK(Q646,Q:Q)</f>
        <v>587</v>
      </c>
      <c r="U646">
        <f>K646-T646</f>
        <v>-587</v>
      </c>
      <c r="V646" t="b">
        <f>_xlfn.MAXIFS(U:U,I:I,I646)=U646</f>
        <v>0</v>
      </c>
      <c r="W646" t="b">
        <f>_xlfn.MINIFS(U:U,I:I,I646)=U646</f>
        <v>0</v>
      </c>
      <c r="X646" t="b">
        <f>MAX(U:U)=U646</f>
        <v>0</v>
      </c>
      <c r="Y646" t="b">
        <f>L646&lt;&gt;I646</f>
        <v>0</v>
      </c>
    </row>
    <row r="647" spans="1:25" x14ac:dyDescent="0.2">
      <c r="A647">
        <v>39</v>
      </c>
      <c r="B647" t="s">
        <v>794</v>
      </c>
      <c r="C647" t="s">
        <v>795</v>
      </c>
      <c r="D647" t="s">
        <v>63</v>
      </c>
      <c r="E647" t="s">
        <v>13</v>
      </c>
      <c r="F647" t="s">
        <v>14</v>
      </c>
      <c r="G647">
        <v>0</v>
      </c>
      <c r="H647">
        <v>0</v>
      </c>
      <c r="O647">
        <v>-5.1959538965931698</v>
      </c>
      <c r="P647">
        <v>-8.3603592209276094</v>
      </c>
      <c r="Q647">
        <v>-5.1959999999999997</v>
      </c>
      <c r="R647" t="str">
        <f>LEFT(B647,1)&amp;"."&amp;C647&amp;IF(V647,"^","")&amp;IF(W647,"*","")</f>
        <v>K.Strachan</v>
      </c>
      <c r="S647">
        <f>RANK(Q647,Q647:Q654)</f>
        <v>2</v>
      </c>
      <c r="T647">
        <f>RANK(Q647,Q:Q)</f>
        <v>521</v>
      </c>
      <c r="U647">
        <f>K647-T647</f>
        <v>-521</v>
      </c>
      <c r="V647" t="b">
        <f>_xlfn.MAXIFS(U:U,I:I,I647)=U647</f>
        <v>0</v>
      </c>
      <c r="W647" t="b">
        <f>_xlfn.MINIFS(U:U,I:I,I647)=U647</f>
        <v>0</v>
      </c>
      <c r="X647" t="b">
        <f>MAX(U:U)=U647</f>
        <v>0</v>
      </c>
      <c r="Y647" t="b">
        <f>L647&lt;&gt;I647</f>
        <v>0</v>
      </c>
    </row>
    <row r="648" spans="1:25" x14ac:dyDescent="0.2">
      <c r="A648">
        <v>50</v>
      </c>
      <c r="B648" t="s">
        <v>211</v>
      </c>
      <c r="C648" t="s">
        <v>796</v>
      </c>
      <c r="D648" t="s">
        <v>31</v>
      </c>
      <c r="E648" t="s">
        <v>14</v>
      </c>
      <c r="G648">
        <v>0</v>
      </c>
      <c r="H648">
        <v>0</v>
      </c>
      <c r="P648">
        <v>-8.3603592209276094</v>
      </c>
      <c r="Q648">
        <v>-8.3604000000000003</v>
      </c>
      <c r="R648" t="str">
        <f>LEFT(B648,1)&amp;"."&amp;C648&amp;IF(V648,"^","")&amp;IF(W648,"*","")</f>
        <v>C.Ballenden</v>
      </c>
      <c r="S648">
        <f>RANK(Q648,Q648:Q655)</f>
        <v>4</v>
      </c>
      <c r="T648">
        <f>RANK(Q648,Q:Q)</f>
        <v>687</v>
      </c>
      <c r="U648">
        <f>K648-T648</f>
        <v>-687</v>
      </c>
      <c r="V648" t="b">
        <f>_xlfn.MAXIFS(U:U,I:I,I648)=U648</f>
        <v>0</v>
      </c>
      <c r="W648" t="b">
        <f>_xlfn.MINIFS(U:U,I:I,I648)=U648</f>
        <v>0</v>
      </c>
      <c r="X648" t="b">
        <f>MAX(U:U)=U648</f>
        <v>0</v>
      </c>
      <c r="Y648" t="b">
        <f>L648&lt;&gt;I648</f>
        <v>0</v>
      </c>
    </row>
    <row r="649" spans="1:25" x14ac:dyDescent="0.2">
      <c r="A649">
        <v>52</v>
      </c>
      <c r="B649" t="s">
        <v>511</v>
      </c>
      <c r="C649" t="s">
        <v>246</v>
      </c>
      <c r="D649" t="s">
        <v>31</v>
      </c>
      <c r="E649" t="s">
        <v>14</v>
      </c>
      <c r="G649">
        <v>43.833300000000001</v>
      </c>
      <c r="H649">
        <v>35.5</v>
      </c>
      <c r="P649">
        <v>-5.0279493700596198</v>
      </c>
      <c r="Q649">
        <v>-5.0278999999999998</v>
      </c>
      <c r="R649" t="str">
        <f>LEFT(B649,1)&amp;"."&amp;C649&amp;IF(V649,"^","")&amp;IF(W649,"*","")</f>
        <v>T.Berry</v>
      </c>
      <c r="S649">
        <f>RANK(Q649,Q649:Q656)</f>
        <v>1</v>
      </c>
      <c r="T649">
        <f>RANK(Q649,Q:Q)</f>
        <v>514</v>
      </c>
      <c r="U649">
        <f>K649-T649</f>
        <v>-514</v>
      </c>
      <c r="V649" t="b">
        <f>_xlfn.MAXIFS(U:U,I:I,I649)=U649</f>
        <v>0</v>
      </c>
      <c r="W649" t="b">
        <f>_xlfn.MINIFS(U:U,I:I,I649)=U649</f>
        <v>0</v>
      </c>
      <c r="X649" t="b">
        <f>MAX(U:U)=U649</f>
        <v>0</v>
      </c>
      <c r="Y649" t="b">
        <f>L649&lt;&gt;I649</f>
        <v>0</v>
      </c>
    </row>
    <row r="650" spans="1:25" x14ac:dyDescent="0.2">
      <c r="A650">
        <v>60</v>
      </c>
      <c r="B650" t="s">
        <v>511</v>
      </c>
      <c r="C650" t="s">
        <v>797</v>
      </c>
      <c r="D650" t="s">
        <v>31</v>
      </c>
      <c r="E650" t="s">
        <v>14</v>
      </c>
      <c r="G650">
        <v>0</v>
      </c>
      <c r="H650">
        <v>0</v>
      </c>
      <c r="P650">
        <v>-8.3603592209276094</v>
      </c>
      <c r="Q650">
        <v>-8.3604000000000003</v>
      </c>
      <c r="R650" t="str">
        <f>LEFT(B650,1)&amp;"."&amp;C650&amp;IF(V650,"^","")&amp;IF(W650,"*","")</f>
        <v>T.Fullarton</v>
      </c>
      <c r="S650">
        <f>RANK(Q650,Q650:Q657)</f>
        <v>4</v>
      </c>
      <c r="T650">
        <f>RANK(Q650,Q:Q)</f>
        <v>687</v>
      </c>
      <c r="U650">
        <f>K650-T650</f>
        <v>-687</v>
      </c>
      <c r="V650" t="b">
        <f>_xlfn.MAXIFS(U:U,I:I,I650)=U650</f>
        <v>0</v>
      </c>
      <c r="W650" t="b">
        <f>_xlfn.MINIFS(U:U,I:I,I650)=U650</f>
        <v>0</v>
      </c>
      <c r="X650" t="b">
        <f>MAX(U:U)=U650</f>
        <v>0</v>
      </c>
      <c r="Y650" t="b">
        <f>L650&lt;&gt;I650</f>
        <v>0</v>
      </c>
    </row>
    <row r="651" spans="1:25" x14ac:dyDescent="0.2">
      <c r="A651">
        <v>64</v>
      </c>
      <c r="B651" t="s">
        <v>40</v>
      </c>
      <c r="C651" t="s">
        <v>550</v>
      </c>
      <c r="D651" t="s">
        <v>31</v>
      </c>
      <c r="E651" t="s">
        <v>14</v>
      </c>
      <c r="F651" t="s">
        <v>12</v>
      </c>
      <c r="G651">
        <v>0</v>
      </c>
      <c r="H651">
        <v>0</v>
      </c>
      <c r="N651">
        <v>-9.5647464949302297</v>
      </c>
      <c r="P651">
        <v>-8.3603592209276094</v>
      </c>
      <c r="Q651">
        <v>-8.3604000000000003</v>
      </c>
      <c r="R651" t="str">
        <f>LEFT(B651,1)&amp;"."&amp;C651&amp;IF(V651,"^","")&amp;IF(W651,"*","")</f>
        <v>T.Joyce</v>
      </c>
      <c r="S651">
        <f>RANK(Q651,Q651:Q658)</f>
        <v>5</v>
      </c>
      <c r="T651">
        <f>RANK(Q651,Q:Q)</f>
        <v>687</v>
      </c>
      <c r="U651">
        <f>K651-T651</f>
        <v>-687</v>
      </c>
      <c r="V651" t="b">
        <f>_xlfn.MAXIFS(U:U,I:I,I651)=U651</f>
        <v>0</v>
      </c>
      <c r="W651" t="b">
        <f>_xlfn.MINIFS(U:U,I:I,I651)=U651</f>
        <v>0</v>
      </c>
      <c r="X651" t="b">
        <f>MAX(U:U)=U651</f>
        <v>0</v>
      </c>
      <c r="Y651" t="b">
        <f>L651&lt;&gt;I651</f>
        <v>0</v>
      </c>
    </row>
    <row r="652" spans="1:25" x14ac:dyDescent="0.2">
      <c r="A652">
        <v>68</v>
      </c>
      <c r="B652" t="s">
        <v>68</v>
      </c>
      <c r="C652" t="s">
        <v>798</v>
      </c>
      <c r="D652" t="s">
        <v>31</v>
      </c>
      <c r="E652" t="s">
        <v>11</v>
      </c>
      <c r="F652" t="s">
        <v>14</v>
      </c>
      <c r="G652">
        <v>0</v>
      </c>
      <c r="H652">
        <v>0</v>
      </c>
      <c r="M652">
        <v>-8.1979333174566094</v>
      </c>
      <c r="P652">
        <v>-8.3603592209276094</v>
      </c>
      <c r="Q652">
        <v>-8.1979000000000006</v>
      </c>
      <c r="R652" t="str">
        <f>LEFT(B652,1)&amp;"."&amp;C652&amp;IF(V652,"^","")&amp;IF(W652,"*","")</f>
        <v>J.Madden</v>
      </c>
      <c r="S652">
        <f>RANK(Q652,Q652:Q659)</f>
        <v>2</v>
      </c>
      <c r="T652">
        <f>RANK(Q652,Q:Q)</f>
        <v>587</v>
      </c>
      <c r="U652">
        <f>K652-T652</f>
        <v>-587</v>
      </c>
      <c r="V652" t="b">
        <f>_xlfn.MAXIFS(U:U,I:I,I652)=U652</f>
        <v>0</v>
      </c>
      <c r="W652" t="b">
        <f>_xlfn.MINIFS(U:U,I:I,I652)=U652</f>
        <v>0</v>
      </c>
      <c r="X652" t="b">
        <f>MAX(U:U)=U652</f>
        <v>0</v>
      </c>
      <c r="Y652" t="b">
        <f>L652&lt;&gt;I652</f>
        <v>0</v>
      </c>
    </row>
    <row r="653" spans="1:25" x14ac:dyDescent="0.2">
      <c r="A653">
        <v>73</v>
      </c>
      <c r="B653" t="s">
        <v>211</v>
      </c>
      <c r="C653" t="s">
        <v>799</v>
      </c>
      <c r="D653" t="s">
        <v>31</v>
      </c>
      <c r="E653" t="s">
        <v>14</v>
      </c>
      <c r="G653">
        <v>0</v>
      </c>
      <c r="H653">
        <v>0</v>
      </c>
      <c r="P653">
        <v>-8.3603592209276094</v>
      </c>
      <c r="Q653">
        <v>-8.3604000000000003</v>
      </c>
      <c r="R653" t="str">
        <f>LEFT(B653,1)&amp;"."&amp;C653&amp;IF(V653,"^","")&amp;IF(W653,"*","")</f>
        <v>C.McFadyen</v>
      </c>
      <c r="S653">
        <f>RANK(Q653,Q653:Q660)</f>
        <v>5</v>
      </c>
      <c r="T653">
        <f>RANK(Q653,Q:Q)</f>
        <v>687</v>
      </c>
      <c r="U653">
        <f>K653-T653</f>
        <v>-687</v>
      </c>
      <c r="V653" t="b">
        <f>_xlfn.MAXIFS(U:U,I:I,I653)=U653</f>
        <v>0</v>
      </c>
      <c r="W653" t="b">
        <f>_xlfn.MINIFS(U:U,I:I,I653)=U653</f>
        <v>0</v>
      </c>
      <c r="X653" t="b">
        <f>MAX(U:U)=U653</f>
        <v>0</v>
      </c>
      <c r="Y653" t="b">
        <f>L653&lt;&gt;I653</f>
        <v>0</v>
      </c>
    </row>
    <row r="654" spans="1:25" x14ac:dyDescent="0.2">
      <c r="A654">
        <v>77</v>
      </c>
      <c r="B654" t="s">
        <v>22</v>
      </c>
      <c r="C654" t="s">
        <v>800</v>
      </c>
      <c r="D654" t="s">
        <v>31</v>
      </c>
      <c r="E654" t="s">
        <v>11</v>
      </c>
      <c r="G654">
        <v>0</v>
      </c>
      <c r="H654">
        <v>0</v>
      </c>
      <c r="M654">
        <v>-8.1979333174566094</v>
      </c>
      <c r="Q654">
        <v>-8.1979000000000006</v>
      </c>
      <c r="R654" t="str">
        <f>LEFT(B654,1)&amp;"."&amp;C654&amp;IF(V654,"^","")&amp;IF(W654,"*","")</f>
        <v>J.Payne</v>
      </c>
      <c r="S654">
        <f>RANK(Q654,Q654:Q661)</f>
        <v>2</v>
      </c>
      <c r="T654">
        <f>RANK(Q654,Q:Q)</f>
        <v>587</v>
      </c>
      <c r="U654">
        <f>K654-T654</f>
        <v>-587</v>
      </c>
      <c r="V654" t="b">
        <f>_xlfn.MAXIFS(U:U,I:I,I654)=U654</f>
        <v>0</v>
      </c>
      <c r="W654" t="b">
        <f>_xlfn.MINIFS(U:U,I:I,I654)=U654</f>
        <v>0</v>
      </c>
      <c r="X654" t="b">
        <f>MAX(U:U)=U654</f>
        <v>0</v>
      </c>
      <c r="Y654" t="b">
        <f>L654&lt;&gt;I654</f>
        <v>0</v>
      </c>
    </row>
    <row r="655" spans="1:25" x14ac:dyDescent="0.2">
      <c r="A655">
        <v>86</v>
      </c>
      <c r="B655" t="s">
        <v>801</v>
      </c>
      <c r="C655" t="s">
        <v>120</v>
      </c>
      <c r="D655" t="s">
        <v>31</v>
      </c>
      <c r="E655" t="s">
        <v>14</v>
      </c>
      <c r="F655" t="s">
        <v>12</v>
      </c>
      <c r="G655">
        <v>0</v>
      </c>
      <c r="H655">
        <v>0</v>
      </c>
      <c r="N655">
        <v>-9.5647464949302297</v>
      </c>
      <c r="P655">
        <v>-8.3603592209276094</v>
      </c>
      <c r="Q655">
        <v>-8.3604000000000003</v>
      </c>
      <c r="R655" t="str">
        <f>LEFT(B655,1)&amp;"."&amp;C655&amp;IF(V655,"^","")&amp;IF(W655,"*","")</f>
        <v>E.Smith</v>
      </c>
      <c r="S655">
        <f>RANK(Q655,Q655:Q662)</f>
        <v>5</v>
      </c>
      <c r="T655">
        <f>RANK(Q655,Q:Q)</f>
        <v>687</v>
      </c>
      <c r="U655">
        <f>K655-T655</f>
        <v>-687</v>
      </c>
      <c r="V655" t="b">
        <f>_xlfn.MAXIFS(U:U,I:I,I655)=U655</f>
        <v>0</v>
      </c>
      <c r="W655" t="b">
        <f>_xlfn.MINIFS(U:U,I:I,I655)=U655</f>
        <v>0</v>
      </c>
      <c r="X655" t="b">
        <f>MAX(U:U)=U655</f>
        <v>0</v>
      </c>
      <c r="Y655" t="b">
        <f>L655&lt;&gt;I655</f>
        <v>0</v>
      </c>
    </row>
    <row r="656" spans="1:25" x14ac:dyDescent="0.2">
      <c r="A656">
        <v>89</v>
      </c>
      <c r="B656" t="s">
        <v>76</v>
      </c>
      <c r="C656" t="s">
        <v>802</v>
      </c>
      <c r="D656" t="s">
        <v>31</v>
      </c>
      <c r="E656" t="s">
        <v>14</v>
      </c>
      <c r="F656" t="s">
        <v>12</v>
      </c>
      <c r="G656">
        <v>0</v>
      </c>
      <c r="H656">
        <v>0</v>
      </c>
      <c r="N656">
        <v>-9.5647464949302297</v>
      </c>
      <c r="P656">
        <v>-8.3603592209276094</v>
      </c>
      <c r="Q656">
        <v>-8.3604000000000003</v>
      </c>
      <c r="R656" t="str">
        <f>LEFT(B656,1)&amp;"."&amp;C656&amp;IF(V656,"^","")&amp;IF(W656,"*","")</f>
        <v>T.Wooller</v>
      </c>
      <c r="S656">
        <f>RANK(Q656,Q656:Q663)</f>
        <v>6</v>
      </c>
      <c r="T656">
        <f>RANK(Q656,Q:Q)</f>
        <v>687</v>
      </c>
      <c r="U656">
        <f>K656-T656</f>
        <v>-687</v>
      </c>
      <c r="V656" t="b">
        <f>_xlfn.MAXIFS(U:U,I:I,I656)=U656</f>
        <v>0</v>
      </c>
      <c r="W656" t="b">
        <f>_xlfn.MINIFS(U:U,I:I,I656)=U656</f>
        <v>0</v>
      </c>
      <c r="X656" t="b">
        <f>MAX(U:U)=U656</f>
        <v>0</v>
      </c>
      <c r="Y656" t="b">
        <f>L656&lt;&gt;I656</f>
        <v>0</v>
      </c>
    </row>
    <row r="657" spans="1:25" x14ac:dyDescent="0.2">
      <c r="A657">
        <v>93</v>
      </c>
      <c r="B657" t="s">
        <v>226</v>
      </c>
      <c r="C657" t="s">
        <v>803</v>
      </c>
      <c r="D657" t="s">
        <v>34</v>
      </c>
      <c r="E657" t="s">
        <v>11</v>
      </c>
      <c r="G657">
        <v>0</v>
      </c>
      <c r="H657">
        <v>0</v>
      </c>
      <c r="M657">
        <v>-8.1979333174566094</v>
      </c>
      <c r="Q657">
        <v>-8.1979000000000006</v>
      </c>
      <c r="R657" t="str">
        <f>LEFT(B657,1)&amp;"."&amp;C657&amp;IF(V657,"^","")&amp;IF(W657,"*","")</f>
        <v>M.Cottrell</v>
      </c>
      <c r="S657">
        <f>RANK(Q657,Q657:Q664)</f>
        <v>4</v>
      </c>
      <c r="T657">
        <f>RANK(Q657,Q:Q)</f>
        <v>587</v>
      </c>
      <c r="U657">
        <f>K657-T657</f>
        <v>-587</v>
      </c>
      <c r="V657" t="b">
        <f>_xlfn.MAXIFS(U:U,I:I,I657)=U657</f>
        <v>0</v>
      </c>
      <c r="W657" t="b">
        <f>_xlfn.MINIFS(U:U,I:I,I657)=U657</f>
        <v>0</v>
      </c>
      <c r="X657" t="b">
        <f>MAX(U:U)=U657</f>
        <v>0</v>
      </c>
      <c r="Y657" t="b">
        <f>L657&lt;&gt;I657</f>
        <v>0</v>
      </c>
    </row>
    <row r="658" spans="1:25" x14ac:dyDescent="0.2">
      <c r="A658">
        <v>98</v>
      </c>
      <c r="B658" t="s">
        <v>40</v>
      </c>
      <c r="C658" t="s">
        <v>784</v>
      </c>
      <c r="D658" t="s">
        <v>34</v>
      </c>
      <c r="E658" t="s">
        <v>13</v>
      </c>
      <c r="G658">
        <v>0</v>
      </c>
      <c r="H658">
        <v>0</v>
      </c>
      <c r="O658">
        <v>-5.1959538965931698</v>
      </c>
      <c r="Q658">
        <v>-5.1959999999999997</v>
      </c>
      <c r="R658" t="str">
        <f>LEFT(B658,1)&amp;"."&amp;C658&amp;IF(V658,"^","")&amp;IF(W658,"*","")</f>
        <v>T.De Koning</v>
      </c>
      <c r="S658">
        <f>RANK(Q658,Q658:Q665)</f>
        <v>2</v>
      </c>
      <c r="T658">
        <f>RANK(Q658,Q:Q)</f>
        <v>521</v>
      </c>
      <c r="U658">
        <f>K658-T658</f>
        <v>-521</v>
      </c>
      <c r="V658" t="b">
        <f>_xlfn.MAXIFS(U:U,I:I,I658)=U658</f>
        <v>0</v>
      </c>
      <c r="W658" t="b">
        <f>_xlfn.MINIFS(U:U,I:I,I658)=U658</f>
        <v>0</v>
      </c>
      <c r="X658" t="b">
        <f>MAX(U:U)=U658</f>
        <v>0</v>
      </c>
      <c r="Y658" t="b">
        <f>L658&lt;&gt;I658</f>
        <v>0</v>
      </c>
    </row>
    <row r="659" spans="1:25" x14ac:dyDescent="0.2">
      <c r="A659">
        <v>110</v>
      </c>
      <c r="B659" t="s">
        <v>614</v>
      </c>
      <c r="C659" t="s">
        <v>804</v>
      </c>
      <c r="D659" t="s">
        <v>34</v>
      </c>
      <c r="E659" t="s">
        <v>11</v>
      </c>
      <c r="G659">
        <v>0</v>
      </c>
      <c r="H659">
        <v>0</v>
      </c>
      <c r="M659">
        <v>-8.1979333174566094</v>
      </c>
      <c r="Q659">
        <v>-8.1979000000000006</v>
      </c>
      <c r="R659" t="str">
        <f>LEFT(B659,1)&amp;"."&amp;C659&amp;IF(V659,"^","")&amp;IF(W659,"*","")</f>
        <v>H.Macreadie</v>
      </c>
      <c r="S659">
        <f>RANK(Q659,Q659:Q666)</f>
        <v>4</v>
      </c>
      <c r="T659">
        <f>RANK(Q659,Q:Q)</f>
        <v>587</v>
      </c>
      <c r="U659">
        <f>K659-T659</f>
        <v>-587</v>
      </c>
      <c r="V659" t="b">
        <f>_xlfn.MAXIFS(U:U,I:I,I659)=U659</f>
        <v>0</v>
      </c>
      <c r="W659" t="b">
        <f>_xlfn.MINIFS(U:U,I:I,I659)=U659</f>
        <v>0</v>
      </c>
      <c r="X659" t="b">
        <f>MAX(U:U)=U659</f>
        <v>0</v>
      </c>
      <c r="Y659" t="b">
        <f>L659&lt;&gt;I659</f>
        <v>0</v>
      </c>
    </row>
    <row r="660" spans="1:25" x14ac:dyDescent="0.2">
      <c r="A660">
        <v>119</v>
      </c>
      <c r="B660" t="s">
        <v>805</v>
      </c>
      <c r="C660" t="s">
        <v>806</v>
      </c>
      <c r="D660" t="s">
        <v>34</v>
      </c>
      <c r="E660" t="s">
        <v>14</v>
      </c>
      <c r="G660">
        <v>0</v>
      </c>
      <c r="H660">
        <v>0</v>
      </c>
      <c r="P660">
        <v>-8.3603592209276094</v>
      </c>
      <c r="Q660">
        <v>-8.3604000000000003</v>
      </c>
      <c r="R660" t="str">
        <f>LEFT(B660,1)&amp;"."&amp;C660&amp;IF(V660,"^","")&amp;IF(W660,"*","")</f>
        <v>F.O'Dwyer</v>
      </c>
      <c r="S660">
        <f>RANK(Q660,Q660:Q667)</f>
        <v>7</v>
      </c>
      <c r="T660">
        <f>RANK(Q660,Q:Q)</f>
        <v>687</v>
      </c>
      <c r="U660">
        <f>K660-T660</f>
        <v>-687</v>
      </c>
      <c r="V660" t="b">
        <f>_xlfn.MAXIFS(U:U,I:I,I660)=U660</f>
        <v>0</v>
      </c>
      <c r="W660" t="b">
        <f>_xlfn.MINIFS(U:U,I:I,I660)=U660</f>
        <v>0</v>
      </c>
      <c r="X660" t="b">
        <f>MAX(U:U)=U660</f>
        <v>0</v>
      </c>
      <c r="Y660" t="b">
        <f>L660&lt;&gt;I660</f>
        <v>0</v>
      </c>
    </row>
    <row r="661" spans="1:25" x14ac:dyDescent="0.2">
      <c r="A661">
        <v>120</v>
      </c>
      <c r="B661" t="s">
        <v>226</v>
      </c>
      <c r="C661" t="s">
        <v>807</v>
      </c>
      <c r="D661" t="s">
        <v>34</v>
      </c>
      <c r="E661" t="s">
        <v>14</v>
      </c>
      <c r="G661">
        <v>0</v>
      </c>
      <c r="H661">
        <v>0</v>
      </c>
      <c r="P661">
        <v>-8.3603592209276094</v>
      </c>
      <c r="Q661">
        <v>-8.3604000000000003</v>
      </c>
      <c r="R661" t="str">
        <f>LEFT(B661,1)&amp;"."&amp;C661&amp;IF(V661,"^","")&amp;IF(W661,"*","")</f>
        <v>M.Owies</v>
      </c>
      <c r="S661">
        <f>RANK(Q661,Q661:Q668)</f>
        <v>8</v>
      </c>
      <c r="T661">
        <f>RANK(Q661,Q:Q)</f>
        <v>687</v>
      </c>
      <c r="U661">
        <f>K661-T661</f>
        <v>-687</v>
      </c>
      <c r="V661" t="b">
        <f>_xlfn.MAXIFS(U:U,I:I,I661)=U661</f>
        <v>0</v>
      </c>
      <c r="W661" t="b">
        <f>_xlfn.MINIFS(U:U,I:I,I661)=U661</f>
        <v>0</v>
      </c>
      <c r="X661" t="b">
        <f>MAX(U:U)=U661</f>
        <v>0</v>
      </c>
      <c r="Y661" t="b">
        <f>L661&lt;&gt;I661</f>
        <v>0</v>
      </c>
    </row>
    <row r="662" spans="1:25" x14ac:dyDescent="0.2">
      <c r="A662">
        <v>129</v>
      </c>
      <c r="B662" t="s">
        <v>152</v>
      </c>
      <c r="C662" t="s">
        <v>554</v>
      </c>
      <c r="D662" t="s">
        <v>34</v>
      </c>
      <c r="E662" t="s">
        <v>11</v>
      </c>
      <c r="G662">
        <v>0</v>
      </c>
      <c r="H662">
        <v>0</v>
      </c>
      <c r="M662">
        <v>-8.1979333174566094</v>
      </c>
      <c r="Q662">
        <v>-8.1979000000000006</v>
      </c>
      <c r="R662" t="str">
        <f>LEFT(B662,1)&amp;"."&amp;C662&amp;IF(V662,"^","")&amp;IF(W662,"*","")</f>
        <v>B.Silvagni</v>
      </c>
      <c r="S662">
        <f>RANK(Q662,Q662:Q669)</f>
        <v>6</v>
      </c>
      <c r="T662">
        <f>RANK(Q662,Q:Q)</f>
        <v>587</v>
      </c>
      <c r="U662">
        <f>K662-T662</f>
        <v>-587</v>
      </c>
      <c r="V662" t="b">
        <f>_xlfn.MAXIFS(U:U,I:I,I662)=U662</f>
        <v>0</v>
      </c>
      <c r="W662" t="b">
        <f>_xlfn.MINIFS(U:U,I:I,I662)=U662</f>
        <v>0</v>
      </c>
      <c r="X662" t="b">
        <f>MAX(U:U)=U662</f>
        <v>0</v>
      </c>
      <c r="Y662" t="b">
        <f>L662&lt;&gt;I662</f>
        <v>0</v>
      </c>
    </row>
    <row r="663" spans="1:25" x14ac:dyDescent="0.2">
      <c r="A663">
        <v>140</v>
      </c>
      <c r="B663" t="s">
        <v>808</v>
      </c>
      <c r="C663" t="s">
        <v>809</v>
      </c>
      <c r="D663" t="s">
        <v>18</v>
      </c>
      <c r="E663" t="s">
        <v>14</v>
      </c>
      <c r="G663">
        <v>32.666699999999999</v>
      </c>
      <c r="H663">
        <v>31</v>
      </c>
      <c r="P663">
        <v>-5.4503675201696504</v>
      </c>
      <c r="Q663">
        <v>-5.4504000000000001</v>
      </c>
      <c r="R663" t="str">
        <f>LEFT(B663,1)&amp;"."&amp;C663&amp;IF(V663,"^","")&amp;IF(W663,"*","")</f>
        <v>A.Bosenavulagi</v>
      </c>
      <c r="S663">
        <f>RANK(Q663,Q663:Q670)</f>
        <v>5</v>
      </c>
      <c r="T663">
        <f>RANK(Q663,Q:Q)</f>
        <v>558</v>
      </c>
      <c r="U663">
        <f>K663-T663</f>
        <v>-558</v>
      </c>
      <c r="V663" t="b">
        <f>_xlfn.MAXIFS(U:U,I:I,I663)=U663</f>
        <v>0</v>
      </c>
      <c r="W663" t="b">
        <f>_xlfn.MINIFS(U:U,I:I,I663)=U663</f>
        <v>0</v>
      </c>
      <c r="X663" t="b">
        <f>MAX(U:U)=U663</f>
        <v>0</v>
      </c>
      <c r="Y663" t="b">
        <f>L663&lt;&gt;I663</f>
        <v>0</v>
      </c>
    </row>
    <row r="664" spans="1:25" x14ac:dyDescent="0.2">
      <c r="A664">
        <v>143</v>
      </c>
      <c r="B664" t="s">
        <v>810</v>
      </c>
      <c r="C664" t="s">
        <v>350</v>
      </c>
      <c r="D664" t="s">
        <v>18</v>
      </c>
      <c r="E664" t="s">
        <v>12</v>
      </c>
      <c r="G664">
        <v>52.2</v>
      </c>
      <c r="H664">
        <v>45</v>
      </c>
      <c r="N664">
        <v>-5.4089842703848499</v>
      </c>
      <c r="Q664">
        <v>-5.4089999999999998</v>
      </c>
      <c r="R664" t="str">
        <f>LEFT(B664,1)&amp;"."&amp;C664&amp;IF(V664,"^","")&amp;IF(W664,"*","")</f>
        <v>T.Brown</v>
      </c>
      <c r="S664">
        <f>RANK(Q664,Q664:Q671)</f>
        <v>5</v>
      </c>
      <c r="T664">
        <f>RANK(Q664,Q:Q)</f>
        <v>556</v>
      </c>
      <c r="U664">
        <f>K664-T664</f>
        <v>-556</v>
      </c>
      <c r="V664" t="b">
        <f>_xlfn.MAXIFS(U:U,I:I,I664)=U664</f>
        <v>0</v>
      </c>
      <c r="W664" t="b">
        <f>_xlfn.MINIFS(U:U,I:I,I664)=U664</f>
        <v>0</v>
      </c>
      <c r="X664" t="b">
        <f>MAX(U:U)=U664</f>
        <v>0</v>
      </c>
      <c r="Y664" t="b">
        <f>L664&lt;&gt;I664</f>
        <v>0</v>
      </c>
    </row>
    <row r="665" spans="1:25" x14ac:dyDescent="0.2">
      <c r="A665">
        <v>144</v>
      </c>
      <c r="B665" t="s">
        <v>111</v>
      </c>
      <c r="C665" t="s">
        <v>148</v>
      </c>
      <c r="D665" t="s">
        <v>18</v>
      </c>
      <c r="E665" t="s">
        <v>13</v>
      </c>
      <c r="F665" t="s">
        <v>14</v>
      </c>
      <c r="G665">
        <v>64.333299999999994</v>
      </c>
      <c r="H665">
        <v>73</v>
      </c>
      <c r="O665">
        <v>-1.6743634800240299</v>
      </c>
      <c r="P665">
        <v>-1.5077981191427301</v>
      </c>
      <c r="Q665">
        <v>-1.5078</v>
      </c>
      <c r="R665" t="str">
        <f>LEFT(B665,1)&amp;"."&amp;C665&amp;IF(V665,"^","")&amp;IF(W665,"*","")</f>
        <v>D.Cameron</v>
      </c>
      <c r="S665">
        <f>RANK(Q665,Q665:Q672)</f>
        <v>1</v>
      </c>
      <c r="T665">
        <f>RANK(Q665,Q:Q)</f>
        <v>206</v>
      </c>
      <c r="U665">
        <f>K665-T665</f>
        <v>-206</v>
      </c>
      <c r="V665" t="b">
        <f>_xlfn.MAXIFS(U:U,I:I,I665)=U665</f>
        <v>0</v>
      </c>
      <c r="W665" t="b">
        <f>_xlfn.MINIFS(U:U,I:I,I665)=U665</f>
        <v>0</v>
      </c>
      <c r="X665" t="b">
        <f>MAX(U:U)=U665</f>
        <v>0</v>
      </c>
      <c r="Y665" t="b">
        <f>L665&lt;&gt;I665</f>
        <v>0</v>
      </c>
    </row>
    <row r="666" spans="1:25" x14ac:dyDescent="0.2">
      <c r="A666">
        <v>154</v>
      </c>
      <c r="B666" t="s">
        <v>332</v>
      </c>
      <c r="C666" t="s">
        <v>811</v>
      </c>
      <c r="D666" t="s">
        <v>18</v>
      </c>
      <c r="E666" t="s">
        <v>11</v>
      </c>
      <c r="G666">
        <v>0</v>
      </c>
      <c r="H666">
        <v>0</v>
      </c>
      <c r="M666">
        <v>-8.1979333174566094</v>
      </c>
      <c r="Q666">
        <v>-8.1979000000000006</v>
      </c>
      <c r="R666" t="str">
        <f>LEFT(B666,1)&amp;"."&amp;C666&amp;IF(V666,"^","")&amp;IF(W666,"*","")</f>
        <v>M.Keane</v>
      </c>
      <c r="S666">
        <f>RANK(Q666,Q666:Q673)</f>
        <v>4</v>
      </c>
      <c r="T666">
        <f>RANK(Q666,Q:Q)</f>
        <v>587</v>
      </c>
      <c r="U666">
        <f>K666-T666</f>
        <v>-587</v>
      </c>
      <c r="V666" t="b">
        <f>_xlfn.MAXIFS(U:U,I:I,I666)=U666</f>
        <v>0</v>
      </c>
      <c r="W666" t="b">
        <f>_xlfn.MINIFS(U:U,I:I,I666)=U666</f>
        <v>0</v>
      </c>
      <c r="X666" t="b">
        <f>MAX(U:U)=U666</f>
        <v>0</v>
      </c>
      <c r="Y666" t="b">
        <f>L666&lt;&gt;I666</f>
        <v>0</v>
      </c>
    </row>
    <row r="667" spans="1:25" x14ac:dyDescent="0.2">
      <c r="A667">
        <v>155</v>
      </c>
      <c r="B667" t="s">
        <v>220</v>
      </c>
      <c r="C667" t="s">
        <v>39</v>
      </c>
      <c r="D667" t="s">
        <v>18</v>
      </c>
      <c r="E667" t="s">
        <v>14</v>
      </c>
      <c r="G667">
        <v>36</v>
      </c>
      <c r="H667">
        <v>36</v>
      </c>
      <c r="P667">
        <v>-4.9810140200474002</v>
      </c>
      <c r="Q667">
        <v>-4.9809999999999999</v>
      </c>
      <c r="R667" t="str">
        <f>LEFT(B667,1)&amp;"."&amp;C667&amp;IF(V667,"^","")&amp;IF(W667,"*","")</f>
        <v>W.Kelly</v>
      </c>
      <c r="S667">
        <f>RANK(Q667,Q667:Q674)</f>
        <v>1</v>
      </c>
      <c r="T667">
        <f>RANK(Q667,Q:Q)</f>
        <v>511</v>
      </c>
      <c r="U667">
        <f>K667-T667</f>
        <v>-511</v>
      </c>
      <c r="V667" t="b">
        <f>_xlfn.MAXIFS(U:U,I:I,I667)=U667</f>
        <v>0</v>
      </c>
      <c r="W667" t="b">
        <f>_xlfn.MINIFS(U:U,I:I,I667)=U667</f>
        <v>0</v>
      </c>
      <c r="X667" t="b">
        <f>MAX(U:U)=U667</f>
        <v>0</v>
      </c>
      <c r="Y667" t="b">
        <f>L667&lt;&gt;I667</f>
        <v>0</v>
      </c>
    </row>
    <row r="668" spans="1:25" x14ac:dyDescent="0.2">
      <c r="A668">
        <v>157</v>
      </c>
      <c r="B668" t="s">
        <v>19</v>
      </c>
      <c r="C668" t="s">
        <v>183</v>
      </c>
      <c r="D668" t="s">
        <v>18</v>
      </c>
      <c r="E668" t="s">
        <v>13</v>
      </c>
      <c r="G668">
        <v>0</v>
      </c>
      <c r="H668">
        <v>0</v>
      </c>
      <c r="O668">
        <v>-5.1959538965931698</v>
      </c>
      <c r="Q668">
        <v>-5.1959999999999997</v>
      </c>
      <c r="R668" t="str">
        <f>LEFT(B668,1)&amp;"."&amp;C668&amp;IF(V668,"^","")&amp;IF(W668,"*","")</f>
        <v>M.Lynch</v>
      </c>
      <c r="S668">
        <f>RANK(Q668,Q668:Q675)</f>
        <v>1</v>
      </c>
      <c r="T668">
        <f>RANK(Q668,Q:Q)</f>
        <v>521</v>
      </c>
      <c r="U668">
        <f>K668-T668</f>
        <v>-521</v>
      </c>
      <c r="V668" t="b">
        <f>_xlfn.MAXIFS(U:U,I:I,I668)=U668</f>
        <v>0</v>
      </c>
      <c r="W668" t="b">
        <f>_xlfn.MINIFS(U:U,I:I,I668)=U668</f>
        <v>0</v>
      </c>
      <c r="X668" t="b">
        <f>MAX(U:U)=U668</f>
        <v>0</v>
      </c>
      <c r="Y668" t="b">
        <f>L668&lt;&gt;I668</f>
        <v>0</v>
      </c>
    </row>
    <row r="669" spans="1:25" x14ac:dyDescent="0.2">
      <c r="A669">
        <v>163</v>
      </c>
      <c r="B669" t="s">
        <v>402</v>
      </c>
      <c r="C669" t="s">
        <v>294</v>
      </c>
      <c r="D669" t="s">
        <v>18</v>
      </c>
      <c r="E669" t="s">
        <v>11</v>
      </c>
      <c r="G669">
        <v>0</v>
      </c>
      <c r="H669">
        <v>0</v>
      </c>
      <c r="M669">
        <v>-8.1979333174566094</v>
      </c>
      <c r="Q669">
        <v>-8.1979000000000006</v>
      </c>
      <c r="R669" t="str">
        <f>LEFT(B669,1)&amp;"."&amp;C669&amp;IF(V669,"^","")&amp;IF(W669,"*","")</f>
        <v>N.Murphy</v>
      </c>
      <c r="S669">
        <f>RANK(Q669,Q669:Q676)</f>
        <v>4</v>
      </c>
      <c r="T669">
        <f>RANK(Q669,Q:Q)</f>
        <v>587</v>
      </c>
      <c r="U669">
        <f>K669-T669</f>
        <v>-587</v>
      </c>
      <c r="V669" t="b">
        <f>_xlfn.MAXIFS(U:U,I:I,I669)=U669</f>
        <v>0</v>
      </c>
      <c r="W669" t="b">
        <f>_xlfn.MINIFS(U:U,I:I,I669)=U669</f>
        <v>0</v>
      </c>
      <c r="X669" t="b">
        <f>MAX(U:U)=U669</f>
        <v>0</v>
      </c>
      <c r="Y669" t="b">
        <f>L669&lt;&gt;I669</f>
        <v>0</v>
      </c>
    </row>
    <row r="670" spans="1:25" x14ac:dyDescent="0.2">
      <c r="A670">
        <v>177</v>
      </c>
      <c r="B670" t="s">
        <v>812</v>
      </c>
      <c r="C670" t="s">
        <v>813</v>
      </c>
      <c r="D670" t="s">
        <v>18</v>
      </c>
      <c r="E670" t="s">
        <v>14</v>
      </c>
      <c r="G670">
        <v>0</v>
      </c>
      <c r="H670">
        <v>0</v>
      </c>
      <c r="P670">
        <v>-8.3603592209276094</v>
      </c>
      <c r="Q670">
        <v>-8.3604000000000003</v>
      </c>
      <c r="R670" t="str">
        <f>LEFT(B670,1)&amp;"."&amp;C670&amp;IF(V670,"^","")&amp;IF(W670,"*","")</f>
        <v>A.Tohill</v>
      </c>
      <c r="S670">
        <f>RANK(Q670,Q670:Q677)</f>
        <v>5</v>
      </c>
      <c r="T670">
        <f>RANK(Q670,Q:Q)</f>
        <v>687</v>
      </c>
      <c r="U670">
        <f>K670-T670</f>
        <v>-687</v>
      </c>
      <c r="V670" t="b">
        <f>_xlfn.MAXIFS(U:U,I:I,I670)=U670</f>
        <v>0</v>
      </c>
      <c r="W670" t="b">
        <f>_xlfn.MINIFS(U:U,I:I,I670)=U670</f>
        <v>0</v>
      </c>
      <c r="X670" t="b">
        <f>MAX(U:U)=U670</f>
        <v>0</v>
      </c>
      <c r="Y670" t="b">
        <f>L670&lt;&gt;I670</f>
        <v>0</v>
      </c>
    </row>
    <row r="671" spans="1:25" x14ac:dyDescent="0.2">
      <c r="A671">
        <v>190</v>
      </c>
      <c r="B671" t="s">
        <v>70</v>
      </c>
      <c r="C671" t="s">
        <v>814</v>
      </c>
      <c r="D671" t="s">
        <v>82</v>
      </c>
      <c r="E671" t="s">
        <v>13</v>
      </c>
      <c r="G671">
        <v>0</v>
      </c>
      <c r="H671">
        <v>0</v>
      </c>
      <c r="O671">
        <v>-5.1959538965931698</v>
      </c>
      <c r="Q671">
        <v>-5.1959999999999997</v>
      </c>
      <c r="R671" t="str">
        <f>LEFT(B671,1)&amp;"."&amp;C671&amp;IF(V671,"^","")&amp;IF(W671,"*","")</f>
        <v>S.Draper</v>
      </c>
      <c r="S671">
        <f>RANK(Q671,Q671:Q678)</f>
        <v>3</v>
      </c>
      <c r="T671">
        <f>RANK(Q671,Q:Q)</f>
        <v>521</v>
      </c>
      <c r="U671">
        <f>K671-T671</f>
        <v>-521</v>
      </c>
      <c r="V671" t="b">
        <f>_xlfn.MAXIFS(U:U,I:I,I671)=U671</f>
        <v>0</v>
      </c>
      <c r="W671" t="b">
        <f>_xlfn.MINIFS(U:U,I:I,I671)=U671</f>
        <v>0</v>
      </c>
      <c r="X671" t="b">
        <f>MAX(U:U)=U671</f>
        <v>0</v>
      </c>
      <c r="Y671" t="b">
        <f>L671&lt;&gt;I671</f>
        <v>0</v>
      </c>
    </row>
    <row r="672" spans="1:25" x14ac:dyDescent="0.2">
      <c r="A672">
        <v>194</v>
      </c>
      <c r="B672" t="s">
        <v>524</v>
      </c>
      <c r="C672" t="s">
        <v>815</v>
      </c>
      <c r="D672" t="s">
        <v>82</v>
      </c>
      <c r="E672" t="s">
        <v>14</v>
      </c>
      <c r="G672">
        <v>0</v>
      </c>
      <c r="H672">
        <v>0</v>
      </c>
      <c r="P672">
        <v>-8.3603592209276094</v>
      </c>
      <c r="Q672">
        <v>-8.3604000000000003</v>
      </c>
      <c r="R672" t="str">
        <f>LEFT(B672,1)&amp;"."&amp;C672&amp;IF(V672,"^","")&amp;IF(W672,"*","")</f>
        <v>N.Gown</v>
      </c>
      <c r="S672">
        <f>RANK(Q672,Q672:Q679)</f>
        <v>5</v>
      </c>
      <c r="T672">
        <f>RANK(Q672,Q:Q)</f>
        <v>687</v>
      </c>
      <c r="U672">
        <f>K672-T672</f>
        <v>-687</v>
      </c>
      <c r="V672" t="b">
        <f>_xlfn.MAXIFS(U:U,I:I,I672)=U672</f>
        <v>0</v>
      </c>
      <c r="W672" t="b">
        <f>_xlfn.MINIFS(U:U,I:I,I672)=U672</f>
        <v>0</v>
      </c>
      <c r="X672" t="b">
        <f>MAX(U:U)=U672</f>
        <v>0</v>
      </c>
      <c r="Y672" t="b">
        <f>L672&lt;&gt;I672</f>
        <v>0</v>
      </c>
    </row>
    <row r="673" spans="1:25" x14ac:dyDescent="0.2">
      <c r="A673">
        <v>212</v>
      </c>
      <c r="B673" t="s">
        <v>816</v>
      </c>
      <c r="C673" t="s">
        <v>817</v>
      </c>
      <c r="D673" t="s">
        <v>82</v>
      </c>
      <c r="E673" t="s">
        <v>14</v>
      </c>
      <c r="G673">
        <v>0</v>
      </c>
      <c r="H673">
        <v>0</v>
      </c>
      <c r="P673">
        <v>-8.3603592209276094</v>
      </c>
      <c r="Q673">
        <v>-8.3604000000000003</v>
      </c>
      <c r="R673" t="str">
        <f>LEFT(B673,1)&amp;"."&amp;C673&amp;IF(V673,"^","")&amp;IF(W673,"*","")</f>
        <v>I.Mosquito</v>
      </c>
      <c r="S673">
        <f>RANK(Q673,Q673:Q680)</f>
        <v>6</v>
      </c>
      <c r="T673">
        <f>RANK(Q673,Q:Q)</f>
        <v>687</v>
      </c>
      <c r="U673">
        <f>K673-T673</f>
        <v>-687</v>
      </c>
      <c r="V673" t="b">
        <f>_xlfn.MAXIFS(U:U,I:I,I673)=U673</f>
        <v>0</v>
      </c>
      <c r="W673" t="b">
        <f>_xlfn.MINIFS(U:U,I:I,I673)=U673</f>
        <v>0</v>
      </c>
      <c r="X673" t="b">
        <f>MAX(U:U)=U673</f>
        <v>0</v>
      </c>
      <c r="Y673" t="b">
        <f>L673&lt;&gt;I673</f>
        <v>0</v>
      </c>
    </row>
    <row r="674" spans="1:25" x14ac:dyDescent="0.2">
      <c r="A674">
        <v>255</v>
      </c>
      <c r="B674" t="s">
        <v>49</v>
      </c>
      <c r="C674" t="s">
        <v>818</v>
      </c>
      <c r="D674" t="s">
        <v>37</v>
      </c>
      <c r="E674" t="s">
        <v>13</v>
      </c>
      <c r="G674">
        <v>0</v>
      </c>
      <c r="H674">
        <v>0</v>
      </c>
      <c r="O674">
        <v>-5.1959538965931698</v>
      </c>
      <c r="Q674">
        <v>-5.1959999999999997</v>
      </c>
      <c r="R674" t="str">
        <f>LEFT(B674,1)&amp;"."&amp;C674&amp;IF(V674,"^","")&amp;IF(W674,"*","")</f>
        <v>L.Meek</v>
      </c>
      <c r="S674">
        <f>RANK(Q674,Q674:Q681)</f>
        <v>4</v>
      </c>
      <c r="T674">
        <f>RANK(Q674,Q:Q)</f>
        <v>521</v>
      </c>
      <c r="U674">
        <f>K674-T674</f>
        <v>-521</v>
      </c>
      <c r="V674" t="b">
        <f>_xlfn.MAXIFS(U:U,I:I,I674)=U674</f>
        <v>0</v>
      </c>
      <c r="W674" t="b">
        <f>_xlfn.MINIFS(U:U,I:I,I674)=U674</f>
        <v>0</v>
      </c>
      <c r="X674" t="b">
        <f>MAX(U:U)=U674</f>
        <v>0</v>
      </c>
      <c r="Y674" t="b">
        <f>L674&lt;&gt;I674</f>
        <v>0</v>
      </c>
    </row>
    <row r="675" spans="1:25" x14ac:dyDescent="0.2">
      <c r="A675">
        <v>258</v>
      </c>
      <c r="B675" t="s">
        <v>819</v>
      </c>
      <c r="C675" t="s">
        <v>820</v>
      </c>
      <c r="D675" t="s">
        <v>37</v>
      </c>
      <c r="E675" t="s">
        <v>11</v>
      </c>
      <c r="G675">
        <v>0</v>
      </c>
      <c r="H675">
        <v>0</v>
      </c>
      <c r="M675">
        <v>-8.1979333174566094</v>
      </c>
      <c r="Q675">
        <v>-8.1979000000000006</v>
      </c>
      <c r="R675" t="str">
        <f>LEFT(B675,1)&amp;"."&amp;C675&amp;IF(V675,"^","")&amp;IF(W675,"*","")</f>
        <v>D.O'Reilly</v>
      </c>
      <c r="S675">
        <f>RANK(Q675,Q675:Q682)</f>
        <v>4</v>
      </c>
      <c r="T675">
        <f>RANK(Q675,Q:Q)</f>
        <v>587</v>
      </c>
      <c r="U675">
        <f>K675-T675</f>
        <v>-587</v>
      </c>
      <c r="V675" t="b">
        <f>_xlfn.MAXIFS(U:U,I:I,I675)=U675</f>
        <v>0</v>
      </c>
      <c r="W675" t="b">
        <f>_xlfn.MINIFS(U:U,I:I,I675)=U675</f>
        <v>0</v>
      </c>
      <c r="X675" t="b">
        <f>MAX(U:U)=U675</f>
        <v>0</v>
      </c>
      <c r="Y675" t="b">
        <f>L675&lt;&gt;I675</f>
        <v>0</v>
      </c>
    </row>
    <row r="676" spans="1:25" x14ac:dyDescent="0.2">
      <c r="A676">
        <v>264</v>
      </c>
      <c r="B676" t="s">
        <v>70</v>
      </c>
      <c r="C676" t="s">
        <v>821</v>
      </c>
      <c r="D676" t="s">
        <v>37</v>
      </c>
      <c r="E676" t="s">
        <v>14</v>
      </c>
      <c r="G676">
        <v>61.666699999999999</v>
      </c>
      <c r="H676">
        <v>74</v>
      </c>
      <c r="P676">
        <v>-1.41392741911828</v>
      </c>
      <c r="Q676">
        <v>-1.4138999999999999</v>
      </c>
      <c r="R676" t="str">
        <f>LEFT(B676,1)&amp;"."&amp;C676&amp;IF(V676,"^","")&amp;IF(W676,"*","")</f>
        <v>S.Sturt</v>
      </c>
      <c r="S676">
        <f>RANK(Q676,Q676:Q683)</f>
        <v>2</v>
      </c>
      <c r="T676">
        <f>RANK(Q676,Q:Q)</f>
        <v>193</v>
      </c>
      <c r="U676">
        <f>K676-T676</f>
        <v>-193</v>
      </c>
      <c r="V676" t="b">
        <f>_xlfn.MAXIFS(U:U,I:I,I676)=U676</f>
        <v>0</v>
      </c>
      <c r="W676" t="b">
        <f>_xlfn.MINIFS(U:U,I:I,I676)=U676</f>
        <v>0</v>
      </c>
      <c r="X676" t="b">
        <f>MAX(U:U)=U676</f>
        <v>0</v>
      </c>
      <c r="Y676" t="b">
        <f>L676&lt;&gt;I676</f>
        <v>0</v>
      </c>
    </row>
    <row r="677" spans="1:25" x14ac:dyDescent="0.2">
      <c r="A677">
        <v>269</v>
      </c>
      <c r="B677" t="s">
        <v>74</v>
      </c>
      <c r="C677" t="s">
        <v>822</v>
      </c>
      <c r="D677" t="s">
        <v>37</v>
      </c>
      <c r="E677" t="s">
        <v>12</v>
      </c>
      <c r="G677">
        <v>0</v>
      </c>
      <c r="H677">
        <v>0</v>
      </c>
      <c r="N677">
        <v>-9.5647464949302297</v>
      </c>
      <c r="Q677">
        <v>-9.5647000000000002</v>
      </c>
      <c r="R677" t="str">
        <f>LEFT(B677,1)&amp;"."&amp;C677&amp;IF(V677,"^","")&amp;IF(W677,"*","")</f>
        <v>L.Valente</v>
      </c>
      <c r="S677">
        <f>RANK(Q677,Q677:Q684)</f>
        <v>6</v>
      </c>
      <c r="T677">
        <f>RANK(Q677,Q:Q)</f>
        <v>775</v>
      </c>
      <c r="U677">
        <f>K677-T677</f>
        <v>-775</v>
      </c>
      <c r="V677" t="b">
        <f>_xlfn.MAXIFS(U:U,I:I,I677)=U677</f>
        <v>0</v>
      </c>
      <c r="W677" t="b">
        <f>_xlfn.MINIFS(U:U,I:I,I677)=U677</f>
        <v>0</v>
      </c>
      <c r="X677" t="b">
        <f>MAX(U:U)=U677</f>
        <v>0</v>
      </c>
      <c r="Y677" t="b">
        <f>L677&lt;&gt;I677</f>
        <v>0</v>
      </c>
    </row>
    <row r="678" spans="1:25" x14ac:dyDescent="0.2">
      <c r="A678">
        <v>271</v>
      </c>
      <c r="B678" t="s">
        <v>823</v>
      </c>
      <c r="C678" t="s">
        <v>714</v>
      </c>
      <c r="D678" t="s">
        <v>37</v>
      </c>
      <c r="E678" t="s">
        <v>11</v>
      </c>
      <c r="G678">
        <v>49</v>
      </c>
      <c r="H678">
        <v>49</v>
      </c>
      <c r="M678">
        <v>-3.8301591272520699</v>
      </c>
      <c r="Q678">
        <v>-3.8302</v>
      </c>
      <c r="R678" t="str">
        <f>LEFT(B678,1)&amp;"."&amp;C678&amp;IF(V678,"^","")&amp;IF(W678,"*","")</f>
        <v>T.Watson</v>
      </c>
      <c r="S678">
        <f>RANK(Q678,Q678:Q685)</f>
        <v>2</v>
      </c>
      <c r="T678">
        <f>RANK(Q678,Q:Q)</f>
        <v>450</v>
      </c>
      <c r="U678">
        <f>K678-T678</f>
        <v>-450</v>
      </c>
      <c r="V678" t="b">
        <f>_xlfn.MAXIFS(U:U,I:I,I678)=U678</f>
        <v>0</v>
      </c>
      <c r="W678" t="b">
        <f>_xlfn.MINIFS(U:U,I:I,I678)=U678</f>
        <v>0</v>
      </c>
      <c r="X678" t="b">
        <f>MAX(U:U)=U678</f>
        <v>0</v>
      </c>
      <c r="Y678" t="b">
        <f>L678&lt;&gt;I678</f>
        <v>0</v>
      </c>
    </row>
    <row r="679" spans="1:25" x14ac:dyDescent="0.2">
      <c r="A679">
        <v>291</v>
      </c>
      <c r="B679" t="s">
        <v>70</v>
      </c>
      <c r="C679" t="s">
        <v>824</v>
      </c>
      <c r="D679" t="s">
        <v>113</v>
      </c>
      <c r="E679" t="s">
        <v>12</v>
      </c>
      <c r="G679">
        <v>0</v>
      </c>
      <c r="H679">
        <v>0</v>
      </c>
      <c r="N679">
        <v>-9.5647464949302297</v>
      </c>
      <c r="Q679">
        <v>-9.5647000000000002</v>
      </c>
      <c r="R679" t="str">
        <f>LEFT(B679,1)&amp;"."&amp;C679&amp;IF(V679,"^","")&amp;IF(W679,"*","")</f>
        <v>S.Fletcher</v>
      </c>
      <c r="S679">
        <f>RANK(Q679,Q679:Q686)</f>
        <v>7</v>
      </c>
      <c r="T679">
        <f>RANK(Q679,Q:Q)</f>
        <v>775</v>
      </c>
      <c r="U679">
        <f>K679-T679</f>
        <v>-775</v>
      </c>
      <c r="V679" t="b">
        <f>_xlfn.MAXIFS(U:U,I:I,I679)=U679</f>
        <v>0</v>
      </c>
      <c r="W679" t="b">
        <f>_xlfn.MINIFS(U:U,I:I,I679)=U679</f>
        <v>0</v>
      </c>
      <c r="X679" t="b">
        <f>MAX(U:U)=U679</f>
        <v>0</v>
      </c>
      <c r="Y679" t="b">
        <f>L679&lt;&gt;I679</f>
        <v>0</v>
      </c>
    </row>
    <row r="680" spans="1:25" x14ac:dyDescent="0.2">
      <c r="A680">
        <v>305</v>
      </c>
      <c r="B680" t="s">
        <v>825</v>
      </c>
      <c r="C680" t="s">
        <v>826</v>
      </c>
      <c r="D680" t="s">
        <v>113</v>
      </c>
      <c r="E680" t="s">
        <v>11</v>
      </c>
      <c r="G680">
        <v>0</v>
      </c>
      <c r="H680">
        <v>0</v>
      </c>
      <c r="M680">
        <v>-8.1979333174566094</v>
      </c>
      <c r="Q680">
        <v>-8.1979000000000006</v>
      </c>
      <c r="R680" t="str">
        <f>LEFT(B680,1)&amp;"."&amp;C680&amp;IF(V680,"^","")&amp;IF(W680,"*","")</f>
        <v>J.McLennan</v>
      </c>
      <c r="S680">
        <f>RANK(Q680,Q680:Q687)</f>
        <v>2</v>
      </c>
      <c r="T680">
        <f>RANK(Q680,Q:Q)</f>
        <v>587</v>
      </c>
      <c r="U680">
        <f>K680-T680</f>
        <v>-587</v>
      </c>
      <c r="V680" t="b">
        <f>_xlfn.MAXIFS(U:U,I:I,I680)=U680</f>
        <v>0</v>
      </c>
      <c r="W680" t="b">
        <f>_xlfn.MINIFS(U:U,I:I,I680)=U680</f>
        <v>0</v>
      </c>
      <c r="X680" t="b">
        <f>MAX(U:U)=U680</f>
        <v>0</v>
      </c>
      <c r="Y680" t="b">
        <f>L680&lt;&gt;I680</f>
        <v>0</v>
      </c>
    </row>
    <row r="681" spans="1:25" x14ac:dyDescent="0.2">
      <c r="A681">
        <v>311</v>
      </c>
      <c r="B681" t="s">
        <v>827</v>
      </c>
      <c r="C681" t="s">
        <v>828</v>
      </c>
      <c r="D681" t="s">
        <v>113</v>
      </c>
      <c r="E681" t="s">
        <v>14</v>
      </c>
      <c r="G681">
        <v>89.666700000000006</v>
      </c>
      <c r="H681">
        <v>102</v>
      </c>
      <c r="L681">
        <v>33301</v>
      </c>
      <c r="P681">
        <v>1.2144521815663301</v>
      </c>
      <c r="Q681">
        <v>1.2144999999999999</v>
      </c>
      <c r="R681" t="str">
        <f>LEFT(B681,1)&amp;"."&amp;C681&amp;IF(V681,"^","")&amp;IF(W681,"*","")</f>
        <v>I.Rankine</v>
      </c>
      <c r="S681">
        <f>RANK(Q681,Q681:Q688)</f>
        <v>1</v>
      </c>
      <c r="T681">
        <f>RANK(Q681,Q:Q)</f>
        <v>22</v>
      </c>
      <c r="U681">
        <f>K681-T681</f>
        <v>-22</v>
      </c>
      <c r="V681" t="b">
        <f>_xlfn.MAXIFS(U:U,I:I,I681)=U681</f>
        <v>0</v>
      </c>
      <c r="W681" t="b">
        <f>_xlfn.MINIFS(U:U,I:I,I681)=U681</f>
        <v>0</v>
      </c>
      <c r="X681" t="b">
        <f>MAX(U:U)=U681</f>
        <v>0</v>
      </c>
      <c r="Y681" t="b">
        <f>L681&lt;&gt;I681</f>
        <v>1</v>
      </c>
    </row>
    <row r="682" spans="1:25" x14ac:dyDescent="0.2">
      <c r="A682">
        <v>312</v>
      </c>
      <c r="B682" t="s">
        <v>41</v>
      </c>
      <c r="C682" t="s">
        <v>829</v>
      </c>
      <c r="D682" t="s">
        <v>113</v>
      </c>
      <c r="E682" t="s">
        <v>12</v>
      </c>
      <c r="G682">
        <v>0</v>
      </c>
      <c r="H682">
        <v>0</v>
      </c>
      <c r="N682">
        <v>-9.5647464949302297</v>
      </c>
      <c r="Q682">
        <v>-9.5647000000000002</v>
      </c>
      <c r="R682" t="str">
        <f>LEFT(B682,1)&amp;"."&amp;C682&amp;IF(V682,"^","")&amp;IF(W682,"*","")</f>
        <v>M.Riordan</v>
      </c>
      <c r="S682">
        <f>RANK(Q682,Q682:Q689)</f>
        <v>8</v>
      </c>
      <c r="T682">
        <f>RANK(Q682,Q:Q)</f>
        <v>775</v>
      </c>
      <c r="U682">
        <f>K682-T682</f>
        <v>-775</v>
      </c>
      <c r="V682" t="b">
        <f>_xlfn.MAXIFS(U:U,I:I,I682)=U682</f>
        <v>0</v>
      </c>
      <c r="W682" t="b">
        <f>_xlfn.MINIFS(U:U,I:I,I682)=U682</f>
        <v>0</v>
      </c>
      <c r="X682" t="b">
        <f>MAX(U:U)=U682</f>
        <v>0</v>
      </c>
      <c r="Y682" t="b">
        <f>L682&lt;&gt;I682</f>
        <v>0</v>
      </c>
    </row>
    <row r="683" spans="1:25" x14ac:dyDescent="0.2">
      <c r="A683">
        <v>346</v>
      </c>
      <c r="B683" t="s">
        <v>152</v>
      </c>
      <c r="C683" t="s">
        <v>830</v>
      </c>
      <c r="D683" t="s">
        <v>44</v>
      </c>
      <c r="E683" t="s">
        <v>11</v>
      </c>
      <c r="G683">
        <v>0</v>
      </c>
      <c r="H683">
        <v>0</v>
      </c>
      <c r="M683">
        <v>-8.1979333174566094</v>
      </c>
      <c r="Q683">
        <v>-8.1979000000000006</v>
      </c>
      <c r="R683" t="str">
        <f>LEFT(B683,1)&amp;"."&amp;C683&amp;IF(V683,"^","")&amp;IF(W683,"*","")</f>
        <v>B.Jarvis</v>
      </c>
      <c r="S683">
        <f>RANK(Q683,Q683:Q690)</f>
        <v>2</v>
      </c>
      <c r="T683">
        <f>RANK(Q683,Q:Q)</f>
        <v>587</v>
      </c>
      <c r="U683">
        <f>K683-T683</f>
        <v>-587</v>
      </c>
      <c r="V683" t="b">
        <f>_xlfn.MAXIFS(U:U,I:I,I683)=U683</f>
        <v>0</v>
      </c>
      <c r="W683" t="b">
        <f>_xlfn.MINIFS(U:U,I:I,I683)=U683</f>
        <v>0</v>
      </c>
      <c r="X683" t="b">
        <f>MAX(U:U)=U683</f>
        <v>0</v>
      </c>
      <c r="Y683" t="b">
        <f>L683&lt;&gt;I683</f>
        <v>0</v>
      </c>
    </row>
    <row r="684" spans="1:25" x14ac:dyDescent="0.2">
      <c r="A684">
        <v>348</v>
      </c>
      <c r="B684" t="s">
        <v>129</v>
      </c>
      <c r="C684" t="s">
        <v>831</v>
      </c>
      <c r="D684" t="s">
        <v>44</v>
      </c>
      <c r="E684" t="s">
        <v>11</v>
      </c>
      <c r="G684">
        <v>0</v>
      </c>
      <c r="H684">
        <v>0</v>
      </c>
      <c r="M684">
        <v>-8.1979333174566094</v>
      </c>
      <c r="Q684">
        <v>-8.1979000000000006</v>
      </c>
      <c r="R684" t="str">
        <f>LEFT(B684,1)&amp;"."&amp;C684&amp;IF(V684,"^","")&amp;IF(W684,"*","")</f>
        <v>J.Kennerley</v>
      </c>
      <c r="S684">
        <f>RANK(Q684,Q684:Q691)</f>
        <v>2</v>
      </c>
      <c r="T684">
        <f>RANK(Q684,Q:Q)</f>
        <v>587</v>
      </c>
      <c r="U684">
        <f>K684-T684</f>
        <v>-587</v>
      </c>
      <c r="V684" t="b">
        <f>_xlfn.MAXIFS(U:U,I:I,I684)=U684</f>
        <v>0</v>
      </c>
      <c r="W684" t="b">
        <f>_xlfn.MINIFS(U:U,I:I,I684)=U684</f>
        <v>0</v>
      </c>
      <c r="X684" t="b">
        <f>MAX(U:U)=U684</f>
        <v>0</v>
      </c>
      <c r="Y684" t="b">
        <f>L684&lt;&gt;I684</f>
        <v>0</v>
      </c>
    </row>
    <row r="685" spans="1:25" x14ac:dyDescent="0.2">
      <c r="A685">
        <v>350</v>
      </c>
      <c r="B685" t="s">
        <v>402</v>
      </c>
      <c r="C685" t="s">
        <v>832</v>
      </c>
      <c r="D685" t="s">
        <v>44</v>
      </c>
      <c r="E685" t="s">
        <v>14</v>
      </c>
      <c r="G685">
        <v>0</v>
      </c>
      <c r="H685">
        <v>0</v>
      </c>
      <c r="P685">
        <v>-8.3603592209276094</v>
      </c>
      <c r="Q685">
        <v>-8.3604000000000003</v>
      </c>
      <c r="R685" t="str">
        <f>LEFT(B685,1)&amp;"."&amp;C685&amp;IF(V685,"^","")&amp;IF(W685,"*","")</f>
        <v>N.Kreuger</v>
      </c>
      <c r="S685">
        <f>RANK(Q685,Q685:Q692)</f>
        <v>5</v>
      </c>
      <c r="T685">
        <f>RANK(Q685,Q:Q)</f>
        <v>687</v>
      </c>
      <c r="U685">
        <f>K685-T685</f>
        <v>-687</v>
      </c>
      <c r="V685" t="b">
        <f>_xlfn.MAXIFS(U:U,I:I,I685)=U685</f>
        <v>0</v>
      </c>
      <c r="W685" t="b">
        <f>_xlfn.MINIFS(U:U,I:I,I685)=U685</f>
        <v>0</v>
      </c>
      <c r="X685" t="b">
        <f>MAX(U:U)=U685</f>
        <v>0</v>
      </c>
      <c r="Y685" t="b">
        <f>L685&lt;&gt;I685</f>
        <v>0</v>
      </c>
    </row>
    <row r="686" spans="1:25" x14ac:dyDescent="0.2">
      <c r="A686">
        <v>355</v>
      </c>
      <c r="B686" t="s">
        <v>145</v>
      </c>
      <c r="C686" t="s">
        <v>833</v>
      </c>
      <c r="D686" t="s">
        <v>44</v>
      </c>
      <c r="E686" t="s">
        <v>11</v>
      </c>
      <c r="G686">
        <v>0</v>
      </c>
      <c r="H686">
        <v>0</v>
      </c>
      <c r="M686">
        <v>-8.1979333174566094</v>
      </c>
      <c r="Q686">
        <v>-8.1979000000000006</v>
      </c>
      <c r="R686" t="str">
        <f>LEFT(B686,1)&amp;"."&amp;C686&amp;IF(V686,"^","")&amp;IF(W686,"*","")</f>
        <v>S.Okunbor</v>
      </c>
      <c r="S686">
        <f>RANK(Q686,Q686:Q693)</f>
        <v>3</v>
      </c>
      <c r="T686">
        <f>RANK(Q686,Q:Q)</f>
        <v>587</v>
      </c>
      <c r="U686">
        <f>K686-T686</f>
        <v>-587</v>
      </c>
      <c r="V686" t="b">
        <f>_xlfn.MAXIFS(U:U,I:I,I686)=U686</f>
        <v>0</v>
      </c>
      <c r="W686" t="b">
        <f>_xlfn.MINIFS(U:U,I:I,I686)=U686</f>
        <v>0</v>
      </c>
      <c r="X686" t="b">
        <f>MAX(U:U)=U686</f>
        <v>0</v>
      </c>
      <c r="Y686" t="b">
        <f>L686&lt;&gt;I686</f>
        <v>0</v>
      </c>
    </row>
    <row r="687" spans="1:25" x14ac:dyDescent="0.2">
      <c r="A687">
        <v>360</v>
      </c>
      <c r="B687" t="s">
        <v>356</v>
      </c>
      <c r="C687" t="s">
        <v>834</v>
      </c>
      <c r="D687" t="s">
        <v>44</v>
      </c>
      <c r="E687" t="s">
        <v>14</v>
      </c>
      <c r="G687">
        <v>0</v>
      </c>
      <c r="H687">
        <v>0</v>
      </c>
      <c r="P687">
        <v>-8.3603592209276094</v>
      </c>
      <c r="Q687">
        <v>-8.3604000000000003</v>
      </c>
      <c r="R687" t="str">
        <f>LEFT(B687,1)&amp;"."&amp;C687&amp;IF(V687,"^","")&amp;IF(W687,"*","")</f>
        <v>B.Schlensog</v>
      </c>
      <c r="S687">
        <f>RANK(Q687,Q687:Q694)</f>
        <v>5</v>
      </c>
      <c r="T687">
        <f>RANK(Q687,Q:Q)</f>
        <v>687</v>
      </c>
      <c r="U687">
        <f>K687-T687</f>
        <v>-687</v>
      </c>
      <c r="V687" t="b">
        <f>_xlfn.MAXIFS(U:U,I:I,I687)=U687</f>
        <v>0</v>
      </c>
      <c r="W687" t="b">
        <f>_xlfn.MINIFS(U:U,I:I,I687)=U687</f>
        <v>0</v>
      </c>
      <c r="X687" t="b">
        <f>MAX(U:U)=U687</f>
        <v>0</v>
      </c>
      <c r="Y687" t="b">
        <f>L687&lt;&gt;I687</f>
        <v>0</v>
      </c>
    </row>
    <row r="688" spans="1:25" x14ac:dyDescent="0.2">
      <c r="A688">
        <v>362</v>
      </c>
      <c r="B688" t="s">
        <v>70</v>
      </c>
      <c r="C688" t="s">
        <v>272</v>
      </c>
      <c r="D688" t="s">
        <v>44</v>
      </c>
      <c r="E688" t="s">
        <v>12</v>
      </c>
      <c r="G688">
        <v>79.666700000000006</v>
      </c>
      <c r="H688">
        <v>78</v>
      </c>
      <c r="L688">
        <v>33301</v>
      </c>
      <c r="N688">
        <v>-2.3614253057182402</v>
      </c>
      <c r="Q688">
        <v>-2.3614000000000002</v>
      </c>
      <c r="R688" t="str">
        <f>LEFT(B688,1)&amp;"."&amp;C688&amp;IF(V688,"^","")&amp;IF(W688,"*","")</f>
        <v>S.Simpson</v>
      </c>
      <c r="S688">
        <f>RANK(Q688,Q688:Q695)</f>
        <v>1</v>
      </c>
      <c r="T688">
        <f>RANK(Q688,Q:Q)</f>
        <v>293</v>
      </c>
      <c r="U688">
        <f>K688-T688</f>
        <v>-293</v>
      </c>
      <c r="V688" t="b">
        <f>_xlfn.MAXIFS(U:U,I:I,I688)=U688</f>
        <v>0</v>
      </c>
      <c r="W688" t="b">
        <f>_xlfn.MINIFS(U:U,I:I,I688)=U688</f>
        <v>0</v>
      </c>
      <c r="X688" t="b">
        <f>MAX(U:U)=U688</f>
        <v>0</v>
      </c>
      <c r="Y688" t="b">
        <f>L688&lt;&gt;I688</f>
        <v>1</v>
      </c>
    </row>
    <row r="689" spans="1:25" x14ac:dyDescent="0.2">
      <c r="A689">
        <v>368</v>
      </c>
      <c r="B689" t="s">
        <v>48</v>
      </c>
      <c r="C689" t="s">
        <v>835</v>
      </c>
      <c r="D689" t="s">
        <v>44</v>
      </c>
      <c r="E689" t="s">
        <v>14</v>
      </c>
      <c r="G689">
        <v>0</v>
      </c>
      <c r="H689">
        <v>0</v>
      </c>
      <c r="P689">
        <v>-8.3603592209276094</v>
      </c>
      <c r="Q689">
        <v>-8.3604000000000003</v>
      </c>
      <c r="R689" t="str">
        <f>LEFT(B689,1)&amp;"."&amp;C689&amp;IF(V689,"^","")&amp;IF(W689,"*","")</f>
        <v>J.Tarca</v>
      </c>
      <c r="S689">
        <f>RANK(Q689,Q689:Q696)</f>
        <v>4</v>
      </c>
      <c r="T689">
        <f>RANK(Q689,Q:Q)</f>
        <v>687</v>
      </c>
      <c r="U689">
        <f>K689-T689</f>
        <v>-687</v>
      </c>
      <c r="V689" t="b">
        <f>_xlfn.MAXIFS(U:U,I:I,I689)=U689</f>
        <v>0</v>
      </c>
      <c r="W689" t="b">
        <f>_xlfn.MINIFS(U:U,I:I,I689)=U689</f>
        <v>0</v>
      </c>
      <c r="X689" t="b">
        <f>MAX(U:U)=U689</f>
        <v>0</v>
      </c>
      <c r="Y689" t="b">
        <f>L689&lt;&gt;I689</f>
        <v>0</v>
      </c>
    </row>
    <row r="690" spans="1:25" x14ac:dyDescent="0.2">
      <c r="A690">
        <v>372</v>
      </c>
      <c r="B690" t="s">
        <v>836</v>
      </c>
      <c r="C690" t="s">
        <v>837</v>
      </c>
      <c r="D690" t="s">
        <v>27</v>
      </c>
      <c r="E690" t="s">
        <v>11</v>
      </c>
      <c r="F690" t="s">
        <v>14</v>
      </c>
      <c r="G690">
        <v>0</v>
      </c>
      <c r="H690">
        <v>0</v>
      </c>
      <c r="M690">
        <v>-8.1979333174566094</v>
      </c>
      <c r="P690">
        <v>-8.3603592209276094</v>
      </c>
      <c r="Q690">
        <v>-8.1979000000000006</v>
      </c>
      <c r="R690" t="str">
        <f>LEFT(B690,1)&amp;"."&amp;C690&amp;IF(V690,"^","")&amp;IF(W690,"*","")</f>
        <v>K.Briggs</v>
      </c>
      <c r="S690">
        <f>RANK(Q690,Q690:Q697)</f>
        <v>2</v>
      </c>
      <c r="T690">
        <f>RANK(Q690,Q:Q)</f>
        <v>587</v>
      </c>
      <c r="U690">
        <f>K690-T690</f>
        <v>-587</v>
      </c>
      <c r="V690" t="b">
        <f>_xlfn.MAXIFS(U:U,I:I,I690)=U690</f>
        <v>0</v>
      </c>
      <c r="W690" t="b">
        <f>_xlfn.MINIFS(U:U,I:I,I690)=U690</f>
        <v>0</v>
      </c>
      <c r="X690" t="b">
        <f>MAX(U:U)=U690</f>
        <v>0</v>
      </c>
      <c r="Y690" t="b">
        <f>L690&lt;&gt;I690</f>
        <v>0</v>
      </c>
    </row>
    <row r="691" spans="1:25" x14ac:dyDescent="0.2">
      <c r="A691">
        <v>373</v>
      </c>
      <c r="B691" t="s">
        <v>838</v>
      </c>
      <c r="C691" t="s">
        <v>350</v>
      </c>
      <c r="D691" t="s">
        <v>27</v>
      </c>
      <c r="E691" t="s">
        <v>11</v>
      </c>
      <c r="G691">
        <v>0</v>
      </c>
      <c r="H691">
        <v>0</v>
      </c>
      <c r="M691">
        <v>-8.1979333174566094</v>
      </c>
      <c r="Q691">
        <v>-8.1979000000000006</v>
      </c>
      <c r="R691" t="str">
        <f>LEFT(B691,1)&amp;"."&amp;C691&amp;IF(V691,"^","")&amp;IF(W691,"*","")</f>
        <v>C.Brown</v>
      </c>
      <c r="S691">
        <f>RANK(Q691,Q691:Q698)</f>
        <v>3</v>
      </c>
      <c r="T691">
        <f>RANK(Q691,Q:Q)</f>
        <v>587</v>
      </c>
      <c r="U691">
        <f>K691-T691</f>
        <v>-587</v>
      </c>
      <c r="V691" t="b">
        <f>_xlfn.MAXIFS(U:U,I:I,I691)=U691</f>
        <v>0</v>
      </c>
      <c r="W691" t="b">
        <f>_xlfn.MINIFS(U:U,I:I,I691)=U691</f>
        <v>0</v>
      </c>
      <c r="X691" t="b">
        <f>MAX(U:U)=U691</f>
        <v>0</v>
      </c>
      <c r="Y691" t="b">
        <f>L691&lt;&gt;I691</f>
        <v>0</v>
      </c>
    </row>
    <row r="692" spans="1:25" x14ac:dyDescent="0.2">
      <c r="A692">
        <v>374</v>
      </c>
      <c r="B692" t="s">
        <v>22</v>
      </c>
      <c r="C692" t="s">
        <v>839</v>
      </c>
      <c r="D692" t="s">
        <v>27</v>
      </c>
      <c r="E692" t="s">
        <v>14</v>
      </c>
      <c r="F692" t="s">
        <v>12</v>
      </c>
      <c r="G692">
        <v>0</v>
      </c>
      <c r="H692">
        <v>0</v>
      </c>
      <c r="N692">
        <v>-9.5647464949302297</v>
      </c>
      <c r="P692">
        <v>-8.3603592209276094</v>
      </c>
      <c r="Q692">
        <v>-8.3604000000000003</v>
      </c>
      <c r="R692" t="str">
        <f>LEFT(B692,1)&amp;"."&amp;C692&amp;IF(V692,"^","")&amp;IF(W692,"*","")</f>
        <v>J.Buckley</v>
      </c>
      <c r="S692">
        <f>RANK(Q692,Q692:Q699)</f>
        <v>5</v>
      </c>
      <c r="T692">
        <f>RANK(Q692,Q:Q)</f>
        <v>687</v>
      </c>
      <c r="U692">
        <f>K692-T692</f>
        <v>-687</v>
      </c>
      <c r="V692" t="b">
        <f>_xlfn.MAXIFS(U:U,I:I,I692)=U692</f>
        <v>0</v>
      </c>
      <c r="W692" t="b">
        <f>_xlfn.MINIFS(U:U,I:I,I692)=U692</f>
        <v>0</v>
      </c>
      <c r="X692" t="b">
        <f>MAX(U:U)=U692</f>
        <v>0</v>
      </c>
      <c r="Y692" t="b">
        <f>L692&lt;&gt;I692</f>
        <v>0</v>
      </c>
    </row>
    <row r="693" spans="1:25" x14ac:dyDescent="0.2">
      <c r="A693">
        <v>385</v>
      </c>
      <c r="B693" t="s">
        <v>226</v>
      </c>
      <c r="C693" t="s">
        <v>705</v>
      </c>
      <c r="D693" t="s">
        <v>27</v>
      </c>
      <c r="E693" t="s">
        <v>13</v>
      </c>
      <c r="G693">
        <v>0</v>
      </c>
      <c r="H693">
        <v>0</v>
      </c>
      <c r="O693">
        <v>-5.1959538965931698</v>
      </c>
      <c r="Q693">
        <v>-5.1959999999999997</v>
      </c>
      <c r="R693" t="str">
        <f>LEFT(B693,1)&amp;"."&amp;C693&amp;IF(V693,"^","")&amp;IF(W693,"*","")</f>
        <v>M.Flynn</v>
      </c>
      <c r="S693">
        <f>RANK(Q693,Q693:Q700)</f>
        <v>2</v>
      </c>
      <c r="T693">
        <f>RANK(Q693,Q:Q)</f>
        <v>521</v>
      </c>
      <c r="U693">
        <f>K693-T693</f>
        <v>-521</v>
      </c>
      <c r="V693" t="b">
        <f>_xlfn.MAXIFS(U:U,I:I,I693)=U693</f>
        <v>0</v>
      </c>
      <c r="W693" t="b">
        <f>_xlfn.MINIFS(U:U,I:I,I693)=U693</f>
        <v>0</v>
      </c>
      <c r="X693" t="b">
        <f>MAX(U:U)=U693</f>
        <v>0</v>
      </c>
      <c r="Y693" t="b">
        <f>L693&lt;&gt;I693</f>
        <v>0</v>
      </c>
    </row>
    <row r="694" spans="1:25" x14ac:dyDescent="0.2">
      <c r="A694">
        <v>402</v>
      </c>
      <c r="B694" t="s">
        <v>397</v>
      </c>
      <c r="C694" t="s">
        <v>840</v>
      </c>
      <c r="D694" t="s">
        <v>27</v>
      </c>
      <c r="E694" t="s">
        <v>12</v>
      </c>
      <c r="G694">
        <v>0</v>
      </c>
      <c r="H694">
        <v>0</v>
      </c>
      <c r="N694">
        <v>-9.5647464949302297</v>
      </c>
      <c r="Q694">
        <v>-9.5647000000000002</v>
      </c>
      <c r="R694" t="str">
        <f>LEFT(B694,1)&amp;"."&amp;C694&amp;IF(V694,"^","")&amp;IF(W694,"*","")</f>
        <v>X.O'Halloran</v>
      </c>
      <c r="S694">
        <f>RANK(Q694,Q694:Q701)</f>
        <v>7</v>
      </c>
      <c r="T694">
        <f>RANK(Q694,Q:Q)</f>
        <v>775</v>
      </c>
      <c r="U694">
        <f>K694-T694</f>
        <v>-775</v>
      </c>
      <c r="V694" t="b">
        <f>_xlfn.MAXIFS(U:U,I:I,I694)=U694</f>
        <v>0</v>
      </c>
      <c r="W694" t="b">
        <f>_xlfn.MINIFS(U:U,I:I,I694)=U694</f>
        <v>0</v>
      </c>
      <c r="X694" t="b">
        <f>MAX(U:U)=U694</f>
        <v>0</v>
      </c>
      <c r="Y694" t="b">
        <f>L694&lt;&gt;I694</f>
        <v>0</v>
      </c>
    </row>
    <row r="695" spans="1:25" x14ac:dyDescent="0.2">
      <c r="A695">
        <v>408</v>
      </c>
      <c r="B695" t="s">
        <v>155</v>
      </c>
      <c r="C695" t="s">
        <v>841</v>
      </c>
      <c r="D695" t="s">
        <v>27</v>
      </c>
      <c r="E695" t="s">
        <v>12</v>
      </c>
      <c r="G695">
        <v>0</v>
      </c>
      <c r="H695">
        <v>0</v>
      </c>
      <c r="N695">
        <v>-9.5647464949302297</v>
      </c>
      <c r="Q695">
        <v>-9.5647000000000002</v>
      </c>
      <c r="R695" t="str">
        <f>LEFT(B695,1)&amp;"."&amp;C695&amp;IF(V695,"^","")&amp;IF(W695,"*","")</f>
        <v>N.Shipley</v>
      </c>
      <c r="S695">
        <f>RANK(Q695,Q695:Q702)</f>
        <v>8</v>
      </c>
      <c r="T695">
        <f>RANK(Q695,Q:Q)</f>
        <v>775</v>
      </c>
      <c r="U695">
        <f>K695-T695</f>
        <v>-775</v>
      </c>
      <c r="V695" t="b">
        <f>_xlfn.MAXIFS(U:U,I:I,I695)=U695</f>
        <v>0</v>
      </c>
      <c r="W695" t="b">
        <f>_xlfn.MINIFS(U:U,I:I,I695)=U695</f>
        <v>0</v>
      </c>
      <c r="X695" t="b">
        <f>MAX(U:U)=U695</f>
        <v>0</v>
      </c>
      <c r="Y695" t="b">
        <f>L695&lt;&gt;I695</f>
        <v>0</v>
      </c>
    </row>
    <row r="696" spans="1:25" x14ac:dyDescent="0.2">
      <c r="A696">
        <v>424</v>
      </c>
      <c r="B696" t="s">
        <v>220</v>
      </c>
      <c r="C696" t="s">
        <v>842</v>
      </c>
      <c r="D696" t="s">
        <v>42</v>
      </c>
      <c r="E696" t="s">
        <v>14</v>
      </c>
      <c r="F696" t="s">
        <v>12</v>
      </c>
      <c r="G696">
        <v>0</v>
      </c>
      <c r="H696">
        <v>0</v>
      </c>
      <c r="N696">
        <v>-9.5647464949302297</v>
      </c>
      <c r="P696">
        <v>-8.3603592209276094</v>
      </c>
      <c r="Q696">
        <v>-8.3604000000000003</v>
      </c>
      <c r="R696" t="str">
        <f>LEFT(B696,1)&amp;"."&amp;C696&amp;IF(V696,"^","")&amp;IF(W696,"*","")</f>
        <v>W.Golds</v>
      </c>
      <c r="S696">
        <f>RANK(Q696,Q696:Q703)</f>
        <v>6</v>
      </c>
      <c r="T696">
        <f>RANK(Q696,Q:Q)</f>
        <v>687</v>
      </c>
      <c r="U696">
        <f>K696-T696</f>
        <v>-687</v>
      </c>
      <c r="V696" t="b">
        <f>_xlfn.MAXIFS(U:U,I:I,I696)=U696</f>
        <v>0</v>
      </c>
      <c r="W696" t="b">
        <f>_xlfn.MINIFS(U:U,I:I,I696)=U696</f>
        <v>0</v>
      </c>
      <c r="X696" t="b">
        <f>MAX(U:U)=U696</f>
        <v>0</v>
      </c>
      <c r="Y696" t="b">
        <f>L696&lt;&gt;I696</f>
        <v>0</v>
      </c>
    </row>
    <row r="697" spans="1:25" x14ac:dyDescent="0.2">
      <c r="A697">
        <v>425</v>
      </c>
      <c r="B697" t="s">
        <v>843</v>
      </c>
      <c r="C697" t="s">
        <v>844</v>
      </c>
      <c r="D697" t="s">
        <v>42</v>
      </c>
      <c r="E697" t="s">
        <v>11</v>
      </c>
      <c r="G697">
        <v>0</v>
      </c>
      <c r="H697">
        <v>0</v>
      </c>
      <c r="M697">
        <v>-8.1979333174566094</v>
      </c>
      <c r="Q697">
        <v>-8.1979000000000006</v>
      </c>
      <c r="R697" t="str">
        <f>LEFT(B697,1)&amp;"."&amp;C697&amp;IF(V697,"^","")&amp;IF(W697,"*","")</f>
        <v>D.Greaves</v>
      </c>
      <c r="S697">
        <f>RANK(Q697,Q697:Q704)</f>
        <v>5</v>
      </c>
      <c r="T697">
        <f>RANK(Q697,Q:Q)</f>
        <v>587</v>
      </c>
      <c r="U697">
        <f>K697-T697</f>
        <v>-587</v>
      </c>
      <c r="V697" t="b">
        <f>_xlfn.MAXIFS(U:U,I:I,I697)=U697</f>
        <v>0</v>
      </c>
      <c r="W697" t="b">
        <f>_xlfn.MINIFS(U:U,I:I,I697)=U697</f>
        <v>0</v>
      </c>
      <c r="X697" t="b">
        <f>MAX(U:U)=U697</f>
        <v>0</v>
      </c>
      <c r="Y697" t="b">
        <f>L697&lt;&gt;I697</f>
        <v>0</v>
      </c>
    </row>
    <row r="698" spans="1:25" x14ac:dyDescent="0.2">
      <c r="A698">
        <v>435</v>
      </c>
      <c r="B698" t="s">
        <v>614</v>
      </c>
      <c r="C698" t="s">
        <v>324</v>
      </c>
      <c r="D698" t="s">
        <v>42</v>
      </c>
      <c r="E698" t="s">
        <v>12</v>
      </c>
      <c r="G698">
        <v>54</v>
      </c>
      <c r="H698">
        <v>54</v>
      </c>
      <c r="N698">
        <v>-4.5778318254757702</v>
      </c>
      <c r="Q698">
        <v>-4.5777999999999999</v>
      </c>
      <c r="R698" t="str">
        <f>LEFT(B698,1)&amp;"."&amp;C698&amp;IF(V698,"^","")&amp;IF(W698,"*","")</f>
        <v>H.Jones</v>
      </c>
      <c r="S698">
        <f>RANK(Q698,Q698:Q705)</f>
        <v>1</v>
      </c>
      <c r="T698">
        <f>RANK(Q698,Q:Q)</f>
        <v>498</v>
      </c>
      <c r="U698">
        <f>K698-T698</f>
        <v>-498</v>
      </c>
      <c r="V698" t="b">
        <f>_xlfn.MAXIFS(U:U,I:I,I698)=U698</f>
        <v>0</v>
      </c>
      <c r="W698" t="b">
        <f>_xlfn.MINIFS(U:U,I:I,I698)=U698</f>
        <v>0</v>
      </c>
      <c r="X698" t="b">
        <f>MAX(U:U)=U698</f>
        <v>0</v>
      </c>
      <c r="Y698" t="b">
        <f>L698&lt;&gt;I698</f>
        <v>0</v>
      </c>
    </row>
    <row r="699" spans="1:25" x14ac:dyDescent="0.2">
      <c r="A699">
        <v>436</v>
      </c>
      <c r="B699" t="s">
        <v>129</v>
      </c>
      <c r="C699" t="s">
        <v>845</v>
      </c>
      <c r="D699" t="s">
        <v>42</v>
      </c>
      <c r="E699" t="s">
        <v>11</v>
      </c>
      <c r="G699">
        <v>0</v>
      </c>
      <c r="H699">
        <v>0</v>
      </c>
      <c r="M699">
        <v>-8.1979333174566094</v>
      </c>
      <c r="Q699">
        <v>-8.1979000000000006</v>
      </c>
      <c r="R699" t="str">
        <f>LEFT(B699,1)&amp;"."&amp;C699&amp;IF(V699,"^","")&amp;IF(W699,"*","")</f>
        <v>J.Koschitzke</v>
      </c>
      <c r="S699">
        <f>RANK(Q699,Q699:Q706)</f>
        <v>4</v>
      </c>
      <c r="T699">
        <f>RANK(Q699,Q:Q)</f>
        <v>587</v>
      </c>
      <c r="U699">
        <f>K699-T699</f>
        <v>-587</v>
      </c>
      <c r="V699" t="b">
        <f>_xlfn.MAXIFS(U:U,I:I,I699)=U699</f>
        <v>0</v>
      </c>
      <c r="W699" t="b">
        <f>_xlfn.MINIFS(U:U,I:I,I699)=U699</f>
        <v>0</v>
      </c>
      <c r="X699" t="b">
        <f>MAX(U:U)=U699</f>
        <v>0</v>
      </c>
      <c r="Y699" t="b">
        <f>L699&lt;&gt;I699</f>
        <v>0</v>
      </c>
    </row>
    <row r="700" spans="1:25" x14ac:dyDescent="0.2">
      <c r="A700">
        <v>450</v>
      </c>
      <c r="B700" t="s">
        <v>790</v>
      </c>
      <c r="C700" t="s">
        <v>846</v>
      </c>
      <c r="D700" t="s">
        <v>42</v>
      </c>
      <c r="E700" t="s">
        <v>13</v>
      </c>
      <c r="G700">
        <v>0</v>
      </c>
      <c r="H700">
        <v>0</v>
      </c>
      <c r="O700">
        <v>-5.1959538965931698</v>
      </c>
      <c r="Q700">
        <v>-5.1959999999999997</v>
      </c>
      <c r="R700" t="str">
        <f>LEFT(B700,1)&amp;"."&amp;C700&amp;IF(V700,"^","")&amp;IF(W700,"*","")</f>
        <v>N.Reeves</v>
      </c>
      <c r="S700">
        <f>RANK(Q700,Q700:Q707)</f>
        <v>2</v>
      </c>
      <c r="T700">
        <f>RANK(Q700,Q:Q)</f>
        <v>521</v>
      </c>
      <c r="U700">
        <f>K700-T700</f>
        <v>-521</v>
      </c>
      <c r="V700" t="b">
        <f>_xlfn.MAXIFS(U:U,I:I,I700)=U700</f>
        <v>0</v>
      </c>
      <c r="W700" t="b">
        <f>_xlfn.MINIFS(U:U,I:I,I700)=U700</f>
        <v>0</v>
      </c>
      <c r="X700" t="b">
        <f>MAX(U:U)=U700</f>
        <v>0</v>
      </c>
      <c r="Y700" t="b">
        <f>L700&lt;&gt;I700</f>
        <v>0</v>
      </c>
    </row>
    <row r="701" spans="1:25" x14ac:dyDescent="0.2">
      <c r="A701">
        <v>451</v>
      </c>
      <c r="B701" t="s">
        <v>282</v>
      </c>
      <c r="C701" t="s">
        <v>115</v>
      </c>
      <c r="D701" t="s">
        <v>42</v>
      </c>
      <c r="E701" t="s">
        <v>14</v>
      </c>
      <c r="G701">
        <v>0</v>
      </c>
      <c r="H701">
        <v>0</v>
      </c>
      <c r="P701">
        <v>-8.3603592209276094</v>
      </c>
      <c r="Q701">
        <v>-8.3604000000000003</v>
      </c>
      <c r="R701" t="str">
        <f>LEFT(B701,1)&amp;"."&amp;C701&amp;IF(V701,"^","")&amp;IF(W701,"*","")</f>
        <v>J.Ross</v>
      </c>
      <c r="S701">
        <f>RANK(Q701,Q701:Q708)</f>
        <v>4</v>
      </c>
      <c r="T701">
        <f>RANK(Q701,Q:Q)</f>
        <v>687</v>
      </c>
      <c r="U701">
        <f>K701-T701</f>
        <v>-687</v>
      </c>
      <c r="V701" t="b">
        <f>_xlfn.MAXIFS(U:U,I:I,I701)=U701</f>
        <v>0</v>
      </c>
      <c r="W701" t="b">
        <f>_xlfn.MINIFS(U:U,I:I,I701)=U701</f>
        <v>0</v>
      </c>
      <c r="X701" t="b">
        <f>MAX(U:U)=U701</f>
        <v>0</v>
      </c>
      <c r="Y701" t="b">
        <f>L701&lt;&gt;I701</f>
        <v>0</v>
      </c>
    </row>
    <row r="702" spans="1:25" x14ac:dyDescent="0.2">
      <c r="A702">
        <v>458</v>
      </c>
      <c r="B702" t="s">
        <v>847</v>
      </c>
      <c r="C702" t="s">
        <v>461</v>
      </c>
      <c r="D702" t="s">
        <v>42</v>
      </c>
      <c r="E702" t="s">
        <v>14</v>
      </c>
      <c r="G702">
        <v>0</v>
      </c>
      <c r="H702">
        <v>0</v>
      </c>
      <c r="P702">
        <v>-8.3603592209276094</v>
      </c>
      <c r="Q702">
        <v>-8.3604000000000003</v>
      </c>
      <c r="R702" t="str">
        <f>LEFT(B702,1)&amp;"."&amp;C702&amp;IF(V702,"^","")&amp;IF(W702,"*","")</f>
        <v>M.Walker</v>
      </c>
      <c r="S702">
        <f>RANK(Q702,Q702:Q709)</f>
        <v>5</v>
      </c>
      <c r="T702">
        <f>RANK(Q702,Q:Q)</f>
        <v>687</v>
      </c>
      <c r="U702">
        <f>K702-T702</f>
        <v>-687</v>
      </c>
      <c r="V702" t="b">
        <f>_xlfn.MAXIFS(U:U,I:I,I702)=U702</f>
        <v>0</v>
      </c>
      <c r="W702" t="b">
        <f>_xlfn.MINIFS(U:U,I:I,I702)=U702</f>
        <v>0</v>
      </c>
      <c r="X702" t="b">
        <f>MAX(U:U)=U702</f>
        <v>0</v>
      </c>
      <c r="Y702" t="b">
        <f>L702&lt;&gt;I702</f>
        <v>0</v>
      </c>
    </row>
    <row r="703" spans="1:25" x14ac:dyDescent="0.2">
      <c r="A703">
        <v>462</v>
      </c>
      <c r="B703" t="s">
        <v>76</v>
      </c>
      <c r="C703" t="s">
        <v>848</v>
      </c>
      <c r="D703" t="s">
        <v>21</v>
      </c>
      <c r="E703" t="s">
        <v>14</v>
      </c>
      <c r="G703">
        <v>39</v>
      </c>
      <c r="H703">
        <v>39</v>
      </c>
      <c r="P703">
        <v>-4.6994019199740498</v>
      </c>
      <c r="Q703">
        <v>-4.6993999999999998</v>
      </c>
      <c r="R703" t="str">
        <f>LEFT(B703,1)&amp;"."&amp;C703&amp;IF(V703,"^","")&amp;IF(W703,"*","")</f>
        <v>T.Bedford</v>
      </c>
      <c r="S703">
        <f>RANK(Q703,Q703:Q710)</f>
        <v>3</v>
      </c>
      <c r="T703">
        <f>RANK(Q703,Q:Q)</f>
        <v>502</v>
      </c>
      <c r="U703">
        <f>K703-T703</f>
        <v>-502</v>
      </c>
      <c r="V703" t="b">
        <f>_xlfn.MAXIFS(U:U,I:I,I703)=U703</f>
        <v>0</v>
      </c>
      <c r="W703" t="b">
        <f>_xlfn.MINIFS(U:U,I:I,I703)=U703</f>
        <v>0</v>
      </c>
      <c r="X703" t="b">
        <f>MAX(U:U)=U703</f>
        <v>0</v>
      </c>
      <c r="Y703" t="b">
        <f>L703&lt;&gt;I703</f>
        <v>0</v>
      </c>
    </row>
    <row r="704" spans="1:25" x14ac:dyDescent="0.2">
      <c r="A704">
        <v>463</v>
      </c>
      <c r="B704" t="s">
        <v>560</v>
      </c>
      <c r="C704" t="s">
        <v>849</v>
      </c>
      <c r="D704" t="s">
        <v>21</v>
      </c>
      <c r="E704" t="s">
        <v>13</v>
      </c>
      <c r="G704">
        <v>0</v>
      </c>
      <c r="H704">
        <v>0</v>
      </c>
      <c r="O704">
        <v>-5.1959538965931698</v>
      </c>
      <c r="Q704">
        <v>-5.1959999999999997</v>
      </c>
      <c r="R704" t="str">
        <f>LEFT(B704,1)&amp;"."&amp;C704&amp;IF(V704,"^","")&amp;IF(W704,"*","")</f>
        <v>A.Bradtke</v>
      </c>
      <c r="S704">
        <f>RANK(Q704,Q704:Q711)</f>
        <v>3</v>
      </c>
      <c r="T704">
        <f>RANK(Q704,Q:Q)</f>
        <v>521</v>
      </c>
      <c r="U704">
        <f>K704-T704</f>
        <v>-521</v>
      </c>
      <c r="V704" t="b">
        <f>_xlfn.MAXIFS(U:U,I:I,I704)=U704</f>
        <v>0</v>
      </c>
      <c r="W704" t="b">
        <f>_xlfn.MINIFS(U:U,I:I,I704)=U704</f>
        <v>0</v>
      </c>
      <c r="X704" t="b">
        <f>MAX(U:U)=U704</f>
        <v>0</v>
      </c>
      <c r="Y704" t="b">
        <f>L704&lt;&gt;I704</f>
        <v>0</v>
      </c>
    </row>
    <row r="705" spans="1:25" x14ac:dyDescent="0.2">
      <c r="A705">
        <v>478</v>
      </c>
      <c r="B705" t="s">
        <v>68</v>
      </c>
      <c r="C705" t="s">
        <v>786</v>
      </c>
      <c r="D705" t="s">
        <v>21</v>
      </c>
      <c r="E705" t="s">
        <v>12</v>
      </c>
      <c r="G705">
        <v>0</v>
      </c>
      <c r="H705">
        <v>0</v>
      </c>
      <c r="N705">
        <v>-9.5647464949302297</v>
      </c>
      <c r="Q705">
        <v>-9.5647000000000002</v>
      </c>
      <c r="R705" t="str">
        <f>LEFT(B705,1)&amp;"."&amp;C705&amp;IF(V705,"^","")&amp;IF(W705,"*","")</f>
        <v>J.Jordon</v>
      </c>
      <c r="S705">
        <f>RANK(Q705,Q705:Q712)</f>
        <v>7</v>
      </c>
      <c r="T705">
        <f>RANK(Q705,Q:Q)</f>
        <v>775</v>
      </c>
      <c r="U705">
        <f>K705-T705</f>
        <v>-775</v>
      </c>
      <c r="V705" t="b">
        <f>_xlfn.MAXIFS(U:U,I:I,I705)=U705</f>
        <v>0</v>
      </c>
      <c r="W705" t="b">
        <f>_xlfn.MINIFS(U:U,I:I,I705)=U705</f>
        <v>0</v>
      </c>
      <c r="X705" t="b">
        <f>MAX(U:U)=U705</f>
        <v>0</v>
      </c>
      <c r="Y705" t="b">
        <f>L705&lt;&gt;I705</f>
        <v>0</v>
      </c>
    </row>
    <row r="706" spans="1:25" x14ac:dyDescent="0.2">
      <c r="A706">
        <v>489</v>
      </c>
      <c r="B706" t="s">
        <v>451</v>
      </c>
      <c r="C706" t="s">
        <v>850</v>
      </c>
      <c r="D706" t="s">
        <v>21</v>
      </c>
      <c r="E706" t="s">
        <v>12</v>
      </c>
      <c r="G706">
        <v>0</v>
      </c>
      <c r="H706">
        <v>0</v>
      </c>
      <c r="N706">
        <v>-9.5647464949302297</v>
      </c>
      <c r="Q706">
        <v>-9.5647000000000002</v>
      </c>
      <c r="R706" t="str">
        <f>LEFT(B706,1)&amp;"."&amp;C706&amp;IF(V706,"^","")&amp;IF(W706,"*","")</f>
        <v>A.Nietschke</v>
      </c>
      <c r="S706">
        <f>RANK(Q706,Q706:Q713)</f>
        <v>8</v>
      </c>
      <c r="T706">
        <f>RANK(Q706,Q:Q)</f>
        <v>775</v>
      </c>
      <c r="U706">
        <f>K706-T706</f>
        <v>-775</v>
      </c>
      <c r="V706" t="b">
        <f>_xlfn.MAXIFS(U:U,I:I,I706)=U706</f>
        <v>0</v>
      </c>
      <c r="W706" t="b">
        <f>_xlfn.MINIFS(U:U,I:I,I706)=U706</f>
        <v>0</v>
      </c>
      <c r="X706" t="b">
        <f>MAX(U:U)=U706</f>
        <v>0</v>
      </c>
      <c r="Y706" t="b">
        <f>L706&lt;&gt;I706</f>
        <v>0</v>
      </c>
    </row>
    <row r="707" spans="1:25" x14ac:dyDescent="0.2">
      <c r="A707">
        <v>512</v>
      </c>
      <c r="B707" t="s">
        <v>223</v>
      </c>
      <c r="C707" t="s">
        <v>761</v>
      </c>
      <c r="D707" t="s">
        <v>94</v>
      </c>
      <c r="E707" t="s">
        <v>11</v>
      </c>
      <c r="G707">
        <v>0</v>
      </c>
      <c r="H707">
        <v>0</v>
      </c>
      <c r="M707">
        <v>-8.1979333174566094</v>
      </c>
      <c r="Q707">
        <v>-8.1979000000000006</v>
      </c>
      <c r="R707" t="str">
        <f>LEFT(B707,1)&amp;"."&amp;C707&amp;IF(V707,"^","")&amp;IF(W707,"*","")</f>
        <v>J.Crocker</v>
      </c>
      <c r="S707">
        <f>RANK(Q707,Q707:Q714)</f>
        <v>4</v>
      </c>
      <c r="T707">
        <f>RANK(Q707,Q:Q)</f>
        <v>587</v>
      </c>
      <c r="U707">
        <f>K707-T707</f>
        <v>-587</v>
      </c>
      <c r="V707" t="b">
        <f>_xlfn.MAXIFS(U:U,I:I,I707)=U707</f>
        <v>0</v>
      </c>
      <c r="W707" t="b">
        <f>_xlfn.MINIFS(U:U,I:I,I707)=U707</f>
        <v>0</v>
      </c>
      <c r="X707" t="b">
        <f>MAX(U:U)=U707</f>
        <v>0</v>
      </c>
      <c r="Y707" t="b">
        <f>L707&lt;&gt;I707</f>
        <v>0</v>
      </c>
    </row>
    <row r="708" spans="1:25" x14ac:dyDescent="0.2">
      <c r="A708">
        <v>523</v>
      </c>
      <c r="B708" t="s">
        <v>586</v>
      </c>
      <c r="C708" t="s">
        <v>851</v>
      </c>
      <c r="D708" t="s">
        <v>94</v>
      </c>
      <c r="E708" t="s">
        <v>14</v>
      </c>
      <c r="G708">
        <v>0</v>
      </c>
      <c r="H708">
        <v>0</v>
      </c>
      <c r="P708">
        <v>-8.3603592209276094</v>
      </c>
      <c r="Q708">
        <v>-8.3604000000000003</v>
      </c>
      <c r="R708" t="str">
        <f>LEFT(B708,1)&amp;"."&amp;C708&amp;IF(V708,"^","")&amp;IF(W708,"*","")</f>
        <v>L.Hosie</v>
      </c>
      <c r="S708">
        <f>RANK(Q708,Q708:Q715)</f>
        <v>6</v>
      </c>
      <c r="T708">
        <f>RANK(Q708,Q:Q)</f>
        <v>687</v>
      </c>
      <c r="U708">
        <f>K708-T708</f>
        <v>-687</v>
      </c>
      <c r="V708" t="b">
        <f>_xlfn.MAXIFS(U:U,I:I,I708)=U708</f>
        <v>0</v>
      </c>
      <c r="W708" t="b">
        <f>_xlfn.MINIFS(U:U,I:I,I708)=U708</f>
        <v>0</v>
      </c>
      <c r="X708" t="b">
        <f>MAX(U:U)=U708</f>
        <v>0</v>
      </c>
      <c r="Y708" t="b">
        <f>L708&lt;&gt;I708</f>
        <v>0</v>
      </c>
    </row>
    <row r="709" spans="1:25" x14ac:dyDescent="0.2">
      <c r="A709">
        <v>538</v>
      </c>
      <c r="B709" t="s">
        <v>852</v>
      </c>
      <c r="C709" t="s">
        <v>178</v>
      </c>
      <c r="D709" t="s">
        <v>94</v>
      </c>
      <c r="E709" t="s">
        <v>14</v>
      </c>
      <c r="G709">
        <v>60.75</v>
      </c>
      <c r="H709">
        <v>66.5</v>
      </c>
      <c r="P709">
        <v>-2.11795766930166</v>
      </c>
      <c r="Q709">
        <v>-2.1179999999999999</v>
      </c>
      <c r="R709" t="str">
        <f>LEFT(B709,1)&amp;"."&amp;C709&amp;IF(V709,"^","")&amp;IF(W709,"*","")</f>
        <v>C.Taylor</v>
      </c>
      <c r="S709">
        <f>RANK(Q709,Q709:Q716)</f>
        <v>1</v>
      </c>
      <c r="T709">
        <f>RANK(Q709,Q:Q)</f>
        <v>264</v>
      </c>
      <c r="U709">
        <f>K709-T709</f>
        <v>-264</v>
      </c>
      <c r="V709" t="b">
        <f>_xlfn.MAXIFS(U:U,I:I,I709)=U709</f>
        <v>0</v>
      </c>
      <c r="W709" t="b">
        <f>_xlfn.MINIFS(U:U,I:I,I709)=U709</f>
        <v>0</v>
      </c>
      <c r="X709" t="b">
        <f>MAX(U:U)=U709</f>
        <v>0</v>
      </c>
      <c r="Y709" t="b">
        <f>L709&lt;&gt;I709</f>
        <v>0</v>
      </c>
    </row>
    <row r="710" spans="1:25" x14ac:dyDescent="0.2">
      <c r="A710">
        <v>547</v>
      </c>
      <c r="B710" t="s">
        <v>853</v>
      </c>
      <c r="C710" t="s">
        <v>854</v>
      </c>
      <c r="D710" t="s">
        <v>94</v>
      </c>
      <c r="E710" t="s">
        <v>13</v>
      </c>
      <c r="F710" t="s">
        <v>14</v>
      </c>
      <c r="G710">
        <v>48</v>
      </c>
      <c r="H710">
        <v>48</v>
      </c>
      <c r="O710">
        <v>-2.8803875952874298</v>
      </c>
      <c r="P710">
        <v>-3.8545656197539899</v>
      </c>
      <c r="Q710">
        <v>-2.8803999999999998</v>
      </c>
      <c r="R710" t="str">
        <f>LEFT(B710,1)&amp;"."&amp;C710&amp;IF(V710,"^","")&amp;IF(W710,"*","")</f>
        <v>T.Xerri</v>
      </c>
      <c r="S710">
        <f>RANK(Q710,Q710:Q717)</f>
        <v>1</v>
      </c>
      <c r="T710">
        <f>RANK(Q710,Q:Q)</f>
        <v>353</v>
      </c>
      <c r="U710">
        <f>K710-T710</f>
        <v>-353</v>
      </c>
      <c r="V710" t="b">
        <f>_xlfn.MAXIFS(U:U,I:I,I710)=U710</f>
        <v>0</v>
      </c>
      <c r="W710" t="b">
        <f>_xlfn.MINIFS(U:U,I:I,I710)=U710</f>
        <v>0</v>
      </c>
      <c r="X710" t="b">
        <f>MAX(U:U)=U710</f>
        <v>0</v>
      </c>
      <c r="Y710" t="b">
        <f>L710&lt;&gt;I710</f>
        <v>0</v>
      </c>
    </row>
    <row r="711" spans="1:25" x14ac:dyDescent="0.2">
      <c r="A711">
        <v>561</v>
      </c>
      <c r="B711" t="s">
        <v>855</v>
      </c>
      <c r="C711" t="s">
        <v>584</v>
      </c>
      <c r="D711" t="s">
        <v>99</v>
      </c>
      <c r="E711" t="s">
        <v>14</v>
      </c>
      <c r="G711">
        <v>0</v>
      </c>
      <c r="H711">
        <v>0</v>
      </c>
      <c r="P711">
        <v>-8.3603592209276094</v>
      </c>
      <c r="Q711">
        <v>-8.3604000000000003</v>
      </c>
      <c r="R711" t="str">
        <f>LEFT(B711,1)&amp;"."&amp;C711&amp;IF(V711,"^","")&amp;IF(W711,"*","")</f>
        <v>T.Cox</v>
      </c>
      <c r="S711">
        <f>RANK(Q711,Q711:Q718)</f>
        <v>5</v>
      </c>
      <c r="T711">
        <f>RANK(Q711,Q:Q)</f>
        <v>687</v>
      </c>
      <c r="U711">
        <f>K711-T711</f>
        <v>-687</v>
      </c>
      <c r="V711" t="b">
        <f>_xlfn.MAXIFS(U:U,I:I,I711)=U711</f>
        <v>0</v>
      </c>
      <c r="W711" t="b">
        <f>_xlfn.MINIFS(U:U,I:I,I711)=U711</f>
        <v>0</v>
      </c>
      <c r="X711" t="b">
        <f>MAX(U:U)=U711</f>
        <v>0</v>
      </c>
      <c r="Y711" t="b">
        <f>L711&lt;&gt;I711</f>
        <v>0</v>
      </c>
    </row>
    <row r="712" spans="1:25" x14ac:dyDescent="0.2">
      <c r="A712">
        <v>567</v>
      </c>
      <c r="B712" t="s">
        <v>52</v>
      </c>
      <c r="C712" t="s">
        <v>856</v>
      </c>
      <c r="D712" t="s">
        <v>99</v>
      </c>
      <c r="E712" t="s">
        <v>11</v>
      </c>
      <c r="G712">
        <v>0</v>
      </c>
      <c r="H712">
        <v>0</v>
      </c>
      <c r="M712">
        <v>-8.1979333174566094</v>
      </c>
      <c r="Q712">
        <v>-8.1979000000000006</v>
      </c>
      <c r="R712" t="str">
        <f>LEFT(B712,1)&amp;"."&amp;C712&amp;IF(V712,"^","")&amp;IF(W712,"*","")</f>
        <v>M.Frederick</v>
      </c>
      <c r="S712">
        <f>RANK(Q712,Q712:Q719)</f>
        <v>4</v>
      </c>
      <c r="T712">
        <f>RANK(Q712,Q:Q)</f>
        <v>587</v>
      </c>
      <c r="U712">
        <f>K712-T712</f>
        <v>-587</v>
      </c>
      <c r="V712" t="b">
        <f>_xlfn.MAXIFS(U:U,I:I,I712)=U712</f>
        <v>0</v>
      </c>
      <c r="W712" t="b">
        <f>_xlfn.MINIFS(U:U,I:I,I712)=U712</f>
        <v>0</v>
      </c>
      <c r="X712" t="b">
        <f>MAX(U:U)=U712</f>
        <v>0</v>
      </c>
      <c r="Y712" t="b">
        <f>L712&lt;&gt;I712</f>
        <v>0</v>
      </c>
    </row>
    <row r="713" spans="1:25" x14ac:dyDescent="0.2">
      <c r="A713">
        <v>573</v>
      </c>
      <c r="B713" t="s">
        <v>70</v>
      </c>
      <c r="C713" t="s">
        <v>570</v>
      </c>
      <c r="D713" t="s">
        <v>99</v>
      </c>
      <c r="E713" t="s">
        <v>13</v>
      </c>
      <c r="G713">
        <v>0</v>
      </c>
      <c r="H713">
        <v>0</v>
      </c>
      <c r="O713">
        <v>-5.1959538965931698</v>
      </c>
      <c r="Q713">
        <v>-5.1959999999999997</v>
      </c>
      <c r="R713" t="str">
        <f>LEFT(B713,1)&amp;"."&amp;C713&amp;IF(V713,"^","")&amp;IF(W713,"*","")</f>
        <v>S.Hayes</v>
      </c>
      <c r="S713">
        <f>RANK(Q713,Q713:Q720)</f>
        <v>3</v>
      </c>
      <c r="T713">
        <f>RANK(Q713,Q:Q)</f>
        <v>521</v>
      </c>
      <c r="U713">
        <f>K713-T713</f>
        <v>-521</v>
      </c>
      <c r="V713" t="b">
        <f>_xlfn.MAXIFS(U:U,I:I,I713)=U713</f>
        <v>0</v>
      </c>
      <c r="W713" t="b">
        <f>_xlfn.MINIFS(U:U,I:I,I713)=U713</f>
        <v>0</v>
      </c>
      <c r="X713" t="b">
        <f>MAX(U:U)=U713</f>
        <v>0</v>
      </c>
      <c r="Y713" t="b">
        <f>L713&lt;&gt;I713</f>
        <v>0</v>
      </c>
    </row>
    <row r="714" spans="1:25" x14ac:dyDescent="0.2">
      <c r="A714">
        <v>585</v>
      </c>
      <c r="B714" t="s">
        <v>48</v>
      </c>
      <c r="C714" t="s">
        <v>857</v>
      </c>
      <c r="D714" t="s">
        <v>99</v>
      </c>
      <c r="E714" t="s">
        <v>14</v>
      </c>
      <c r="F714" t="s">
        <v>12</v>
      </c>
      <c r="G714">
        <v>0</v>
      </c>
      <c r="H714">
        <v>0</v>
      </c>
      <c r="N714">
        <v>-9.5647464949302297</v>
      </c>
      <c r="P714">
        <v>-8.3603592209276094</v>
      </c>
      <c r="Q714">
        <v>-8.3604000000000003</v>
      </c>
      <c r="R714" t="str">
        <f>LEFT(B714,1)&amp;"."&amp;C714&amp;IF(V714,"^","")&amp;IF(W714,"*","")</f>
        <v>J.Patmore</v>
      </c>
      <c r="S714">
        <f>RANK(Q714,Q714:Q721)</f>
        <v>5</v>
      </c>
      <c r="T714">
        <f>RANK(Q714,Q:Q)</f>
        <v>687</v>
      </c>
      <c r="U714">
        <f>K714-T714</f>
        <v>-687</v>
      </c>
      <c r="V714" t="b">
        <f>_xlfn.MAXIFS(U:U,I:I,I714)=U714</f>
        <v>0</v>
      </c>
      <c r="W714" t="b">
        <f>_xlfn.MINIFS(U:U,I:I,I714)=U714</f>
        <v>0</v>
      </c>
      <c r="X714" t="b">
        <f>MAX(U:U)=U714</f>
        <v>0</v>
      </c>
      <c r="Y714" t="b">
        <f>L714&lt;&gt;I714</f>
        <v>0</v>
      </c>
    </row>
    <row r="715" spans="1:25" x14ac:dyDescent="0.2">
      <c r="A715">
        <v>595</v>
      </c>
      <c r="B715" t="s">
        <v>48</v>
      </c>
      <c r="C715" t="s">
        <v>858</v>
      </c>
      <c r="D715" t="s">
        <v>53</v>
      </c>
      <c r="E715" t="s">
        <v>14</v>
      </c>
      <c r="G715">
        <v>50.75</v>
      </c>
      <c r="H715">
        <v>49.5</v>
      </c>
      <c r="P715">
        <v>-3.71375956971732</v>
      </c>
      <c r="Q715">
        <v>-3.7138</v>
      </c>
      <c r="R715" t="str">
        <f>LEFT(B715,1)&amp;"."&amp;C715&amp;IF(V715,"^","")&amp;IF(W715,"*","")</f>
        <v>J.Aarts</v>
      </c>
      <c r="S715">
        <f>RANK(Q715,Q715:Q722)</f>
        <v>1</v>
      </c>
      <c r="T715">
        <f>RANK(Q715,Q:Q)</f>
        <v>439</v>
      </c>
      <c r="U715">
        <f>K715-T715</f>
        <v>-439</v>
      </c>
      <c r="V715" t="b">
        <f>_xlfn.MAXIFS(U:U,I:I,I715)=U715</f>
        <v>0</v>
      </c>
      <c r="W715" t="b">
        <f>_xlfn.MINIFS(U:U,I:I,I715)=U715</f>
        <v>0</v>
      </c>
      <c r="X715" t="b">
        <f>MAX(U:U)=U715</f>
        <v>0</v>
      </c>
      <c r="Y715" t="b">
        <f>L715&lt;&gt;I715</f>
        <v>0</v>
      </c>
    </row>
    <row r="716" spans="1:25" x14ac:dyDescent="0.2">
      <c r="A716">
        <v>605</v>
      </c>
      <c r="B716" t="s">
        <v>439</v>
      </c>
      <c r="C716" t="s">
        <v>859</v>
      </c>
      <c r="D716" t="s">
        <v>53</v>
      </c>
      <c r="E716" t="s">
        <v>12</v>
      </c>
      <c r="G716">
        <v>0</v>
      </c>
      <c r="H716">
        <v>0</v>
      </c>
      <c r="N716">
        <v>-9.5647464949302297</v>
      </c>
      <c r="Q716">
        <v>-9.5647000000000002</v>
      </c>
      <c r="R716" t="str">
        <f>LEFT(B716,1)&amp;"."&amp;C716&amp;IF(V716,"^","")&amp;IF(W716,"*","")</f>
        <v>R.Collier-Dawkins</v>
      </c>
      <c r="S716">
        <f>RANK(Q716,Q716:Q723)</f>
        <v>6</v>
      </c>
      <c r="T716">
        <f>RANK(Q716,Q:Q)</f>
        <v>775</v>
      </c>
      <c r="U716">
        <f>K716-T716</f>
        <v>-775</v>
      </c>
      <c r="V716" t="b">
        <f>_xlfn.MAXIFS(U:U,I:I,I716)=U716</f>
        <v>0</v>
      </c>
      <c r="W716" t="b">
        <f>_xlfn.MINIFS(U:U,I:I,I716)=U716</f>
        <v>0</v>
      </c>
      <c r="X716" t="b">
        <f>MAX(U:U)=U716</f>
        <v>0</v>
      </c>
      <c r="Y716" t="b">
        <f>L716&lt;&gt;I716</f>
        <v>0</v>
      </c>
    </row>
    <row r="717" spans="1:25" x14ac:dyDescent="0.2">
      <c r="A717">
        <v>611</v>
      </c>
      <c r="B717" t="s">
        <v>74</v>
      </c>
      <c r="C717" t="s">
        <v>334</v>
      </c>
      <c r="D717" t="s">
        <v>53</v>
      </c>
      <c r="E717" t="s">
        <v>14</v>
      </c>
      <c r="F717" t="s">
        <v>12</v>
      </c>
      <c r="G717">
        <v>0</v>
      </c>
      <c r="H717">
        <v>0</v>
      </c>
      <c r="N717">
        <v>-9.5647464949302297</v>
      </c>
      <c r="P717">
        <v>-8.3603592209276094</v>
      </c>
      <c r="Q717">
        <v>-8.3604000000000003</v>
      </c>
      <c r="R717" t="str">
        <f>LEFT(B717,1)&amp;"."&amp;C717&amp;IF(V717,"^","")&amp;IF(W717,"*","")</f>
        <v>L.English</v>
      </c>
      <c r="S717">
        <f>RANK(Q717,Q717:Q724)</f>
        <v>6</v>
      </c>
      <c r="T717">
        <f>RANK(Q717,Q:Q)</f>
        <v>687</v>
      </c>
      <c r="U717">
        <f>K717-T717</f>
        <v>-687</v>
      </c>
      <c r="V717" t="b">
        <f>_xlfn.MAXIFS(U:U,I:I,I717)=U717</f>
        <v>0</v>
      </c>
      <c r="W717" t="b">
        <f>_xlfn.MINIFS(U:U,I:I,I717)=U717</f>
        <v>0</v>
      </c>
      <c r="X717" t="b">
        <f>MAX(U:U)=U717</f>
        <v>0</v>
      </c>
      <c r="Y717" t="b">
        <f>L717&lt;&gt;I717</f>
        <v>0</v>
      </c>
    </row>
    <row r="718" spans="1:25" x14ac:dyDescent="0.2">
      <c r="A718">
        <v>623</v>
      </c>
      <c r="B718" t="s">
        <v>152</v>
      </c>
      <c r="C718" t="s">
        <v>285</v>
      </c>
      <c r="D718" t="s">
        <v>53</v>
      </c>
      <c r="E718" t="s">
        <v>11</v>
      </c>
      <c r="G718">
        <v>0</v>
      </c>
      <c r="H718">
        <v>0</v>
      </c>
      <c r="M718">
        <v>-8.1979333174566094</v>
      </c>
      <c r="Q718">
        <v>-8.1979000000000006</v>
      </c>
      <c r="R718" t="str">
        <f>LEFT(B718,1)&amp;"."&amp;C718&amp;IF(V718,"^","")&amp;IF(W718,"*","")</f>
        <v>B.Miller</v>
      </c>
      <c r="S718">
        <f>RANK(Q718,Q718:Q725)</f>
        <v>4</v>
      </c>
      <c r="T718">
        <f>RANK(Q718,Q:Q)</f>
        <v>587</v>
      </c>
      <c r="U718">
        <f>K718-T718</f>
        <v>-587</v>
      </c>
      <c r="V718" t="b">
        <f>_xlfn.MAXIFS(U:U,I:I,I718)=U718</f>
        <v>0</v>
      </c>
      <c r="W718" t="b">
        <f>_xlfn.MINIFS(U:U,I:I,I718)=U718</f>
        <v>0</v>
      </c>
      <c r="X718" t="b">
        <f>MAX(U:U)=U718</f>
        <v>0</v>
      </c>
      <c r="Y718" t="b">
        <f>L718&lt;&gt;I718</f>
        <v>0</v>
      </c>
    </row>
    <row r="719" spans="1:25" x14ac:dyDescent="0.2">
      <c r="A719">
        <v>627</v>
      </c>
      <c r="B719" t="s">
        <v>860</v>
      </c>
      <c r="C719" t="s">
        <v>861</v>
      </c>
      <c r="D719" t="s">
        <v>53</v>
      </c>
      <c r="E719" t="s">
        <v>12</v>
      </c>
      <c r="G719">
        <v>68.333299999999994</v>
      </c>
      <c r="H719">
        <v>62</v>
      </c>
      <c r="N719">
        <v>-3.8390296522232599</v>
      </c>
      <c r="Q719">
        <v>-3.839</v>
      </c>
      <c r="R719" t="str">
        <f>LEFT(B719,1)&amp;"."&amp;C719&amp;IF(V719,"^","")&amp;IF(W719,"*","")</f>
        <v>M.Pickett</v>
      </c>
      <c r="S719">
        <f>RANK(Q719,Q719:Q726)</f>
        <v>2</v>
      </c>
      <c r="T719">
        <f>RANK(Q719,Q:Q)</f>
        <v>452</v>
      </c>
      <c r="U719">
        <f>K719-T719</f>
        <v>-452</v>
      </c>
      <c r="V719" t="b">
        <f>_xlfn.MAXIFS(U:U,I:I,I719)=U719</f>
        <v>0</v>
      </c>
      <c r="W719" t="b">
        <f>_xlfn.MINIFS(U:U,I:I,I719)=U719</f>
        <v>0</v>
      </c>
      <c r="X719" t="b">
        <f>MAX(U:U)=U719</f>
        <v>0</v>
      </c>
      <c r="Y719" t="b">
        <f>L719&lt;&gt;I719</f>
        <v>0</v>
      </c>
    </row>
    <row r="720" spans="1:25" x14ac:dyDescent="0.2">
      <c r="A720">
        <v>636</v>
      </c>
      <c r="B720" t="s">
        <v>862</v>
      </c>
      <c r="C720" t="s">
        <v>540</v>
      </c>
      <c r="D720" t="s">
        <v>53</v>
      </c>
      <c r="E720" t="s">
        <v>12</v>
      </c>
      <c r="G720">
        <v>0</v>
      </c>
      <c r="H720">
        <v>0</v>
      </c>
      <c r="N720">
        <v>-9.5647464949302297</v>
      </c>
      <c r="Q720">
        <v>-9.5647000000000002</v>
      </c>
      <c r="R720" t="str">
        <f>LEFT(B720,1)&amp;"."&amp;C720&amp;IF(V720,"^","")&amp;IF(W720,"*","")</f>
        <v>F.Turner</v>
      </c>
      <c r="S720">
        <f>RANK(Q720,Q720:Q727)</f>
        <v>7</v>
      </c>
      <c r="T720">
        <f>RANK(Q720,Q:Q)</f>
        <v>775</v>
      </c>
      <c r="U720">
        <f>K720-T720</f>
        <v>-775</v>
      </c>
      <c r="V720" t="b">
        <f>_xlfn.MAXIFS(U:U,I:I,I720)=U720</f>
        <v>0</v>
      </c>
      <c r="W720" t="b">
        <f>_xlfn.MINIFS(U:U,I:I,I720)=U720</f>
        <v>0</v>
      </c>
      <c r="X720" t="b">
        <f>MAX(U:U)=U720</f>
        <v>0</v>
      </c>
      <c r="Y720" t="b">
        <f>L720&lt;&gt;I720</f>
        <v>0</v>
      </c>
    </row>
    <row r="721" spans="1:25" x14ac:dyDescent="0.2">
      <c r="A721">
        <v>639</v>
      </c>
      <c r="B721" t="s">
        <v>70</v>
      </c>
      <c r="C721" t="s">
        <v>863</v>
      </c>
      <c r="D721" t="s">
        <v>116</v>
      </c>
      <c r="E721" t="s">
        <v>13</v>
      </c>
      <c r="G721">
        <v>0</v>
      </c>
      <c r="H721">
        <v>0</v>
      </c>
      <c r="O721">
        <v>-5.1959538965931698</v>
      </c>
      <c r="Q721">
        <v>-5.1959999999999997</v>
      </c>
      <c r="R721" t="str">
        <f>LEFT(B721,1)&amp;"."&amp;C721&amp;IF(V721,"^","")&amp;IF(W721,"*","")</f>
        <v>S.Alabakis</v>
      </c>
      <c r="S721">
        <f>RANK(Q721,Q721:Q728)</f>
        <v>2</v>
      </c>
      <c r="T721">
        <f>RANK(Q721,Q:Q)</f>
        <v>521</v>
      </c>
      <c r="U721">
        <f>K721-T721</f>
        <v>-521</v>
      </c>
      <c r="V721" t="b">
        <f>_xlfn.MAXIFS(U:U,I:I,I721)=U721</f>
        <v>0</v>
      </c>
      <c r="W721" t="b">
        <f>_xlfn.MINIFS(U:U,I:I,I721)=U721</f>
        <v>0</v>
      </c>
      <c r="X721" t="b">
        <f>MAX(U:U)=U721</f>
        <v>0</v>
      </c>
      <c r="Y721" t="b">
        <f>L721&lt;&gt;I721</f>
        <v>0</v>
      </c>
    </row>
    <row r="722" spans="1:25" x14ac:dyDescent="0.2">
      <c r="A722">
        <v>647</v>
      </c>
      <c r="B722" t="s">
        <v>22</v>
      </c>
      <c r="C722" t="s">
        <v>864</v>
      </c>
      <c r="D722" t="s">
        <v>116</v>
      </c>
      <c r="E722" t="s">
        <v>12</v>
      </c>
      <c r="G722">
        <v>0</v>
      </c>
      <c r="H722">
        <v>0</v>
      </c>
      <c r="N722">
        <v>-9.5647464949302297</v>
      </c>
      <c r="Q722">
        <v>-9.5647000000000002</v>
      </c>
      <c r="R722" t="str">
        <f>LEFT(B722,1)&amp;"."&amp;C722&amp;IF(V722,"^","")&amp;IF(W722,"*","")</f>
        <v>J.Bytel</v>
      </c>
      <c r="S722">
        <f>RANK(Q722,Q722:Q729)</f>
        <v>8</v>
      </c>
      <c r="T722">
        <f>RANK(Q722,Q:Q)</f>
        <v>775</v>
      </c>
      <c r="U722">
        <f>K722-T722</f>
        <v>-775</v>
      </c>
      <c r="V722" t="b">
        <f>_xlfn.MAXIFS(U:U,I:I,I722)=U722</f>
        <v>0</v>
      </c>
      <c r="W722" t="b">
        <f>_xlfn.MINIFS(U:U,I:I,I722)=U722</f>
        <v>0</v>
      </c>
      <c r="X722" t="b">
        <f>MAX(U:U)=U722</f>
        <v>0</v>
      </c>
      <c r="Y722" t="b">
        <f>L722&lt;&gt;I722</f>
        <v>0</v>
      </c>
    </row>
    <row r="723" spans="1:25" x14ac:dyDescent="0.2">
      <c r="A723">
        <v>650</v>
      </c>
      <c r="B723" t="s">
        <v>456</v>
      </c>
      <c r="C723" t="s">
        <v>865</v>
      </c>
      <c r="D723" t="s">
        <v>116</v>
      </c>
      <c r="E723" t="s">
        <v>11</v>
      </c>
      <c r="G723">
        <v>0</v>
      </c>
      <c r="H723">
        <v>0</v>
      </c>
      <c r="M723">
        <v>-8.1979333174566094</v>
      </c>
      <c r="Q723">
        <v>-8.1979000000000006</v>
      </c>
      <c r="R723" t="str">
        <f>LEFT(B723,1)&amp;"."&amp;C723&amp;IF(V723,"^","")&amp;IF(W723,"*","")</f>
        <v>O.Clavarino</v>
      </c>
      <c r="S723">
        <f>RANK(Q723,Q723:Q730)</f>
        <v>6</v>
      </c>
      <c r="T723">
        <f>RANK(Q723,Q:Q)</f>
        <v>587</v>
      </c>
      <c r="U723">
        <f>K723-T723</f>
        <v>-587</v>
      </c>
      <c r="V723" t="b">
        <f>_xlfn.MAXIFS(U:U,I:I,I723)=U723</f>
        <v>0</v>
      </c>
      <c r="W723" t="b">
        <f>_xlfn.MINIFS(U:U,I:I,I723)=U723</f>
        <v>0</v>
      </c>
      <c r="X723" t="b">
        <f>MAX(U:U)=U723</f>
        <v>0</v>
      </c>
      <c r="Y723" t="b">
        <f>L723&lt;&gt;I723</f>
        <v>0</v>
      </c>
    </row>
    <row r="724" spans="1:25" x14ac:dyDescent="0.2">
      <c r="A724">
        <v>663</v>
      </c>
      <c r="B724" t="s">
        <v>19</v>
      </c>
      <c r="C724" t="s">
        <v>701</v>
      </c>
      <c r="D724" t="s">
        <v>116</v>
      </c>
      <c r="E724" t="s">
        <v>14</v>
      </c>
      <c r="G724">
        <v>58.375</v>
      </c>
      <c r="H724">
        <v>53.5</v>
      </c>
      <c r="P724">
        <v>-3.3382767696195201</v>
      </c>
      <c r="Q724">
        <v>-3.3382999999999998</v>
      </c>
      <c r="R724" t="str">
        <f>LEFT(B724,1)&amp;"."&amp;C724&amp;IF(V724,"^","")&amp;IF(W724,"*","")</f>
        <v>M.King</v>
      </c>
      <c r="S724">
        <f>RANK(Q724,Q724:Q731)</f>
        <v>1</v>
      </c>
      <c r="T724">
        <f>RANK(Q724,Q:Q)</f>
        <v>405</v>
      </c>
      <c r="U724">
        <f>K724-T724</f>
        <v>-405</v>
      </c>
      <c r="V724" t="b">
        <f>_xlfn.MAXIFS(U:U,I:I,I724)=U724</f>
        <v>0</v>
      </c>
      <c r="W724" t="b">
        <f>_xlfn.MINIFS(U:U,I:I,I724)=U724</f>
        <v>0</v>
      </c>
      <c r="X724" t="b">
        <f>MAX(U:U)=U724</f>
        <v>0</v>
      </c>
      <c r="Y724" t="b">
        <f>L724&lt;&gt;I724</f>
        <v>0</v>
      </c>
    </row>
    <row r="725" spans="1:25" x14ac:dyDescent="0.2">
      <c r="A725">
        <v>669</v>
      </c>
      <c r="B725" t="s">
        <v>22</v>
      </c>
      <c r="C725" t="s">
        <v>866</v>
      </c>
      <c r="D725" t="s">
        <v>116</v>
      </c>
      <c r="E725" t="s">
        <v>14</v>
      </c>
      <c r="G725">
        <v>0</v>
      </c>
      <c r="H725">
        <v>0</v>
      </c>
      <c r="P725">
        <v>-8.3603592209276094</v>
      </c>
      <c r="Q725">
        <v>-8.3604000000000003</v>
      </c>
      <c r="R725" t="str">
        <f>LEFT(B725,1)&amp;"."&amp;C725&amp;IF(V725,"^","")&amp;IF(W725,"*","")</f>
        <v>J.Mayo</v>
      </c>
      <c r="S725">
        <f>RANK(Q725,Q725:Q732)</f>
        <v>7</v>
      </c>
      <c r="T725">
        <f>RANK(Q725,Q:Q)</f>
        <v>687</v>
      </c>
      <c r="U725">
        <f>K725-T725</f>
        <v>-687</v>
      </c>
      <c r="V725" t="b">
        <f>_xlfn.MAXIFS(U:U,I:I,I725)=U725</f>
        <v>0</v>
      </c>
      <c r="W725" t="b">
        <f>_xlfn.MINIFS(U:U,I:I,I725)=U725</f>
        <v>0</v>
      </c>
      <c r="X725" t="b">
        <f>MAX(U:U)=U725</f>
        <v>0</v>
      </c>
      <c r="Y725" t="b">
        <f>L725&lt;&gt;I725</f>
        <v>0</v>
      </c>
    </row>
    <row r="726" spans="1:25" x14ac:dyDescent="0.2">
      <c r="A726">
        <v>684</v>
      </c>
      <c r="B726" t="s">
        <v>223</v>
      </c>
      <c r="C726" t="s">
        <v>867</v>
      </c>
      <c r="D726" t="s">
        <v>50</v>
      </c>
      <c r="E726" t="s">
        <v>13</v>
      </c>
      <c r="G726">
        <v>0</v>
      </c>
      <c r="H726">
        <v>0</v>
      </c>
      <c r="O726">
        <v>-5.1959538965931698</v>
      </c>
      <c r="Q726">
        <v>-5.1959999999999997</v>
      </c>
      <c r="R726" t="str">
        <f>LEFT(B726,1)&amp;"."&amp;C726&amp;IF(V726,"^","")&amp;IF(W726,"*","")</f>
        <v>J.Amartey</v>
      </c>
      <c r="S726">
        <f>RANK(Q726,Q726:Q733)</f>
        <v>4</v>
      </c>
      <c r="T726">
        <f>RANK(Q726,Q:Q)</f>
        <v>521</v>
      </c>
      <c r="U726">
        <f>K726-T726</f>
        <v>-521</v>
      </c>
      <c r="V726" t="b">
        <f>_xlfn.MAXIFS(U:U,I:I,I726)=U726</f>
        <v>0</v>
      </c>
      <c r="W726" t="b">
        <f>_xlfn.MINIFS(U:U,I:I,I726)=U726</f>
        <v>0</v>
      </c>
      <c r="X726" t="b">
        <f>MAX(U:U)=U726</f>
        <v>0</v>
      </c>
      <c r="Y726" t="b">
        <f>L726&lt;&gt;I726</f>
        <v>0</v>
      </c>
    </row>
    <row r="727" spans="1:25" x14ac:dyDescent="0.2">
      <c r="A727">
        <v>692</v>
      </c>
      <c r="B727" t="s">
        <v>64</v>
      </c>
      <c r="C727" t="s">
        <v>868</v>
      </c>
      <c r="D727" t="s">
        <v>50</v>
      </c>
      <c r="E727" t="s">
        <v>14</v>
      </c>
      <c r="F727" t="s">
        <v>12</v>
      </c>
      <c r="G727">
        <v>0</v>
      </c>
      <c r="H727">
        <v>0</v>
      </c>
      <c r="N727">
        <v>-9.5647464949302297</v>
      </c>
      <c r="P727">
        <v>-8.3603592209276094</v>
      </c>
      <c r="Q727">
        <v>-8.3604000000000003</v>
      </c>
      <c r="R727" t="str">
        <f>LEFT(B727,1)&amp;"."&amp;C727&amp;IF(V727,"^","")&amp;IF(W727,"*","")</f>
        <v>Z.Foot</v>
      </c>
      <c r="S727">
        <f>RANK(Q727,Q727:Q734)</f>
        <v>7</v>
      </c>
      <c r="T727">
        <f>RANK(Q727,Q:Q)</f>
        <v>687</v>
      </c>
      <c r="U727">
        <f>K727-T727</f>
        <v>-687</v>
      </c>
      <c r="V727" t="b">
        <f>_xlfn.MAXIFS(U:U,I:I,I727)=U727</f>
        <v>0</v>
      </c>
      <c r="W727" t="b">
        <f>_xlfn.MINIFS(U:U,I:I,I727)=U727</f>
        <v>0</v>
      </c>
      <c r="X727" t="b">
        <f>MAX(U:U)=U727</f>
        <v>0</v>
      </c>
      <c r="Y727" t="b">
        <f>L727&lt;&gt;I727</f>
        <v>0</v>
      </c>
    </row>
    <row r="728" spans="1:25" x14ac:dyDescent="0.2">
      <c r="A728">
        <v>701</v>
      </c>
      <c r="B728" t="s">
        <v>78</v>
      </c>
      <c r="C728" t="s">
        <v>869</v>
      </c>
      <c r="D728" t="s">
        <v>50</v>
      </c>
      <c r="E728" t="s">
        <v>13</v>
      </c>
      <c r="G728">
        <v>0</v>
      </c>
      <c r="H728">
        <v>0</v>
      </c>
      <c r="O728">
        <v>-5.1959538965931698</v>
      </c>
      <c r="Q728">
        <v>-5.1959999999999997</v>
      </c>
      <c r="R728" t="str">
        <f>LEFT(B728,1)&amp;"."&amp;C728&amp;IF(V728,"^","")&amp;IF(W728,"*","")</f>
        <v>M.Knoll</v>
      </c>
      <c r="S728">
        <f>RANK(Q728,Q728:Q735)</f>
        <v>4</v>
      </c>
      <c r="T728">
        <f>RANK(Q728,Q:Q)</f>
        <v>521</v>
      </c>
      <c r="U728">
        <f>K728-T728</f>
        <v>-521</v>
      </c>
      <c r="V728" t="b">
        <f>_xlfn.MAXIFS(U:U,I:I,I728)=U728</f>
        <v>0</v>
      </c>
      <c r="W728" t="b">
        <f>_xlfn.MINIFS(U:U,I:I,I728)=U728</f>
        <v>0</v>
      </c>
      <c r="X728" t="b">
        <f>MAX(U:U)=U728</f>
        <v>0</v>
      </c>
      <c r="Y728" t="b">
        <f>L728&lt;&gt;I728</f>
        <v>0</v>
      </c>
    </row>
    <row r="729" spans="1:25" x14ac:dyDescent="0.2">
      <c r="A729">
        <v>702</v>
      </c>
      <c r="B729" t="s">
        <v>226</v>
      </c>
      <c r="C729" t="s">
        <v>870</v>
      </c>
      <c r="D729" t="s">
        <v>50</v>
      </c>
      <c r="E729" t="s">
        <v>11</v>
      </c>
      <c r="G729">
        <v>47</v>
      </c>
      <c r="H729">
        <v>47</v>
      </c>
      <c r="M729">
        <v>-4.0084356248114403</v>
      </c>
      <c r="Q729">
        <v>-4.0084</v>
      </c>
      <c r="R729" t="str">
        <f>LEFT(B729,1)&amp;"."&amp;C729&amp;IF(V729,"^","")&amp;IF(W729,"*","")</f>
        <v>M.Ling</v>
      </c>
      <c r="S729">
        <f>RANK(Q729,Q729:Q736)</f>
        <v>2</v>
      </c>
      <c r="T729">
        <f>RANK(Q729,Q:Q)</f>
        <v>464</v>
      </c>
      <c r="U729">
        <f>K729-T729</f>
        <v>-464</v>
      </c>
      <c r="V729" t="b">
        <f>_xlfn.MAXIFS(U:U,I:I,I729)=U729</f>
        <v>0</v>
      </c>
      <c r="W729" t="b">
        <f>_xlfn.MINIFS(U:U,I:I,I729)=U729</f>
        <v>0</v>
      </c>
      <c r="X729" t="b">
        <f>MAX(U:U)=U729</f>
        <v>0</v>
      </c>
      <c r="Y729" t="b">
        <f>L729&lt;&gt;I729</f>
        <v>0</v>
      </c>
    </row>
    <row r="730" spans="1:25" x14ac:dyDescent="0.2">
      <c r="A730">
        <v>706</v>
      </c>
      <c r="B730" t="s">
        <v>235</v>
      </c>
      <c r="C730" t="s">
        <v>457</v>
      </c>
      <c r="D730" t="s">
        <v>50</v>
      </c>
      <c r="E730" t="s">
        <v>12</v>
      </c>
      <c r="G730">
        <v>63.5</v>
      </c>
      <c r="H730">
        <v>62.5</v>
      </c>
      <c r="N730">
        <v>-3.7928545163949798</v>
      </c>
      <c r="Q730">
        <v>-3.7928999999999999</v>
      </c>
      <c r="R730" t="str">
        <f>LEFT(B730,1)&amp;"."&amp;C730&amp;IF(V730,"^","")&amp;IF(W730,"*","")</f>
        <v>J.McInerney</v>
      </c>
      <c r="S730">
        <f>RANK(Q730,Q730:Q737)</f>
        <v>1</v>
      </c>
      <c r="T730">
        <f>RANK(Q730,Q:Q)</f>
        <v>448</v>
      </c>
      <c r="U730">
        <f>K730-T730</f>
        <v>-448</v>
      </c>
      <c r="V730" t="b">
        <f>_xlfn.MAXIFS(U:U,I:I,I730)=U730</f>
        <v>0</v>
      </c>
      <c r="W730" t="b">
        <f>_xlfn.MINIFS(U:U,I:I,I730)=U730</f>
        <v>0</v>
      </c>
      <c r="X730" t="b">
        <f>MAX(U:U)=U730</f>
        <v>0</v>
      </c>
      <c r="Y730" t="b">
        <f>L730&lt;&gt;I730</f>
        <v>0</v>
      </c>
    </row>
    <row r="731" spans="1:25" x14ac:dyDescent="0.2">
      <c r="A731">
        <v>717</v>
      </c>
      <c r="B731" t="s">
        <v>345</v>
      </c>
      <c r="C731" t="s">
        <v>871</v>
      </c>
      <c r="D731" t="s">
        <v>50</v>
      </c>
      <c r="E731" t="s">
        <v>11</v>
      </c>
      <c r="G731">
        <v>0</v>
      </c>
      <c r="H731">
        <v>0</v>
      </c>
      <c r="M731">
        <v>-8.1979333174566094</v>
      </c>
      <c r="Q731">
        <v>-8.1979000000000006</v>
      </c>
      <c r="R731" t="str">
        <f>LEFT(B731,1)&amp;"."&amp;C731&amp;IF(V731,"^","")&amp;IF(W731,"*","")</f>
        <v>H.Reynolds</v>
      </c>
      <c r="S731">
        <f>RANK(Q731,Q731:Q738)</f>
        <v>6</v>
      </c>
      <c r="T731">
        <f>RANK(Q731,Q:Q)</f>
        <v>587</v>
      </c>
      <c r="U731">
        <f>K731-T731</f>
        <v>-587</v>
      </c>
      <c r="V731" t="b">
        <f>_xlfn.MAXIFS(U:U,I:I,I731)=U731</f>
        <v>0</v>
      </c>
      <c r="W731" t="b">
        <f>_xlfn.MINIFS(U:U,I:I,I731)=U731</f>
        <v>0</v>
      </c>
      <c r="X731" t="b">
        <f>MAX(U:U)=U731</f>
        <v>0</v>
      </c>
      <c r="Y731" t="b">
        <f>L731&lt;&gt;I731</f>
        <v>0</v>
      </c>
    </row>
    <row r="732" spans="1:25" x14ac:dyDescent="0.2">
      <c r="A732">
        <v>723</v>
      </c>
      <c r="B732" t="s">
        <v>872</v>
      </c>
      <c r="C732" t="s">
        <v>873</v>
      </c>
      <c r="D732" t="s">
        <v>50</v>
      </c>
      <c r="E732" t="s">
        <v>11</v>
      </c>
      <c r="G732">
        <v>42</v>
      </c>
      <c r="H732">
        <v>42</v>
      </c>
      <c r="M732">
        <v>-4.4541268687098601</v>
      </c>
      <c r="Q732">
        <v>-4.4541000000000004</v>
      </c>
      <c r="R732" t="str">
        <f>LEFT(B732,1)&amp;"."&amp;C732&amp;IF(V732,"^","")&amp;IF(W732,"*","")</f>
        <v>R.Stoddart</v>
      </c>
      <c r="S732">
        <f>RANK(Q732,Q732:Q739)</f>
        <v>2</v>
      </c>
      <c r="T732">
        <f>RANK(Q732,Q:Q)</f>
        <v>492</v>
      </c>
      <c r="U732">
        <f>K732-T732</f>
        <v>-492</v>
      </c>
      <c r="V732" t="b">
        <f>_xlfn.MAXIFS(U:U,I:I,I732)=U732</f>
        <v>0</v>
      </c>
      <c r="W732" t="b">
        <f>_xlfn.MINIFS(U:U,I:I,I732)=U732</f>
        <v>0</v>
      </c>
      <c r="X732" t="b">
        <f>MAX(U:U)=U732</f>
        <v>0</v>
      </c>
      <c r="Y732" t="b">
        <f>L732&lt;&gt;I732</f>
        <v>0</v>
      </c>
    </row>
    <row r="733" spans="1:25" x14ac:dyDescent="0.2">
      <c r="A733">
        <v>728</v>
      </c>
      <c r="B733" t="s">
        <v>874</v>
      </c>
      <c r="C733" t="s">
        <v>875</v>
      </c>
      <c r="D733" t="s">
        <v>50</v>
      </c>
      <c r="E733" t="s">
        <v>12</v>
      </c>
      <c r="G733">
        <v>0</v>
      </c>
      <c r="H733">
        <v>0</v>
      </c>
      <c r="N733">
        <v>-9.5647464949302297</v>
      </c>
      <c r="Q733">
        <v>-9.5647000000000002</v>
      </c>
      <c r="R733" t="str">
        <f>LEFT(B733,1)&amp;"."&amp;C733&amp;IF(V733,"^","")&amp;IF(W733,"*","")</f>
        <v>S.Wicks</v>
      </c>
      <c r="S733">
        <f>RANK(Q733,Q733:Q740)</f>
        <v>8</v>
      </c>
      <c r="T733">
        <f>RANK(Q733,Q:Q)</f>
        <v>775</v>
      </c>
      <c r="U733">
        <f>K733-T733</f>
        <v>-775</v>
      </c>
      <c r="V733" t="b">
        <f>_xlfn.MAXIFS(U:U,I:I,I733)=U733</f>
        <v>0</v>
      </c>
      <c r="W733" t="b">
        <f>_xlfn.MINIFS(U:U,I:I,I733)=U733</f>
        <v>0</v>
      </c>
      <c r="X733" t="b">
        <f>MAX(U:U)=U733</f>
        <v>0</v>
      </c>
      <c r="Y733" t="b">
        <f>L733&lt;&gt;I733</f>
        <v>0</v>
      </c>
    </row>
    <row r="734" spans="1:25" x14ac:dyDescent="0.2">
      <c r="A734">
        <v>732</v>
      </c>
      <c r="B734" t="s">
        <v>152</v>
      </c>
      <c r="C734" t="s">
        <v>876</v>
      </c>
      <c r="D734" t="s">
        <v>24</v>
      </c>
      <c r="E734" t="s">
        <v>14</v>
      </c>
      <c r="G734">
        <v>32</v>
      </c>
      <c r="H734">
        <v>32</v>
      </c>
      <c r="P734">
        <v>-5.3564968201451997</v>
      </c>
      <c r="Q734">
        <v>-5.3564999999999996</v>
      </c>
      <c r="R734" t="str">
        <f>LEFT(B734,1)&amp;"."&amp;C734&amp;IF(V734,"^","")&amp;IF(W734,"*","")</f>
        <v>B.Cavarra</v>
      </c>
      <c r="S734">
        <f>RANK(Q734,Q734:Q741)</f>
        <v>3</v>
      </c>
      <c r="T734">
        <f>RANK(Q734,Q:Q)</f>
        <v>552</v>
      </c>
      <c r="U734">
        <f>K734-T734</f>
        <v>-552</v>
      </c>
      <c r="V734" t="b">
        <f>_xlfn.MAXIFS(U:U,I:I,I734)=U734</f>
        <v>0</v>
      </c>
      <c r="W734" t="b">
        <f>_xlfn.MINIFS(U:U,I:I,I734)=U734</f>
        <v>0</v>
      </c>
      <c r="X734" t="b">
        <f>MAX(U:U)=U734</f>
        <v>0</v>
      </c>
      <c r="Y734" t="b">
        <f>L734&lt;&gt;I734</f>
        <v>0</v>
      </c>
    </row>
    <row r="735" spans="1:25" x14ac:dyDescent="0.2">
      <c r="A735">
        <v>750</v>
      </c>
      <c r="B735" t="s">
        <v>877</v>
      </c>
      <c r="C735" t="s">
        <v>878</v>
      </c>
      <c r="D735" t="s">
        <v>24</v>
      </c>
      <c r="E735" t="s">
        <v>11</v>
      </c>
      <c r="G735">
        <v>0</v>
      </c>
      <c r="H735">
        <v>0</v>
      </c>
      <c r="M735">
        <v>-8.1979333174566094</v>
      </c>
      <c r="Q735">
        <v>-8.1979000000000006</v>
      </c>
      <c r="R735" t="str">
        <f>LEFT(B735,1)&amp;"."&amp;C735&amp;IF(V735,"^","")&amp;IF(W735,"*","")</f>
        <v>B.Khamis</v>
      </c>
      <c r="S735">
        <f>RANK(Q735,Q735:Q742)</f>
        <v>5</v>
      </c>
      <c r="T735">
        <f>RANK(Q735,Q:Q)</f>
        <v>587</v>
      </c>
      <c r="U735">
        <f>K735-T735</f>
        <v>-587</v>
      </c>
      <c r="V735" t="b">
        <f>_xlfn.MAXIFS(U:U,I:I,I735)=U735</f>
        <v>0</v>
      </c>
      <c r="W735" t="b">
        <f>_xlfn.MINIFS(U:U,I:I,I735)=U735</f>
        <v>0</v>
      </c>
      <c r="X735" t="b">
        <f>MAX(U:U)=U735</f>
        <v>0</v>
      </c>
      <c r="Y735" t="b">
        <f>L735&lt;&gt;I735</f>
        <v>0</v>
      </c>
    </row>
    <row r="736" spans="1:25" x14ac:dyDescent="0.2">
      <c r="A736">
        <v>758</v>
      </c>
      <c r="B736" t="s">
        <v>166</v>
      </c>
      <c r="C736" t="s">
        <v>879</v>
      </c>
      <c r="D736" t="s">
        <v>24</v>
      </c>
      <c r="E736" t="s">
        <v>12</v>
      </c>
      <c r="G736">
        <v>39</v>
      </c>
      <c r="H736">
        <v>39</v>
      </c>
      <c r="N736">
        <v>-5.9630859003242298</v>
      </c>
      <c r="Q736">
        <v>-5.9630999999999998</v>
      </c>
      <c r="R736" t="str">
        <f>LEFT(B736,1)&amp;"."&amp;C736&amp;IF(V736,"^","")&amp;IF(W736,"*","")</f>
        <v>C.Porter</v>
      </c>
      <c r="S736">
        <f>RANK(Q736,Q736:Q743)</f>
        <v>5</v>
      </c>
      <c r="T736">
        <f>RANK(Q736,Q:Q)</f>
        <v>571</v>
      </c>
      <c r="U736">
        <f>K736-T736</f>
        <v>-571</v>
      </c>
      <c r="V736" t="b">
        <f>_xlfn.MAXIFS(U:U,I:I,I736)=U736</f>
        <v>0</v>
      </c>
      <c r="W736" t="b">
        <f>_xlfn.MINIFS(U:U,I:I,I736)=U736</f>
        <v>0</v>
      </c>
      <c r="X736" t="b">
        <f>MAX(U:U)=U736</f>
        <v>0</v>
      </c>
      <c r="Y736" t="b">
        <f>L736&lt;&gt;I736</f>
        <v>0</v>
      </c>
    </row>
    <row r="737" spans="1:25" x14ac:dyDescent="0.2">
      <c r="A737">
        <v>764</v>
      </c>
      <c r="B737" t="s">
        <v>786</v>
      </c>
      <c r="C737" t="s">
        <v>880</v>
      </c>
      <c r="D737" t="s">
        <v>24</v>
      </c>
      <c r="E737" t="s">
        <v>13</v>
      </c>
      <c r="G737">
        <v>0</v>
      </c>
      <c r="H737">
        <v>0</v>
      </c>
      <c r="O737">
        <v>-5.1959538965931698</v>
      </c>
      <c r="Q737">
        <v>-5.1959999999999997</v>
      </c>
      <c r="R737" t="str">
        <f>LEFT(B737,1)&amp;"."&amp;C737&amp;IF(V737,"^","")&amp;IF(W737,"*","")</f>
        <v>J.Sweet</v>
      </c>
      <c r="S737">
        <f>RANK(Q737,Q737:Q744)</f>
        <v>3</v>
      </c>
      <c r="T737">
        <f>RANK(Q737,Q:Q)</f>
        <v>521</v>
      </c>
      <c r="U737">
        <f>K737-T737</f>
        <v>-521</v>
      </c>
      <c r="V737" t="b">
        <f>_xlfn.MAXIFS(U:U,I:I,I737)=U737</f>
        <v>0</v>
      </c>
      <c r="W737" t="b">
        <f>_xlfn.MINIFS(U:U,I:I,I737)=U737</f>
        <v>0</v>
      </c>
      <c r="X737" t="b">
        <f>MAX(U:U)=U737</f>
        <v>0</v>
      </c>
      <c r="Y737" t="b">
        <f>L737&lt;&gt;I737</f>
        <v>0</v>
      </c>
    </row>
    <row r="738" spans="1:25" x14ac:dyDescent="0.2">
      <c r="A738">
        <v>766</v>
      </c>
      <c r="B738" t="s">
        <v>881</v>
      </c>
      <c r="C738" t="s">
        <v>882</v>
      </c>
      <c r="D738" t="s">
        <v>24</v>
      </c>
      <c r="E738" t="s">
        <v>14</v>
      </c>
      <c r="F738" t="s">
        <v>12</v>
      </c>
      <c r="G738">
        <v>60.142899999999997</v>
      </c>
      <c r="H738">
        <v>59</v>
      </c>
      <c r="N738">
        <v>-4.1160804671929503</v>
      </c>
      <c r="P738">
        <v>-2.8219879194850401</v>
      </c>
      <c r="Q738">
        <v>-2.8220000000000001</v>
      </c>
      <c r="R738" t="str">
        <f>LEFT(B738,1)&amp;"."&amp;C738&amp;IF(V738,"^","")&amp;IF(W738,"*","")</f>
        <v>L.Vandermeer</v>
      </c>
      <c r="S738">
        <f>RANK(Q738,Q738:Q745)</f>
        <v>1</v>
      </c>
      <c r="T738">
        <f>RANK(Q738,Q:Q)</f>
        <v>343</v>
      </c>
      <c r="U738">
        <f>K738-T738</f>
        <v>-343</v>
      </c>
      <c r="V738" t="b">
        <f>_xlfn.MAXIFS(U:U,I:I,I738)=U738</f>
        <v>0</v>
      </c>
      <c r="W738" t="b">
        <f>_xlfn.MINIFS(U:U,I:I,I738)=U738</f>
        <v>0</v>
      </c>
      <c r="X738" t="b">
        <f>MAX(U:U)=U738</f>
        <v>0</v>
      </c>
      <c r="Y738" t="b">
        <f>L738&lt;&gt;I738</f>
        <v>0</v>
      </c>
    </row>
    <row r="739" spans="1:25" x14ac:dyDescent="0.2">
      <c r="A739">
        <v>785</v>
      </c>
      <c r="B739" t="s">
        <v>345</v>
      </c>
      <c r="C739" t="s">
        <v>205</v>
      </c>
      <c r="D739" t="s">
        <v>58</v>
      </c>
      <c r="E739" t="s">
        <v>11</v>
      </c>
      <c r="G739">
        <v>0</v>
      </c>
      <c r="H739">
        <v>0</v>
      </c>
      <c r="M739">
        <v>-8.1979333174566094</v>
      </c>
      <c r="Q739">
        <v>-8.1979000000000006</v>
      </c>
      <c r="R739" t="str">
        <f>LEFT(B739,1)&amp;"."&amp;C739&amp;IF(V739,"^","")&amp;IF(W739,"*","")</f>
        <v>H.Edwards</v>
      </c>
      <c r="S739">
        <f>RANK(Q739,Q739:Q746)</f>
        <v>5</v>
      </c>
      <c r="T739">
        <f>RANK(Q739,Q:Q)</f>
        <v>587</v>
      </c>
      <c r="U739">
        <f>K739-T739</f>
        <v>-587</v>
      </c>
      <c r="V739" t="b">
        <f>_xlfn.MAXIFS(U:U,I:I,I739)=U739</f>
        <v>0</v>
      </c>
      <c r="W739" t="b">
        <f>_xlfn.MINIFS(U:U,I:I,I739)=U739</f>
        <v>0</v>
      </c>
      <c r="X739" t="b">
        <f>MAX(U:U)=U739</f>
        <v>0</v>
      </c>
      <c r="Y739" t="b">
        <f>L739&lt;&gt;I739</f>
        <v>0</v>
      </c>
    </row>
    <row r="740" spans="1:25" x14ac:dyDescent="0.2">
      <c r="A740">
        <v>786</v>
      </c>
      <c r="B740" t="s">
        <v>74</v>
      </c>
      <c r="C740" t="s">
        <v>883</v>
      </c>
      <c r="D740" t="s">
        <v>58</v>
      </c>
      <c r="E740" t="s">
        <v>11</v>
      </c>
      <c r="G740">
        <v>0</v>
      </c>
      <c r="H740">
        <v>0</v>
      </c>
      <c r="M740">
        <v>-8.1979333174566094</v>
      </c>
      <c r="Q740">
        <v>-8.1979000000000006</v>
      </c>
      <c r="R740" t="str">
        <f>LEFT(B740,1)&amp;"."&amp;C740&amp;IF(V740,"^","")&amp;IF(W740,"*","")</f>
        <v>L.Foley</v>
      </c>
      <c r="S740">
        <f>RANK(Q740,Q740:Q747)</f>
        <v>5</v>
      </c>
      <c r="T740">
        <f>RANK(Q740,Q:Q)</f>
        <v>587</v>
      </c>
      <c r="U740">
        <f>K740-T740</f>
        <v>-587</v>
      </c>
      <c r="V740" t="b">
        <f>_xlfn.MAXIFS(U:U,I:I,I740)=U740</f>
        <v>0</v>
      </c>
      <c r="W740" t="b">
        <f>_xlfn.MINIFS(U:U,I:I,I740)=U740</f>
        <v>0</v>
      </c>
      <c r="X740" t="b">
        <f>MAX(U:U)=U740</f>
        <v>0</v>
      </c>
      <c r="Y740" t="b">
        <f>L740&lt;&gt;I740</f>
        <v>0</v>
      </c>
    </row>
    <row r="741" spans="1:25" x14ac:dyDescent="0.2">
      <c r="A741">
        <v>800</v>
      </c>
      <c r="B741" t="s">
        <v>397</v>
      </c>
      <c r="C741" t="s">
        <v>884</v>
      </c>
      <c r="D741" t="s">
        <v>58</v>
      </c>
      <c r="E741" t="s">
        <v>12</v>
      </c>
      <c r="G741">
        <v>0</v>
      </c>
      <c r="H741">
        <v>0</v>
      </c>
      <c r="N741">
        <v>-9.5647464949302297</v>
      </c>
      <c r="Q741">
        <v>-9.5647000000000002</v>
      </c>
      <c r="R741" t="str">
        <f>LEFT(B741,1)&amp;"."&amp;C741&amp;IF(V741,"^","")&amp;IF(W741,"*","")</f>
        <v>X.O'Neill</v>
      </c>
      <c r="S741">
        <f>RANK(Q741,Q741:Q748)</f>
        <v>8</v>
      </c>
      <c r="T741">
        <f>RANK(Q741,Q:Q)</f>
        <v>775</v>
      </c>
      <c r="U741">
        <f>K741-T741</f>
        <v>-775</v>
      </c>
      <c r="V741" t="b">
        <f>_xlfn.MAXIFS(U:U,I:I,I741)=U741</f>
        <v>0</v>
      </c>
      <c r="W741" t="b">
        <f>_xlfn.MINIFS(U:U,I:I,I741)=U741</f>
        <v>0</v>
      </c>
      <c r="X741" t="b">
        <f>MAX(U:U)=U741</f>
        <v>0</v>
      </c>
      <c r="Y741" t="b">
        <f>L741&lt;&gt;I741</f>
        <v>0</v>
      </c>
    </row>
    <row r="742" spans="1:25" x14ac:dyDescent="0.2">
      <c r="A742">
        <v>815</v>
      </c>
      <c r="B742" t="s">
        <v>885</v>
      </c>
      <c r="C742" t="s">
        <v>65</v>
      </c>
      <c r="D742" t="s">
        <v>58</v>
      </c>
      <c r="E742" t="s">
        <v>11</v>
      </c>
      <c r="F742" t="s">
        <v>13</v>
      </c>
      <c r="G742">
        <v>0</v>
      </c>
      <c r="H742">
        <v>0</v>
      </c>
      <c r="M742">
        <v>-8.1979333174566094</v>
      </c>
      <c r="O742">
        <v>-5.1959538965931698</v>
      </c>
      <c r="Q742">
        <v>-5.1959999999999997</v>
      </c>
      <c r="R742" t="str">
        <f>LEFT(B742,1)&amp;"."&amp;C742&amp;IF(V742,"^","")&amp;IF(W742,"*","")</f>
        <v>B.Williams</v>
      </c>
      <c r="S742">
        <f>RANK(Q742,Q742:Q749)</f>
        <v>2</v>
      </c>
      <c r="T742">
        <f>RANK(Q742,Q:Q)</f>
        <v>521</v>
      </c>
      <c r="U742">
        <f>K742-T742</f>
        <v>-521</v>
      </c>
      <c r="V742" t="b">
        <f>_xlfn.MAXIFS(U:U,I:I,I742)=U742</f>
        <v>0</v>
      </c>
      <c r="W742" t="b">
        <f>_xlfn.MINIFS(U:U,I:I,I742)=U742</f>
        <v>0</v>
      </c>
      <c r="X742" t="b">
        <f>MAX(U:U)=U742</f>
        <v>0</v>
      </c>
      <c r="Y742" t="b">
        <f>L742&lt;&gt;I742</f>
        <v>0</v>
      </c>
    </row>
    <row r="743" spans="1:25" x14ac:dyDescent="0.2">
      <c r="A743">
        <v>817</v>
      </c>
      <c r="B743" t="s">
        <v>886</v>
      </c>
      <c r="C743" t="s">
        <v>887</v>
      </c>
      <c r="D743" t="s">
        <v>21</v>
      </c>
      <c r="E743" t="s">
        <v>12</v>
      </c>
      <c r="G743">
        <v>56.25</v>
      </c>
      <c r="H743">
        <v>56.5</v>
      </c>
      <c r="N743">
        <v>-4.3469561463343602</v>
      </c>
      <c r="Q743">
        <v>-4.3470000000000004</v>
      </c>
      <c r="R743" t="str">
        <f>LEFT(B743,1)&amp;"."&amp;C743&amp;IF(V743,"^","")&amp;IF(W743,"*","")</f>
        <v>H.Bennell</v>
      </c>
      <c r="S743">
        <f>RANK(Q743,Q743:Q750)</f>
        <v>1</v>
      </c>
      <c r="T743">
        <f>RANK(Q743,Q:Q)</f>
        <v>486</v>
      </c>
      <c r="U743">
        <f>K743-T743</f>
        <v>-486</v>
      </c>
      <c r="V743" t="b">
        <f>_xlfn.MAXIFS(U:U,I:I,I743)=U743</f>
        <v>0</v>
      </c>
      <c r="W743" t="b">
        <f>_xlfn.MINIFS(U:U,I:I,I743)=U743</f>
        <v>0</v>
      </c>
      <c r="X743" t="b">
        <f>MAX(U:U)=U743</f>
        <v>0</v>
      </c>
      <c r="Y743" t="b">
        <f>L743&lt;&gt;I743</f>
        <v>0</v>
      </c>
    </row>
    <row r="744" spans="1:25" x14ac:dyDescent="0.2">
      <c r="A744">
        <v>720</v>
      </c>
      <c r="B744" t="s">
        <v>888</v>
      </c>
      <c r="C744" t="s">
        <v>889</v>
      </c>
      <c r="D744" t="s">
        <v>50</v>
      </c>
      <c r="E744" t="s">
        <v>11</v>
      </c>
      <c r="F744" t="s">
        <v>12</v>
      </c>
      <c r="G744">
        <v>0</v>
      </c>
      <c r="H744">
        <v>0</v>
      </c>
      <c r="M744">
        <v>-8.1979333174566094</v>
      </c>
      <c r="N744">
        <v>-9.5647464949302297</v>
      </c>
      <c r="Q744">
        <v>-8.1979000000000006</v>
      </c>
      <c r="R744" t="str">
        <f>LEFT(B744,1)&amp;"."&amp;C744&amp;IF(V744,"^","")&amp;IF(W744,"*","")</f>
        <v>B.Rowles</v>
      </c>
      <c r="S744">
        <f>RANK(Q744,Q744:Q751)</f>
        <v>3</v>
      </c>
      <c r="T744">
        <f>RANK(Q744,Q:Q)</f>
        <v>587</v>
      </c>
      <c r="U744">
        <f>K744-T744</f>
        <v>-587</v>
      </c>
      <c r="V744" t="b">
        <f>_xlfn.MAXIFS(U:U,I:I,I744)=U744</f>
        <v>0</v>
      </c>
      <c r="W744" t="b">
        <f>_xlfn.MINIFS(U:U,I:I,I744)=U744</f>
        <v>0</v>
      </c>
      <c r="X744" t="b">
        <f>MAX(U:U)=U744</f>
        <v>0</v>
      </c>
      <c r="Y744" t="b">
        <f>L744&lt;&gt;I744</f>
        <v>0</v>
      </c>
    </row>
    <row r="745" spans="1:25" x14ac:dyDescent="0.2">
      <c r="A745">
        <v>642</v>
      </c>
      <c r="B745" t="s">
        <v>22</v>
      </c>
      <c r="C745" t="s">
        <v>782</v>
      </c>
      <c r="D745" t="s">
        <v>116</v>
      </c>
      <c r="E745" t="s">
        <v>13</v>
      </c>
      <c r="G745">
        <v>0</v>
      </c>
      <c r="H745">
        <v>0</v>
      </c>
      <c r="O745">
        <v>-5.1959538965931698</v>
      </c>
      <c r="Q745">
        <v>-5.1959999999999997</v>
      </c>
      <c r="R745" t="str">
        <f>LEFT(B745,1)&amp;"."&amp;C745&amp;IF(V745,"^","")&amp;IF(W745,"*","")</f>
        <v>J.Bell</v>
      </c>
      <c r="S745">
        <f>RANK(Q745,Q745:Q752)</f>
        <v>1</v>
      </c>
      <c r="T745">
        <f>RANK(Q745,Q:Q)</f>
        <v>521</v>
      </c>
      <c r="U745">
        <f>K745-T745</f>
        <v>-521</v>
      </c>
      <c r="V745" t="b">
        <f>_xlfn.MAXIFS(U:U,I:I,I745)=U745</f>
        <v>0</v>
      </c>
      <c r="W745" t="b">
        <f>_xlfn.MINIFS(U:U,I:I,I745)=U745</f>
        <v>0</v>
      </c>
      <c r="X745" t="b">
        <f>MAX(U:U)=U745</f>
        <v>0</v>
      </c>
      <c r="Y745" t="b">
        <f>L745&lt;&gt;I745</f>
        <v>0</v>
      </c>
    </row>
    <row r="746" spans="1:25" x14ac:dyDescent="0.2">
      <c r="A746">
        <v>123</v>
      </c>
      <c r="B746" t="s">
        <v>70</v>
      </c>
      <c r="C746" t="s">
        <v>890</v>
      </c>
      <c r="D746" t="s">
        <v>34</v>
      </c>
      <c r="E746" t="s">
        <v>12</v>
      </c>
      <c r="G746">
        <v>45.5</v>
      </c>
      <c r="H746">
        <v>45.5</v>
      </c>
      <c r="N746">
        <v>-5.3628091345565698</v>
      </c>
      <c r="Q746">
        <v>-5.3628</v>
      </c>
      <c r="R746" t="str">
        <f>LEFT(B746,1)&amp;"."&amp;C746&amp;IF(V746,"^","")&amp;IF(W746,"*","")</f>
        <v>S.Philp</v>
      </c>
      <c r="S746">
        <f>RANK(Q746,Q746:Q753)</f>
        <v>1</v>
      </c>
      <c r="T746">
        <f>RANK(Q746,Q:Q)</f>
        <v>554</v>
      </c>
      <c r="U746">
        <f>K746-T746</f>
        <v>-554</v>
      </c>
      <c r="V746" t="b">
        <f>_xlfn.MAXIFS(U:U,I:I,I746)=U746</f>
        <v>0</v>
      </c>
      <c r="W746" t="b">
        <f>_xlfn.MINIFS(U:U,I:I,I746)=U746</f>
        <v>0</v>
      </c>
      <c r="X746" t="b">
        <f>MAX(U:U)=U746</f>
        <v>0</v>
      </c>
      <c r="Y746" t="b">
        <f>L746&lt;&gt;I746</f>
        <v>0</v>
      </c>
    </row>
    <row r="747" spans="1:25" x14ac:dyDescent="0.2">
      <c r="A747">
        <v>260</v>
      </c>
      <c r="B747" t="s">
        <v>830</v>
      </c>
      <c r="C747" t="s">
        <v>891</v>
      </c>
      <c r="D747" t="s">
        <v>37</v>
      </c>
      <c r="E747" t="s">
        <v>11</v>
      </c>
      <c r="F747" t="s">
        <v>12</v>
      </c>
      <c r="G747">
        <v>0</v>
      </c>
      <c r="H747">
        <v>0</v>
      </c>
      <c r="M747">
        <v>-8.1979333174566094</v>
      </c>
      <c r="N747">
        <v>-9.5647464949302297</v>
      </c>
      <c r="Q747">
        <v>-8.1979000000000006</v>
      </c>
      <c r="R747" t="str">
        <f>LEFT(B747,1)&amp;"."&amp;C747&amp;IF(V747,"^","")&amp;IF(W747,"*","")</f>
        <v>J.Pina</v>
      </c>
      <c r="S747">
        <f>RANK(Q747,Q747:Q754)</f>
        <v>1</v>
      </c>
      <c r="T747">
        <f>RANK(Q747,Q:Q)</f>
        <v>587</v>
      </c>
      <c r="U747">
        <f>K747-T747</f>
        <v>-587</v>
      </c>
      <c r="V747" t="b">
        <f>_xlfn.MAXIFS(U:U,I:I,I747)=U747</f>
        <v>0</v>
      </c>
      <c r="W747" t="b">
        <f>_xlfn.MINIFS(U:U,I:I,I747)=U747</f>
        <v>0</v>
      </c>
      <c r="X747" t="b">
        <f>MAX(U:U)=U747</f>
        <v>0</v>
      </c>
      <c r="Y747" t="b">
        <f>L747&lt;&gt;I747</f>
        <v>0</v>
      </c>
    </row>
    <row r="748" spans="1:25" x14ac:dyDescent="0.2">
      <c r="A748">
        <v>584</v>
      </c>
      <c r="B748" t="s">
        <v>48</v>
      </c>
      <c r="C748" t="s">
        <v>892</v>
      </c>
      <c r="D748" t="s">
        <v>99</v>
      </c>
      <c r="E748" t="s">
        <v>11</v>
      </c>
      <c r="G748">
        <v>0</v>
      </c>
      <c r="H748">
        <v>0</v>
      </c>
      <c r="M748">
        <v>-8.1979333174566094</v>
      </c>
      <c r="Q748">
        <v>-8.1979000000000006</v>
      </c>
      <c r="R748" t="str">
        <f>LEFT(B748,1)&amp;"."&amp;C748&amp;IF(V748,"^","")&amp;IF(W748,"*","")</f>
        <v>J.Pasini</v>
      </c>
      <c r="S748">
        <f>RANK(Q748,Q748:Q755)</f>
        <v>2</v>
      </c>
      <c r="T748">
        <f>RANK(Q748,Q:Q)</f>
        <v>587</v>
      </c>
      <c r="U748">
        <f>K748-T748</f>
        <v>-587</v>
      </c>
      <c r="V748" t="b">
        <f>_xlfn.MAXIFS(U:U,I:I,I748)=U748</f>
        <v>0</v>
      </c>
      <c r="W748" t="b">
        <f>_xlfn.MINIFS(U:U,I:I,I748)=U748</f>
        <v>0</v>
      </c>
      <c r="X748" t="b">
        <f>MAX(U:U)=U748</f>
        <v>0</v>
      </c>
      <c r="Y748" t="b">
        <f>L748&lt;&gt;I748</f>
        <v>0</v>
      </c>
    </row>
    <row r="749" spans="1:25" x14ac:dyDescent="0.2">
      <c r="A749">
        <v>13</v>
      </c>
      <c r="B749" t="s">
        <v>586</v>
      </c>
      <c r="C749" t="s">
        <v>893</v>
      </c>
      <c r="D749" t="s">
        <v>63</v>
      </c>
      <c r="E749" t="s">
        <v>11</v>
      </c>
      <c r="F749" t="s">
        <v>12</v>
      </c>
      <c r="G749">
        <v>0</v>
      </c>
      <c r="H749">
        <v>0</v>
      </c>
      <c r="M749">
        <v>-8.1979333174566094</v>
      </c>
      <c r="N749">
        <v>-9.5647464949302297</v>
      </c>
      <c r="Q749">
        <v>-8.1979000000000006</v>
      </c>
      <c r="R749" t="str">
        <f>LEFT(B749,1)&amp;"."&amp;C749&amp;IF(V749,"^","")&amp;IF(W749,"*","")</f>
        <v>L.Gollant</v>
      </c>
      <c r="S749">
        <f>RANK(Q749,Q749:Q756)</f>
        <v>2</v>
      </c>
      <c r="T749">
        <f>RANK(Q749,Q:Q)</f>
        <v>587</v>
      </c>
      <c r="U749">
        <f>K749-T749</f>
        <v>-587</v>
      </c>
      <c r="V749" t="b">
        <f>_xlfn.MAXIFS(U:U,I:I,I749)=U749</f>
        <v>0</v>
      </c>
      <c r="W749" t="b">
        <f>_xlfn.MINIFS(U:U,I:I,I749)=U749</f>
        <v>0</v>
      </c>
      <c r="X749" t="b">
        <f>MAX(U:U)=U749</f>
        <v>0</v>
      </c>
      <c r="Y749" t="b">
        <f>L749&lt;&gt;I749</f>
        <v>0</v>
      </c>
    </row>
    <row r="750" spans="1:25" x14ac:dyDescent="0.2">
      <c r="A750">
        <v>31</v>
      </c>
      <c r="B750" t="s">
        <v>894</v>
      </c>
      <c r="C750" t="s">
        <v>497</v>
      </c>
      <c r="D750" t="s">
        <v>63</v>
      </c>
      <c r="E750" t="s">
        <v>12</v>
      </c>
      <c r="G750">
        <v>0</v>
      </c>
      <c r="H750">
        <v>0</v>
      </c>
      <c r="N750">
        <v>-9.5647464949302297</v>
      </c>
      <c r="Q750">
        <v>-9.5647000000000002</v>
      </c>
      <c r="R750" t="str">
        <f>LEFT(B750,1)&amp;"."&amp;C750&amp;IF(V750,"^","")&amp;IF(W750,"*","")</f>
        <v>R.O'Connor</v>
      </c>
      <c r="S750">
        <f>RANK(Q750,Q750:Q757)</f>
        <v>6</v>
      </c>
      <c r="T750">
        <f>RANK(Q750,Q:Q)</f>
        <v>775</v>
      </c>
      <c r="U750">
        <f>K750-T750</f>
        <v>-775</v>
      </c>
      <c r="V750" t="b">
        <f>_xlfn.MAXIFS(U:U,I:I,I750)=U750</f>
        <v>0</v>
      </c>
      <c r="W750" t="b">
        <f>_xlfn.MINIFS(U:U,I:I,I750)=U750</f>
        <v>0</v>
      </c>
      <c r="X750" t="b">
        <f>MAX(U:U)=U750</f>
        <v>0</v>
      </c>
      <c r="Y750" t="b">
        <f>L750&lt;&gt;I750</f>
        <v>0</v>
      </c>
    </row>
    <row r="751" spans="1:25" x14ac:dyDescent="0.2">
      <c r="A751">
        <v>33</v>
      </c>
      <c r="B751" t="s">
        <v>345</v>
      </c>
      <c r="C751" t="s">
        <v>895</v>
      </c>
      <c r="D751" t="s">
        <v>63</v>
      </c>
      <c r="E751" t="s">
        <v>12</v>
      </c>
      <c r="G751">
        <v>0</v>
      </c>
      <c r="H751">
        <v>0</v>
      </c>
      <c r="N751">
        <v>-9.5647464949302297</v>
      </c>
      <c r="Q751">
        <v>-9.5647000000000002</v>
      </c>
      <c r="R751" t="str">
        <f>LEFT(B751,1)&amp;"."&amp;C751&amp;IF(V751,"^","")&amp;IF(W751,"*","")</f>
        <v>H.Schoenberg</v>
      </c>
      <c r="S751">
        <f>RANK(Q751,Q751:Q758)</f>
        <v>7</v>
      </c>
      <c r="T751">
        <f>RANK(Q751,Q:Q)</f>
        <v>775</v>
      </c>
      <c r="U751">
        <f>K751-T751</f>
        <v>-775</v>
      </c>
      <c r="V751" t="b">
        <f>_xlfn.MAXIFS(U:U,I:I,I751)=U751</f>
        <v>0</v>
      </c>
      <c r="W751" t="b">
        <f>_xlfn.MINIFS(U:U,I:I,I751)=U751</f>
        <v>0</v>
      </c>
      <c r="X751" t="b">
        <f>MAX(U:U)=U751</f>
        <v>0</v>
      </c>
      <c r="Y751" t="b">
        <f>L751&lt;&gt;I751</f>
        <v>0</v>
      </c>
    </row>
    <row r="752" spans="1:25" x14ac:dyDescent="0.2">
      <c r="A752">
        <v>43</v>
      </c>
      <c r="B752" t="s">
        <v>699</v>
      </c>
      <c r="C752" t="s">
        <v>896</v>
      </c>
      <c r="D752" t="s">
        <v>63</v>
      </c>
      <c r="E752" t="s">
        <v>11</v>
      </c>
      <c r="F752" t="s">
        <v>14</v>
      </c>
      <c r="G752">
        <v>0</v>
      </c>
      <c r="H752">
        <v>0</v>
      </c>
      <c r="M752">
        <v>-8.1979333174566094</v>
      </c>
      <c r="P752">
        <v>-8.3603592209276094</v>
      </c>
      <c r="Q752">
        <v>-8.1979000000000006</v>
      </c>
      <c r="R752" t="str">
        <f>LEFT(B752,1)&amp;"."&amp;C752&amp;IF(V752,"^","")&amp;IF(W752,"*","")</f>
        <v>J.Worrell</v>
      </c>
      <c r="S752">
        <f>RANK(Q752,Q752:Q759)</f>
        <v>2</v>
      </c>
      <c r="T752">
        <f>RANK(Q752,Q:Q)</f>
        <v>587</v>
      </c>
      <c r="U752">
        <f>K752-T752</f>
        <v>-587</v>
      </c>
      <c r="V752" t="b">
        <f>_xlfn.MAXIFS(U:U,I:I,I752)=U752</f>
        <v>0</v>
      </c>
      <c r="W752" t="b">
        <f>_xlfn.MINIFS(U:U,I:I,I752)=U752</f>
        <v>0</v>
      </c>
      <c r="X752" t="b">
        <f>MAX(U:U)=U752</f>
        <v>0</v>
      </c>
      <c r="Y752" t="b">
        <f>L752&lt;&gt;I752</f>
        <v>0</v>
      </c>
    </row>
    <row r="753" spans="1:25" x14ac:dyDescent="0.2">
      <c r="A753">
        <v>56</v>
      </c>
      <c r="B753" t="s">
        <v>897</v>
      </c>
      <c r="C753" t="s">
        <v>898</v>
      </c>
      <c r="D753" t="s">
        <v>31</v>
      </c>
      <c r="E753" t="s">
        <v>12</v>
      </c>
      <c r="F753" t="s">
        <v>14</v>
      </c>
      <c r="G753">
        <v>0</v>
      </c>
      <c r="H753">
        <v>0</v>
      </c>
      <c r="N753">
        <v>-9.5647464949302297</v>
      </c>
      <c r="P753">
        <v>-8.3603592209276094</v>
      </c>
      <c r="Q753">
        <v>-8.3604000000000003</v>
      </c>
      <c r="R753" t="str">
        <f>LEFT(B753,1)&amp;"."&amp;C753&amp;IF(V753,"^","")&amp;IF(W753,"*","")</f>
        <v>K.Coleman</v>
      </c>
      <c r="S753">
        <f>RANK(Q753,Q753:Q760)</f>
        <v>6</v>
      </c>
      <c r="T753">
        <f>RANK(Q753,Q:Q)</f>
        <v>687</v>
      </c>
      <c r="U753">
        <f>K753-T753</f>
        <v>-687</v>
      </c>
      <c r="V753" t="b">
        <f>_xlfn.MAXIFS(U:U,I:I,I753)=U753</f>
        <v>0</v>
      </c>
      <c r="W753" t="b">
        <f>_xlfn.MINIFS(U:U,I:I,I753)=U753</f>
        <v>0</v>
      </c>
      <c r="X753" t="b">
        <f>MAX(U:U)=U753</f>
        <v>0</v>
      </c>
      <c r="Y753" t="b">
        <f>L753&lt;&gt;I753</f>
        <v>0</v>
      </c>
    </row>
    <row r="754" spans="1:25" x14ac:dyDescent="0.2">
      <c r="A754">
        <v>78</v>
      </c>
      <c r="B754" t="s">
        <v>899</v>
      </c>
      <c r="C754" t="s">
        <v>900</v>
      </c>
      <c r="D754" t="s">
        <v>31</v>
      </c>
      <c r="E754" t="s">
        <v>11</v>
      </c>
      <c r="G754">
        <v>0</v>
      </c>
      <c r="H754">
        <v>0</v>
      </c>
      <c r="M754">
        <v>-8.1979333174566094</v>
      </c>
      <c r="Q754">
        <v>-8.1979000000000006</v>
      </c>
      <c r="R754" t="str">
        <f>LEFT(B754,1)&amp;"."&amp;C754&amp;IF(V754,"^","")&amp;IF(W754,"*","")</f>
        <v>J.Prior</v>
      </c>
      <c r="S754">
        <f>RANK(Q754,Q754:Q761)</f>
        <v>3</v>
      </c>
      <c r="T754">
        <f>RANK(Q754,Q:Q)</f>
        <v>587</v>
      </c>
      <c r="U754">
        <f>K754-T754</f>
        <v>-587</v>
      </c>
      <c r="V754" t="b">
        <f>_xlfn.MAXIFS(U:U,I:I,I754)=U754</f>
        <v>0</v>
      </c>
      <c r="W754" t="b">
        <f>_xlfn.MINIFS(U:U,I:I,I754)=U754</f>
        <v>0</v>
      </c>
      <c r="X754" t="b">
        <f>MAX(U:U)=U754</f>
        <v>0</v>
      </c>
      <c r="Y754" t="b">
        <f>L754&lt;&gt;I754</f>
        <v>0</v>
      </c>
    </row>
    <row r="755" spans="1:25" x14ac:dyDescent="0.2">
      <c r="A755">
        <v>81</v>
      </c>
      <c r="B755" t="s">
        <v>901</v>
      </c>
      <c r="C755" t="s">
        <v>902</v>
      </c>
      <c r="D755" t="s">
        <v>31</v>
      </c>
      <c r="E755" t="s">
        <v>12</v>
      </c>
      <c r="G755">
        <v>47</v>
      </c>
      <c r="H755">
        <v>47</v>
      </c>
      <c r="N755">
        <v>-5.22428372707172</v>
      </c>
      <c r="Q755">
        <v>-5.2243000000000004</v>
      </c>
      <c r="R755" t="str">
        <f>LEFT(B755,1)&amp;"."&amp;C755&amp;IF(V755,"^","")&amp;IF(W755,"*","")</f>
        <v>D.Robertson</v>
      </c>
      <c r="S755">
        <f>RANK(Q755,Q755:Q762)</f>
        <v>3</v>
      </c>
      <c r="T755">
        <f>RANK(Q755,Q:Q)</f>
        <v>547</v>
      </c>
      <c r="U755">
        <f>K755-T755</f>
        <v>-547</v>
      </c>
      <c r="V755" t="b">
        <f>_xlfn.MAXIFS(U:U,I:I,I755)=U755</f>
        <v>0</v>
      </c>
      <c r="W755" t="b">
        <f>_xlfn.MINIFS(U:U,I:I,I755)=U755</f>
        <v>0</v>
      </c>
      <c r="X755" t="b">
        <f>MAX(U:U)=U755</f>
        <v>0</v>
      </c>
      <c r="Y755" t="b">
        <f>L755&lt;&gt;I755</f>
        <v>0</v>
      </c>
    </row>
    <row r="756" spans="1:25" x14ac:dyDescent="0.2">
      <c r="A756">
        <v>85</v>
      </c>
      <c r="B756" t="s">
        <v>903</v>
      </c>
      <c r="C756" t="s">
        <v>120</v>
      </c>
      <c r="D756" t="s">
        <v>31</v>
      </c>
      <c r="E756" t="s">
        <v>11</v>
      </c>
      <c r="G756">
        <v>0</v>
      </c>
      <c r="H756">
        <v>0</v>
      </c>
      <c r="M756">
        <v>-8.1979333174566094</v>
      </c>
      <c r="Q756">
        <v>-8.1979000000000006</v>
      </c>
      <c r="R756" t="str">
        <f>LEFT(B756,1)&amp;"."&amp;C756&amp;IF(V756,"^","")&amp;IF(W756,"*","")</f>
        <v>B.Smith</v>
      </c>
      <c r="S756">
        <f>RANK(Q756,Q756:Q763)</f>
        <v>3</v>
      </c>
      <c r="T756">
        <f>RANK(Q756,Q:Q)</f>
        <v>587</v>
      </c>
      <c r="U756">
        <f>K756-T756</f>
        <v>-587</v>
      </c>
      <c r="V756" t="b">
        <f>_xlfn.MAXIFS(U:U,I:I,I756)=U756</f>
        <v>0</v>
      </c>
      <c r="W756" t="b">
        <f>_xlfn.MINIFS(U:U,I:I,I756)=U756</f>
        <v>0</v>
      </c>
      <c r="X756" t="b">
        <f>MAX(U:U)=U756</f>
        <v>0</v>
      </c>
      <c r="Y756" t="b">
        <f>L756&lt;&gt;I756</f>
        <v>0</v>
      </c>
    </row>
    <row r="757" spans="1:25" x14ac:dyDescent="0.2">
      <c r="A757">
        <v>127</v>
      </c>
      <c r="B757" t="s">
        <v>70</v>
      </c>
      <c r="C757" t="s">
        <v>904</v>
      </c>
      <c r="D757" t="s">
        <v>34</v>
      </c>
      <c r="E757" t="s">
        <v>12</v>
      </c>
      <c r="G757">
        <v>0</v>
      </c>
      <c r="H757">
        <v>0</v>
      </c>
      <c r="N757">
        <v>-9.5647464949302297</v>
      </c>
      <c r="Q757">
        <v>-9.5647000000000002</v>
      </c>
      <c r="R757" t="str">
        <f>LEFT(B757,1)&amp;"."&amp;C757&amp;IF(V757,"^","")&amp;IF(W757,"*","")</f>
        <v>S.Ramsay</v>
      </c>
      <c r="S757">
        <f>RANK(Q757,Q757:Q764)</f>
        <v>7</v>
      </c>
      <c r="T757">
        <f>RANK(Q757,Q:Q)</f>
        <v>775</v>
      </c>
      <c r="U757">
        <f>K757-T757</f>
        <v>-775</v>
      </c>
      <c r="V757" t="b">
        <f>_xlfn.MAXIFS(U:U,I:I,I757)=U757</f>
        <v>0</v>
      </c>
      <c r="W757" t="b">
        <f>_xlfn.MINIFS(U:U,I:I,I757)=U757</f>
        <v>0</v>
      </c>
      <c r="X757" t="b">
        <f>MAX(U:U)=U757</f>
        <v>0</v>
      </c>
      <c r="Y757" t="b">
        <f>L757&lt;&gt;I757</f>
        <v>0</v>
      </c>
    </row>
    <row r="758" spans="1:25" x14ac:dyDescent="0.2">
      <c r="A758">
        <v>139</v>
      </c>
      <c r="B758" t="s">
        <v>329</v>
      </c>
      <c r="C758" t="s">
        <v>905</v>
      </c>
      <c r="D758" t="s">
        <v>18</v>
      </c>
      <c r="E758" t="s">
        <v>11</v>
      </c>
      <c r="F758" t="s">
        <v>12</v>
      </c>
      <c r="G758">
        <v>0</v>
      </c>
      <c r="H758">
        <v>0</v>
      </c>
      <c r="M758">
        <v>-8.1979333174566094</v>
      </c>
      <c r="N758">
        <v>-9.5647464949302297</v>
      </c>
      <c r="Q758">
        <v>-8.1979000000000006</v>
      </c>
      <c r="R758" t="str">
        <f>LEFT(B758,1)&amp;"."&amp;C758&amp;IF(V758,"^","")&amp;IF(W758,"*","")</f>
        <v>T.Bianco</v>
      </c>
      <c r="S758">
        <f>RANK(Q758,Q758:Q765)</f>
        <v>4</v>
      </c>
      <c r="T758">
        <f>RANK(Q758,Q:Q)</f>
        <v>587</v>
      </c>
      <c r="U758">
        <f>K758-T758</f>
        <v>-587</v>
      </c>
      <c r="V758" t="b">
        <f>_xlfn.MAXIFS(U:U,I:I,I758)=U758</f>
        <v>0</v>
      </c>
      <c r="W758" t="b">
        <f>_xlfn.MINIFS(U:U,I:I,I758)=U758</f>
        <v>0</v>
      </c>
      <c r="X758" t="b">
        <f>MAX(U:U)=U758</f>
        <v>0</v>
      </c>
      <c r="Y758" t="b">
        <f>L758&lt;&gt;I758</f>
        <v>0</v>
      </c>
    </row>
    <row r="759" spans="1:25" x14ac:dyDescent="0.2">
      <c r="A759">
        <v>168</v>
      </c>
      <c r="B759" t="s">
        <v>622</v>
      </c>
      <c r="C759" t="s">
        <v>906</v>
      </c>
      <c r="D759" t="s">
        <v>18</v>
      </c>
      <c r="E759" t="s">
        <v>12</v>
      </c>
      <c r="G759">
        <v>0</v>
      </c>
      <c r="H759">
        <v>0</v>
      </c>
      <c r="N759">
        <v>-9.5647464949302297</v>
      </c>
      <c r="Q759">
        <v>-9.5647000000000002</v>
      </c>
      <c r="R759" t="str">
        <f>LEFT(B759,1)&amp;"."&amp;C759&amp;IF(V759,"^","")&amp;IF(W759,"*","")</f>
        <v>J.Rantall</v>
      </c>
      <c r="S759">
        <f>RANK(Q759,Q759:Q766)</f>
        <v>8</v>
      </c>
      <c r="T759">
        <f>RANK(Q759,Q:Q)</f>
        <v>775</v>
      </c>
      <c r="U759">
        <f>K759-T759</f>
        <v>-775</v>
      </c>
      <c r="V759" t="b">
        <f>_xlfn.MAXIFS(U:U,I:I,I759)=U759</f>
        <v>0</v>
      </c>
      <c r="W759" t="b">
        <f>_xlfn.MINIFS(U:U,I:I,I759)=U759</f>
        <v>0</v>
      </c>
      <c r="X759" t="b">
        <f>MAX(U:U)=U759</f>
        <v>0</v>
      </c>
      <c r="Y759" t="b">
        <f>L759&lt;&gt;I759</f>
        <v>0</v>
      </c>
    </row>
    <row r="760" spans="1:25" x14ac:dyDescent="0.2">
      <c r="A760">
        <v>171</v>
      </c>
      <c r="B760" t="s">
        <v>907</v>
      </c>
      <c r="C760" t="s">
        <v>908</v>
      </c>
      <c r="D760" t="s">
        <v>18</v>
      </c>
      <c r="E760" t="s">
        <v>11</v>
      </c>
      <c r="F760" t="s">
        <v>12</v>
      </c>
      <c r="G760">
        <v>0</v>
      </c>
      <c r="H760">
        <v>0</v>
      </c>
      <c r="M760">
        <v>-8.1979333174566094</v>
      </c>
      <c r="N760">
        <v>-9.5647464949302297</v>
      </c>
      <c r="Q760">
        <v>-8.1979000000000006</v>
      </c>
      <c r="R760" t="str">
        <f>LEFT(B760,1)&amp;"."&amp;C760&amp;IF(V760,"^","")&amp;IF(W760,"*","")</f>
        <v>T.Ruscoe</v>
      </c>
      <c r="S760">
        <f>RANK(Q760,Q760:Q767)</f>
        <v>4</v>
      </c>
      <c r="T760">
        <f>RANK(Q760,Q:Q)</f>
        <v>587</v>
      </c>
      <c r="U760">
        <f>K760-T760</f>
        <v>-587</v>
      </c>
      <c r="V760" t="b">
        <f>_xlfn.MAXIFS(U:U,I:I,I760)=U760</f>
        <v>0</v>
      </c>
      <c r="W760" t="b">
        <f>_xlfn.MINIFS(U:U,I:I,I760)=U760</f>
        <v>0</v>
      </c>
      <c r="X760" t="b">
        <f>MAX(U:U)=U760</f>
        <v>0</v>
      </c>
      <c r="Y760" t="b">
        <f>L760&lt;&gt;I760</f>
        <v>0</v>
      </c>
    </row>
    <row r="761" spans="1:25" x14ac:dyDescent="0.2">
      <c r="A761">
        <v>185</v>
      </c>
      <c r="B761" t="s">
        <v>155</v>
      </c>
      <c r="C761" t="s">
        <v>909</v>
      </c>
      <c r="D761" t="s">
        <v>82</v>
      </c>
      <c r="E761" t="s">
        <v>13</v>
      </c>
      <c r="G761">
        <v>0</v>
      </c>
      <c r="H761">
        <v>0</v>
      </c>
      <c r="O761">
        <v>-5.1959538965931698</v>
      </c>
      <c r="Q761">
        <v>-5.1959999999999997</v>
      </c>
      <c r="R761" t="str">
        <f>LEFT(B761,1)&amp;"."&amp;C761&amp;IF(V761,"^","")&amp;IF(W761,"*","")</f>
        <v>N.Bryan</v>
      </c>
      <c r="S761">
        <f>RANK(Q761,Q761:Q768)</f>
        <v>2</v>
      </c>
      <c r="T761">
        <f>RANK(Q761,Q:Q)</f>
        <v>521</v>
      </c>
      <c r="U761">
        <f>K761-T761</f>
        <v>-521</v>
      </c>
      <c r="V761" t="b">
        <f>_xlfn.MAXIFS(U:U,I:I,I761)=U761</f>
        <v>0</v>
      </c>
      <c r="W761" t="b">
        <f>_xlfn.MINIFS(U:U,I:I,I761)=U761</f>
        <v>0</v>
      </c>
      <c r="X761" t="b">
        <f>MAX(U:U)=U761</f>
        <v>0</v>
      </c>
      <c r="Y761" t="b">
        <f>L761&lt;&gt;I761</f>
        <v>0</v>
      </c>
    </row>
    <row r="762" spans="1:25" x14ac:dyDescent="0.2">
      <c r="A762">
        <v>186</v>
      </c>
      <c r="B762" t="s">
        <v>790</v>
      </c>
      <c r="C762" t="s">
        <v>910</v>
      </c>
      <c r="D762" t="s">
        <v>82</v>
      </c>
      <c r="E762" t="s">
        <v>12</v>
      </c>
      <c r="F762" t="s">
        <v>14</v>
      </c>
      <c r="G762">
        <v>39.5</v>
      </c>
      <c r="H762">
        <v>39.5</v>
      </c>
      <c r="N762">
        <v>-5.9169107644959498</v>
      </c>
      <c r="P762">
        <v>-4.6524665699618204</v>
      </c>
      <c r="Q762">
        <v>-4.6524999999999999</v>
      </c>
      <c r="R762" t="str">
        <f>LEFT(B762,1)&amp;"."&amp;C762&amp;IF(V762,"^","")&amp;IF(W762,"*","")</f>
        <v>N.Cahill</v>
      </c>
      <c r="S762">
        <f>RANK(Q762,Q762:Q769)</f>
        <v>1</v>
      </c>
      <c r="T762">
        <f>RANK(Q762,Q:Q)</f>
        <v>500</v>
      </c>
      <c r="U762">
        <f>K762-T762</f>
        <v>-500</v>
      </c>
      <c r="V762" t="b">
        <f>_xlfn.MAXIFS(U:U,I:I,I762)=U762</f>
        <v>0</v>
      </c>
      <c r="W762" t="b">
        <f>_xlfn.MINIFS(U:U,I:I,I762)=U762</f>
        <v>0</v>
      </c>
      <c r="X762" t="b">
        <f>MAX(U:U)=U762</f>
        <v>0</v>
      </c>
      <c r="Y762" t="b">
        <f>L762&lt;&gt;I762</f>
        <v>0</v>
      </c>
    </row>
    <row r="763" spans="1:25" x14ac:dyDescent="0.2">
      <c r="A763">
        <v>201</v>
      </c>
      <c r="B763" t="s">
        <v>586</v>
      </c>
      <c r="C763" t="s">
        <v>911</v>
      </c>
      <c r="D763" t="s">
        <v>82</v>
      </c>
      <c r="E763" t="s">
        <v>12</v>
      </c>
      <c r="F763" t="s">
        <v>14</v>
      </c>
      <c r="G763">
        <v>0</v>
      </c>
      <c r="H763">
        <v>0</v>
      </c>
      <c r="N763">
        <v>-9.5647464949302297</v>
      </c>
      <c r="P763">
        <v>-8.3603592209276094</v>
      </c>
      <c r="Q763">
        <v>-8.3604000000000003</v>
      </c>
      <c r="R763" t="str">
        <f>LEFT(B763,1)&amp;"."&amp;C763&amp;IF(V763,"^","")&amp;IF(W763,"*","")</f>
        <v>L.Johnson</v>
      </c>
      <c r="S763">
        <f>RANK(Q763,Q763:Q770)</f>
        <v>2</v>
      </c>
      <c r="T763">
        <f>RANK(Q763,Q:Q)</f>
        <v>687</v>
      </c>
      <c r="U763">
        <f>K763-T763</f>
        <v>-687</v>
      </c>
      <c r="V763" t="b">
        <f>_xlfn.MAXIFS(U:U,I:I,I763)=U763</f>
        <v>0</v>
      </c>
      <c r="W763" t="b">
        <f>_xlfn.MINIFS(U:U,I:I,I763)=U763</f>
        <v>0</v>
      </c>
      <c r="X763" t="b">
        <f>MAX(U:U)=U763</f>
        <v>0</v>
      </c>
      <c r="Y763" t="b">
        <f>L763&lt;&gt;I763</f>
        <v>0</v>
      </c>
    </row>
    <row r="764" spans="1:25" x14ac:dyDescent="0.2">
      <c r="A764">
        <v>202</v>
      </c>
      <c r="B764" t="s">
        <v>614</v>
      </c>
      <c r="C764" t="s">
        <v>324</v>
      </c>
      <c r="D764" t="s">
        <v>82</v>
      </c>
      <c r="E764" t="s">
        <v>14</v>
      </c>
      <c r="G764">
        <v>0</v>
      </c>
      <c r="H764">
        <v>0</v>
      </c>
      <c r="P764">
        <v>-8.3603592209276094</v>
      </c>
      <c r="Q764">
        <v>-8.3604000000000003</v>
      </c>
      <c r="R764" t="str">
        <f>LEFT(B764,1)&amp;"."&amp;C764&amp;IF(V764,"^","")&amp;IF(W764,"*","")</f>
        <v>H.Jones</v>
      </c>
      <c r="S764">
        <f>RANK(Q764,Q764:Q771)</f>
        <v>2</v>
      </c>
      <c r="T764">
        <f>RANK(Q764,Q:Q)</f>
        <v>687</v>
      </c>
      <c r="U764">
        <f>K764-T764</f>
        <v>-687</v>
      </c>
      <c r="V764" t="b">
        <f>_xlfn.MAXIFS(U:U,I:I,I764)=U764</f>
        <v>0</v>
      </c>
      <c r="W764" t="b">
        <f>_xlfn.MINIFS(U:U,I:I,I764)=U764</f>
        <v>0</v>
      </c>
      <c r="X764" t="b">
        <f>MAX(U:U)=U764</f>
        <v>0</v>
      </c>
      <c r="Y764" t="b">
        <f>L764&lt;&gt;I764</f>
        <v>0</v>
      </c>
    </row>
    <row r="765" spans="1:25" x14ac:dyDescent="0.2">
      <c r="A765">
        <v>243</v>
      </c>
      <c r="B765" t="s">
        <v>912</v>
      </c>
      <c r="C765" t="s">
        <v>856</v>
      </c>
      <c r="D765" t="s">
        <v>37</v>
      </c>
      <c r="E765" t="s">
        <v>14</v>
      </c>
      <c r="G765">
        <v>30.5</v>
      </c>
      <c r="H765">
        <v>30.5</v>
      </c>
      <c r="P765">
        <v>-5.4973028701818798</v>
      </c>
      <c r="Q765">
        <v>-5.4973000000000001</v>
      </c>
      <c r="R765" t="str">
        <f>LEFT(B765,1)&amp;"."&amp;C765&amp;IF(V765,"^","")&amp;IF(W765,"*","")</f>
        <v>M.Frederick</v>
      </c>
      <c r="S765">
        <f>RANK(Q765,Q765:Q772)</f>
        <v>1</v>
      </c>
      <c r="T765">
        <f>RANK(Q765,Q:Q)</f>
        <v>563</v>
      </c>
      <c r="U765">
        <f>K765-T765</f>
        <v>-563</v>
      </c>
      <c r="V765" t="b">
        <f>_xlfn.MAXIFS(U:U,I:I,I765)=U765</f>
        <v>0</v>
      </c>
      <c r="W765" t="b">
        <f>_xlfn.MINIFS(U:U,I:I,I765)=U765</f>
        <v>0</v>
      </c>
      <c r="X765" t="b">
        <f>MAX(U:U)=U765</f>
        <v>0</v>
      </c>
      <c r="Y765" t="b">
        <f>L765&lt;&gt;I765</f>
        <v>0</v>
      </c>
    </row>
    <row r="766" spans="1:25" x14ac:dyDescent="0.2">
      <c r="A766">
        <v>288</v>
      </c>
      <c r="B766" t="s">
        <v>256</v>
      </c>
      <c r="C766" t="s">
        <v>913</v>
      </c>
      <c r="D766" t="s">
        <v>113</v>
      </c>
      <c r="E766" t="s">
        <v>14</v>
      </c>
      <c r="G766">
        <v>0</v>
      </c>
      <c r="H766">
        <v>0</v>
      </c>
      <c r="P766">
        <v>-8.3603592209276094</v>
      </c>
      <c r="Q766">
        <v>-8.3604000000000003</v>
      </c>
      <c r="R766" t="str">
        <f>LEFT(B766,1)&amp;"."&amp;C766&amp;IF(V766,"^","")&amp;IF(W766,"*","")</f>
        <v>J.Farrar</v>
      </c>
      <c r="S766">
        <f>RANK(Q766,Q766:Q773)</f>
        <v>2</v>
      </c>
      <c r="T766">
        <f>RANK(Q766,Q:Q)</f>
        <v>687</v>
      </c>
      <c r="U766">
        <f>K766-T766</f>
        <v>-687</v>
      </c>
      <c r="V766" t="b">
        <f>_xlfn.MAXIFS(U:U,I:I,I766)=U766</f>
        <v>0</v>
      </c>
      <c r="W766" t="b">
        <f>_xlfn.MINIFS(U:U,I:I,I766)=U766</f>
        <v>0</v>
      </c>
      <c r="X766" t="b">
        <f>MAX(U:U)=U766</f>
        <v>0</v>
      </c>
      <c r="Y766" t="b">
        <f>L766&lt;&gt;I766</f>
        <v>0</v>
      </c>
    </row>
    <row r="767" spans="1:25" x14ac:dyDescent="0.2">
      <c r="A767">
        <v>317</v>
      </c>
      <c r="B767" t="s">
        <v>147</v>
      </c>
      <c r="C767" t="s">
        <v>914</v>
      </c>
      <c r="D767" t="s">
        <v>113</v>
      </c>
      <c r="E767" t="s">
        <v>12</v>
      </c>
      <c r="G767">
        <v>0</v>
      </c>
      <c r="H767">
        <v>0</v>
      </c>
      <c r="N767">
        <v>-9.5647464949302297</v>
      </c>
      <c r="Q767">
        <v>-9.5647000000000002</v>
      </c>
      <c r="R767" t="str">
        <f>LEFT(B767,1)&amp;"."&amp;C767&amp;IF(V767,"^","")&amp;IF(W767,"*","")</f>
        <v>J.Sharp</v>
      </c>
      <c r="S767">
        <f>RANK(Q767,Q767:Q774)</f>
        <v>7</v>
      </c>
      <c r="T767">
        <f>RANK(Q767,Q:Q)</f>
        <v>775</v>
      </c>
      <c r="U767">
        <f>K767-T767</f>
        <v>-775</v>
      </c>
      <c r="V767" t="b">
        <f>_xlfn.MAXIFS(U:U,I:I,I767)=U767</f>
        <v>0</v>
      </c>
      <c r="W767" t="b">
        <f>_xlfn.MINIFS(U:U,I:I,I767)=U767</f>
        <v>0</v>
      </c>
      <c r="X767" t="b">
        <f>MAX(U:U)=U767</f>
        <v>0</v>
      </c>
      <c r="Y767" t="b">
        <f>L767&lt;&gt;I767</f>
        <v>0</v>
      </c>
    </row>
    <row r="768" spans="1:25" x14ac:dyDescent="0.2">
      <c r="A768">
        <v>338</v>
      </c>
      <c r="B768" t="s">
        <v>486</v>
      </c>
      <c r="C768" t="s">
        <v>915</v>
      </c>
      <c r="D768" t="s">
        <v>44</v>
      </c>
      <c r="E768" t="s">
        <v>14</v>
      </c>
      <c r="G768">
        <v>0</v>
      </c>
      <c r="H768">
        <v>0</v>
      </c>
      <c r="P768">
        <v>-8.3603592209276094</v>
      </c>
      <c r="Q768">
        <v>-8.3604000000000003</v>
      </c>
      <c r="R768" t="str">
        <f>LEFT(B768,1)&amp;"."&amp;C768&amp;IF(V768,"^","")&amp;IF(W768,"*","")</f>
        <v>F.Evans</v>
      </c>
      <c r="S768">
        <f>RANK(Q768,Q768:Q775)</f>
        <v>4</v>
      </c>
      <c r="T768">
        <f>RANK(Q768,Q:Q)</f>
        <v>687</v>
      </c>
      <c r="U768">
        <f>K768-T768</f>
        <v>-687</v>
      </c>
      <c r="V768" t="b">
        <f>_xlfn.MAXIFS(U:U,I:I,I768)=U768</f>
        <v>0</v>
      </c>
      <c r="W768" t="b">
        <f>_xlfn.MINIFS(U:U,I:I,I768)=U768</f>
        <v>0</v>
      </c>
      <c r="X768" t="b">
        <f>MAX(U:U)=U768</f>
        <v>0</v>
      </c>
      <c r="Y768" t="b">
        <f>L768&lt;&gt;I768</f>
        <v>0</v>
      </c>
    </row>
    <row r="769" spans="1:25" x14ac:dyDescent="0.2">
      <c r="A769">
        <v>367</v>
      </c>
      <c r="B769" t="s">
        <v>148</v>
      </c>
      <c r="C769" t="s">
        <v>916</v>
      </c>
      <c r="D769" t="s">
        <v>44</v>
      </c>
      <c r="E769" t="s">
        <v>14</v>
      </c>
      <c r="G769">
        <v>0</v>
      </c>
      <c r="H769">
        <v>0</v>
      </c>
      <c r="P769">
        <v>-8.3603592209276094</v>
      </c>
      <c r="Q769">
        <v>-8.3604000000000003</v>
      </c>
      <c r="R769" t="str">
        <f>LEFT(B769,1)&amp;"."&amp;C769&amp;IF(V769,"^","")&amp;IF(W769,"*","")</f>
        <v>C.Taheny</v>
      </c>
      <c r="S769">
        <f>RANK(Q769,Q769:Q776)</f>
        <v>5</v>
      </c>
      <c r="T769">
        <f>RANK(Q769,Q:Q)</f>
        <v>687</v>
      </c>
      <c r="U769">
        <f>K769-T769</f>
        <v>-687</v>
      </c>
      <c r="V769" t="b">
        <f>_xlfn.MAXIFS(U:U,I:I,I769)=U769</f>
        <v>0</v>
      </c>
      <c r="W769" t="b">
        <f>_xlfn.MINIFS(U:U,I:I,I769)=U769</f>
        <v>0</v>
      </c>
      <c r="X769" t="b">
        <f>MAX(U:U)=U769</f>
        <v>0</v>
      </c>
      <c r="Y769" t="b">
        <f>L769&lt;&gt;I769</f>
        <v>0</v>
      </c>
    </row>
    <row r="770" spans="1:25" x14ac:dyDescent="0.2">
      <c r="A770">
        <v>393</v>
      </c>
      <c r="B770" t="s">
        <v>40</v>
      </c>
      <c r="C770" t="s">
        <v>917</v>
      </c>
      <c r="D770" t="s">
        <v>27</v>
      </c>
      <c r="E770" t="s">
        <v>12</v>
      </c>
      <c r="F770" t="s">
        <v>14</v>
      </c>
      <c r="G770">
        <v>0</v>
      </c>
      <c r="H770">
        <v>0</v>
      </c>
      <c r="N770">
        <v>-9.5647464949302297</v>
      </c>
      <c r="P770">
        <v>-8.3603592209276094</v>
      </c>
      <c r="Q770">
        <v>-8.3604000000000003</v>
      </c>
      <c r="R770" t="str">
        <f>LEFT(B770,1)&amp;"."&amp;C770&amp;IF(V770,"^","")&amp;IF(W770,"*","")</f>
        <v>T.Hutchesson</v>
      </c>
      <c r="S770">
        <f>RANK(Q770,Q770:Q777)</f>
        <v>6</v>
      </c>
      <c r="T770">
        <f>RANK(Q770,Q:Q)</f>
        <v>687</v>
      </c>
      <c r="U770">
        <f>K770-T770</f>
        <v>-687</v>
      </c>
      <c r="V770" t="b">
        <f>_xlfn.MAXIFS(U:U,I:I,I770)=U770</f>
        <v>0</v>
      </c>
      <c r="W770" t="b">
        <f>_xlfn.MINIFS(U:U,I:I,I770)=U770</f>
        <v>0</v>
      </c>
      <c r="X770" t="b">
        <f>MAX(U:U)=U770</f>
        <v>0</v>
      </c>
      <c r="Y770" t="b">
        <f>L770&lt;&gt;I770</f>
        <v>0</v>
      </c>
    </row>
    <row r="771" spans="1:25" x14ac:dyDescent="0.2">
      <c r="A771">
        <v>405</v>
      </c>
      <c r="B771" t="s">
        <v>48</v>
      </c>
      <c r="C771" t="s">
        <v>918</v>
      </c>
      <c r="D771" t="s">
        <v>27</v>
      </c>
      <c r="E771" t="s">
        <v>14</v>
      </c>
      <c r="G771">
        <v>0</v>
      </c>
      <c r="H771">
        <v>0</v>
      </c>
      <c r="P771">
        <v>-8.3603592209276094</v>
      </c>
      <c r="Q771">
        <v>-8.3604000000000003</v>
      </c>
      <c r="R771" t="str">
        <f>LEFT(B771,1)&amp;"."&amp;C771&amp;IF(V771,"^","")&amp;IF(W771,"*","")</f>
        <v>J.Riccardi</v>
      </c>
      <c r="S771">
        <f>RANK(Q771,Q771:Q778)</f>
        <v>6</v>
      </c>
      <c r="T771">
        <f>RANK(Q771,Q:Q)</f>
        <v>687</v>
      </c>
      <c r="U771">
        <f>K771-T771</f>
        <v>-687</v>
      </c>
      <c r="V771" t="b">
        <f>_xlfn.MAXIFS(U:U,I:I,I771)=U771</f>
        <v>0</v>
      </c>
      <c r="W771" t="b">
        <f>_xlfn.MINIFS(U:U,I:I,I771)=U771</f>
        <v>0</v>
      </c>
      <c r="X771" t="b">
        <f>MAX(U:U)=U771</f>
        <v>0</v>
      </c>
      <c r="Y771" t="b">
        <f>L771&lt;&gt;I771</f>
        <v>0</v>
      </c>
    </row>
    <row r="772" spans="1:25" x14ac:dyDescent="0.2">
      <c r="A772">
        <v>438</v>
      </c>
      <c r="B772" t="s">
        <v>919</v>
      </c>
      <c r="C772" t="s">
        <v>920</v>
      </c>
      <c r="D772" t="s">
        <v>42</v>
      </c>
      <c r="E772" t="s">
        <v>12</v>
      </c>
      <c r="G772">
        <v>0</v>
      </c>
      <c r="H772">
        <v>0</v>
      </c>
      <c r="N772">
        <v>-9.5647464949302297</v>
      </c>
      <c r="Q772">
        <v>-9.5647000000000002</v>
      </c>
      <c r="R772" t="str">
        <f>LEFT(B772,1)&amp;"."&amp;C772&amp;IF(V772,"^","")&amp;IF(W772,"*","")</f>
        <v>F.Maginness</v>
      </c>
      <c r="S772">
        <f>RANK(Q772,Q772:Q779)</f>
        <v>7</v>
      </c>
      <c r="T772">
        <f>RANK(Q772,Q:Q)</f>
        <v>775</v>
      </c>
      <c r="U772">
        <f>K772-T772</f>
        <v>-775</v>
      </c>
      <c r="V772" t="b">
        <f>_xlfn.MAXIFS(U:U,I:I,I772)=U772</f>
        <v>0</v>
      </c>
      <c r="W772" t="b">
        <f>_xlfn.MINIFS(U:U,I:I,I772)=U772</f>
        <v>0</v>
      </c>
      <c r="X772" t="b">
        <f>MAX(U:U)=U772</f>
        <v>0</v>
      </c>
      <c r="Y772" t="b">
        <f>L772&lt;&gt;I772</f>
        <v>0</v>
      </c>
    </row>
    <row r="773" spans="1:25" x14ac:dyDescent="0.2">
      <c r="A773">
        <v>442</v>
      </c>
      <c r="B773" t="s">
        <v>38</v>
      </c>
      <c r="C773" t="s">
        <v>921</v>
      </c>
      <c r="D773" t="s">
        <v>42</v>
      </c>
      <c r="E773" t="s">
        <v>14</v>
      </c>
      <c r="G773">
        <v>29.333300000000001</v>
      </c>
      <c r="H773">
        <v>26</v>
      </c>
      <c r="P773">
        <v>-5.9197210202918997</v>
      </c>
      <c r="Q773">
        <v>-5.9196999999999997</v>
      </c>
      <c r="R773" t="str">
        <f>LEFT(B773,1)&amp;"."&amp;C773&amp;IF(V773,"^","")&amp;IF(W773,"*","")</f>
        <v>J.Morris</v>
      </c>
      <c r="S773">
        <f>RANK(Q773,Q773:Q780)</f>
        <v>4</v>
      </c>
      <c r="T773">
        <f>RANK(Q773,Q:Q)</f>
        <v>570</v>
      </c>
      <c r="U773">
        <f>K773-T773</f>
        <v>-570</v>
      </c>
      <c r="V773" t="b">
        <f>_xlfn.MAXIFS(U:U,I:I,I773)=U773</f>
        <v>0</v>
      </c>
      <c r="W773" t="b">
        <f>_xlfn.MINIFS(U:U,I:I,I773)=U773</f>
        <v>0</v>
      </c>
      <c r="X773" t="b">
        <f>MAX(U:U)=U773</f>
        <v>0</v>
      </c>
      <c r="Y773" t="b">
        <f>L773&lt;&gt;I773</f>
        <v>0</v>
      </c>
    </row>
    <row r="774" spans="1:25" x14ac:dyDescent="0.2">
      <c r="A774">
        <v>494</v>
      </c>
      <c r="B774" t="s">
        <v>329</v>
      </c>
      <c r="C774" t="s">
        <v>922</v>
      </c>
      <c r="D774" t="s">
        <v>21</v>
      </c>
      <c r="E774" t="s">
        <v>11</v>
      </c>
      <c r="F774" t="s">
        <v>12</v>
      </c>
      <c r="G774">
        <v>47</v>
      </c>
      <c r="H774">
        <v>46</v>
      </c>
      <c r="M774">
        <v>-4.09757387359112</v>
      </c>
      <c r="N774">
        <v>-5.3166339987282898</v>
      </c>
      <c r="Q774">
        <v>-4.0975999999999999</v>
      </c>
      <c r="R774" t="str">
        <f>LEFT(B774,1)&amp;"."&amp;C774&amp;IF(V774,"^","")&amp;IF(W774,"*","")</f>
        <v>T.Rivers</v>
      </c>
      <c r="S774">
        <f>RANK(Q774,Q774:Q781)</f>
        <v>2</v>
      </c>
      <c r="T774">
        <f>RANK(Q774,Q:Q)</f>
        <v>475</v>
      </c>
      <c r="U774">
        <f>K774-T774</f>
        <v>-475</v>
      </c>
      <c r="V774" t="b">
        <f>_xlfn.MAXIFS(U:U,I:I,I774)=U774</f>
        <v>0</v>
      </c>
      <c r="W774" t="b">
        <f>_xlfn.MINIFS(U:U,I:I,I774)=U774</f>
        <v>0</v>
      </c>
      <c r="X774" t="b">
        <f>MAX(U:U)=U774</f>
        <v>0</v>
      </c>
      <c r="Y774" t="b">
        <f>L774&lt;&gt;I774</f>
        <v>0</v>
      </c>
    </row>
    <row r="775" spans="1:25" x14ac:dyDescent="0.2">
      <c r="A775">
        <v>511</v>
      </c>
      <c r="B775" t="s">
        <v>349</v>
      </c>
      <c r="C775" t="s">
        <v>923</v>
      </c>
      <c r="D775" t="s">
        <v>94</v>
      </c>
      <c r="E775" t="s">
        <v>13</v>
      </c>
      <c r="F775" t="s">
        <v>14</v>
      </c>
      <c r="G775">
        <v>0</v>
      </c>
      <c r="H775">
        <v>0</v>
      </c>
      <c r="O775">
        <v>-5.1959538965931698</v>
      </c>
      <c r="P775">
        <v>-8.3603592209276094</v>
      </c>
      <c r="Q775">
        <v>-5.1959999999999997</v>
      </c>
      <c r="R775" t="str">
        <f>LEFT(B775,1)&amp;"."&amp;C775&amp;IF(V775,"^","")&amp;IF(W775,"*","")</f>
        <v>C.Comben</v>
      </c>
      <c r="S775">
        <f>RANK(Q775,Q775:Q782)</f>
        <v>2</v>
      </c>
      <c r="T775">
        <f>RANK(Q775,Q:Q)</f>
        <v>521</v>
      </c>
      <c r="U775">
        <f>K775-T775</f>
        <v>-521</v>
      </c>
      <c r="V775" t="b">
        <f>_xlfn.MAXIFS(U:U,I:I,I775)=U775</f>
        <v>0</v>
      </c>
      <c r="W775" t="b">
        <f>_xlfn.MINIFS(U:U,I:I,I775)=U775</f>
        <v>0</v>
      </c>
      <c r="X775" t="b">
        <f>MAX(U:U)=U775</f>
        <v>0</v>
      </c>
      <c r="Y775" t="b">
        <f>L775&lt;&gt;I775</f>
        <v>0</v>
      </c>
    </row>
    <row r="776" spans="1:25" x14ac:dyDescent="0.2">
      <c r="A776">
        <v>527</v>
      </c>
      <c r="B776" t="s">
        <v>22</v>
      </c>
      <c r="C776" t="s">
        <v>924</v>
      </c>
      <c r="D776" t="s">
        <v>94</v>
      </c>
      <c r="E776" t="s">
        <v>12</v>
      </c>
      <c r="F776" t="s">
        <v>14</v>
      </c>
      <c r="G776">
        <v>46.2</v>
      </c>
      <c r="H776">
        <v>50</v>
      </c>
      <c r="N776">
        <v>-4.94723291210203</v>
      </c>
      <c r="P776">
        <v>-3.6668242197050902</v>
      </c>
      <c r="Q776">
        <v>-3.6667999999999998</v>
      </c>
      <c r="R776" t="str">
        <f>LEFT(B776,1)&amp;"."&amp;C776&amp;IF(V776,"^","")&amp;IF(W776,"*","")</f>
        <v>J.Mahony</v>
      </c>
      <c r="S776">
        <f>RANK(Q776,Q776:Q783)</f>
        <v>1</v>
      </c>
      <c r="T776">
        <f>RANK(Q776,Q:Q)</f>
        <v>434</v>
      </c>
      <c r="U776">
        <f>K776-T776</f>
        <v>-434</v>
      </c>
      <c r="V776" t="b">
        <f>_xlfn.MAXIFS(U:U,I:I,I776)=U776</f>
        <v>0</v>
      </c>
      <c r="W776" t="b">
        <f>_xlfn.MINIFS(U:U,I:I,I776)=U776</f>
        <v>0</v>
      </c>
      <c r="X776" t="b">
        <f>MAX(U:U)=U776</f>
        <v>0</v>
      </c>
      <c r="Y776" t="b">
        <f>L776&lt;&gt;I776</f>
        <v>0</v>
      </c>
    </row>
    <row r="777" spans="1:25" x14ac:dyDescent="0.2">
      <c r="A777">
        <v>532</v>
      </c>
      <c r="B777" t="s">
        <v>705</v>
      </c>
      <c r="C777" t="s">
        <v>925</v>
      </c>
      <c r="D777" t="s">
        <v>94</v>
      </c>
      <c r="E777" t="s">
        <v>11</v>
      </c>
      <c r="G777">
        <v>0</v>
      </c>
      <c r="H777">
        <v>0</v>
      </c>
      <c r="M777">
        <v>-8.1979333174566094</v>
      </c>
      <c r="Q777">
        <v>-8.1979000000000006</v>
      </c>
      <c r="R777" t="str">
        <f>LEFT(B777,1)&amp;"."&amp;C777&amp;IF(V777,"^","")&amp;IF(W777,"*","")</f>
        <v>F.Perez</v>
      </c>
      <c r="S777">
        <f>RANK(Q777,Q777:Q784)</f>
        <v>2</v>
      </c>
      <c r="T777">
        <f>RANK(Q777,Q:Q)</f>
        <v>587</v>
      </c>
      <c r="U777">
        <f>K777-T777</f>
        <v>-587</v>
      </c>
      <c r="V777" t="b">
        <f>_xlfn.MAXIFS(U:U,I:I,I777)=U777</f>
        <v>0</v>
      </c>
      <c r="W777" t="b">
        <f>_xlfn.MINIFS(U:U,I:I,I777)=U777</f>
        <v>0</v>
      </c>
      <c r="X777" t="b">
        <f>MAX(U:U)=U777</f>
        <v>0</v>
      </c>
      <c r="Y777" t="b">
        <f>L777&lt;&gt;I777</f>
        <v>0</v>
      </c>
    </row>
    <row r="778" spans="1:25" x14ac:dyDescent="0.2">
      <c r="A778">
        <v>582</v>
      </c>
      <c r="B778" t="s">
        <v>282</v>
      </c>
      <c r="C778" t="s">
        <v>926</v>
      </c>
      <c r="D778" t="s">
        <v>99</v>
      </c>
      <c r="E778" t="s">
        <v>12</v>
      </c>
      <c r="G778">
        <v>0</v>
      </c>
      <c r="H778">
        <v>0</v>
      </c>
      <c r="N778">
        <v>-9.5647464949302297</v>
      </c>
      <c r="Q778">
        <v>-9.5647000000000002</v>
      </c>
      <c r="R778" t="str">
        <f>LEFT(B778,1)&amp;"."&amp;C778&amp;IF(V778,"^","")&amp;IF(W778,"*","")</f>
        <v>J.Mead</v>
      </c>
      <c r="S778">
        <f>RANK(Q778,Q778:Q785)</f>
        <v>6</v>
      </c>
      <c r="T778">
        <f>RANK(Q778,Q:Q)</f>
        <v>775</v>
      </c>
      <c r="U778">
        <f>K778-T778</f>
        <v>-775</v>
      </c>
      <c r="V778" t="b">
        <f>_xlfn.MAXIFS(U:U,I:I,I778)=U778</f>
        <v>0</v>
      </c>
      <c r="W778" t="b">
        <f>_xlfn.MINIFS(U:U,I:I,I778)=U778</f>
        <v>0</v>
      </c>
      <c r="X778" t="b">
        <f>MAX(U:U)=U778</f>
        <v>0</v>
      </c>
      <c r="Y778" t="b">
        <f>L778&lt;&gt;I778</f>
        <v>0</v>
      </c>
    </row>
    <row r="779" spans="1:25" x14ac:dyDescent="0.2">
      <c r="A779">
        <v>592</v>
      </c>
      <c r="B779" t="s">
        <v>169</v>
      </c>
      <c r="C779" t="s">
        <v>65</v>
      </c>
      <c r="D779" t="s">
        <v>99</v>
      </c>
      <c r="E779" t="s">
        <v>12</v>
      </c>
      <c r="F779" t="s">
        <v>14</v>
      </c>
      <c r="G779">
        <v>0</v>
      </c>
      <c r="H779">
        <v>0</v>
      </c>
      <c r="N779">
        <v>-9.5647464949302297</v>
      </c>
      <c r="P779">
        <v>-8.3603592209276094</v>
      </c>
      <c r="Q779">
        <v>-8.3604000000000003</v>
      </c>
      <c r="R779" t="str">
        <f>LEFT(B779,1)&amp;"."&amp;C779&amp;IF(V779,"^","")&amp;IF(W779,"*","")</f>
        <v>D.Williams</v>
      </c>
      <c r="S779">
        <f>RANK(Q779,Q779:Q786)</f>
        <v>4</v>
      </c>
      <c r="T779">
        <f>RANK(Q779,Q:Q)</f>
        <v>687</v>
      </c>
      <c r="U779">
        <f>K779-T779</f>
        <v>-687</v>
      </c>
      <c r="V779" t="b">
        <f>_xlfn.MAXIFS(U:U,I:I,I779)=U779</f>
        <v>0</v>
      </c>
      <c r="W779" t="b">
        <f>_xlfn.MINIFS(U:U,I:I,I779)=U779</f>
        <v>0</v>
      </c>
      <c r="X779" t="b">
        <f>MAX(U:U)=U779</f>
        <v>0</v>
      </c>
      <c r="Y779" t="b">
        <f>L779&lt;&gt;I779</f>
        <v>0</v>
      </c>
    </row>
    <row r="780" spans="1:25" x14ac:dyDescent="0.2">
      <c r="A780">
        <v>607</v>
      </c>
      <c r="B780" t="s">
        <v>524</v>
      </c>
      <c r="C780" t="s">
        <v>927</v>
      </c>
      <c r="D780" t="s">
        <v>53</v>
      </c>
      <c r="E780" t="s">
        <v>12</v>
      </c>
      <c r="F780" t="s">
        <v>14</v>
      </c>
      <c r="G780">
        <v>0</v>
      </c>
      <c r="H780">
        <v>0</v>
      </c>
      <c r="N780">
        <v>-9.5647464949302297</v>
      </c>
      <c r="P780">
        <v>-8.3603592209276094</v>
      </c>
      <c r="Q780">
        <v>-8.3604000000000003</v>
      </c>
      <c r="R780" t="str">
        <f>LEFT(B780,1)&amp;"."&amp;C780&amp;IF(V780,"^","")&amp;IF(W780,"*","")</f>
        <v>N.Cumberland</v>
      </c>
      <c r="S780">
        <f>RANK(Q780,Q780:Q787)</f>
        <v>5</v>
      </c>
      <c r="T780">
        <f>RANK(Q780,Q:Q)</f>
        <v>687</v>
      </c>
      <c r="U780">
        <f>K780-T780</f>
        <v>-687</v>
      </c>
      <c r="V780" t="b">
        <f>_xlfn.MAXIFS(U:U,I:I,I780)=U780</f>
        <v>0</v>
      </c>
      <c r="W780" t="b">
        <f>_xlfn.MINIFS(U:U,I:I,I780)=U780</f>
        <v>0</v>
      </c>
      <c r="X780" t="b">
        <f>MAX(U:U)=U780</f>
        <v>0</v>
      </c>
      <c r="Y780" t="b">
        <f>L780&lt;&gt;I780</f>
        <v>0</v>
      </c>
    </row>
    <row r="781" spans="1:25" x14ac:dyDescent="0.2">
      <c r="A781">
        <v>608</v>
      </c>
      <c r="B781" t="s">
        <v>928</v>
      </c>
      <c r="C781" t="s">
        <v>601</v>
      </c>
      <c r="D781" t="s">
        <v>53</v>
      </c>
      <c r="E781" t="s">
        <v>12</v>
      </c>
      <c r="G781">
        <v>0</v>
      </c>
      <c r="H781">
        <v>0</v>
      </c>
      <c r="N781">
        <v>-9.5647464949302297</v>
      </c>
      <c r="Q781">
        <v>-9.5647000000000002</v>
      </c>
      <c r="R781" t="str">
        <f>LEFT(B781,1)&amp;"."&amp;C781&amp;IF(V781,"^","")&amp;IF(W781,"*","")</f>
        <v>T.Dow</v>
      </c>
      <c r="S781">
        <f>RANK(Q781,Q781:Q788)</f>
        <v>7</v>
      </c>
      <c r="T781">
        <f>RANK(Q781,Q:Q)</f>
        <v>775</v>
      </c>
      <c r="U781">
        <f>K781-T781</f>
        <v>-775</v>
      </c>
      <c r="V781" t="b">
        <f>_xlfn.MAXIFS(U:U,I:I,I781)=U781</f>
        <v>0</v>
      </c>
      <c r="W781" t="b">
        <f>_xlfn.MINIFS(U:U,I:I,I781)=U781</f>
        <v>0</v>
      </c>
      <c r="X781" t="b">
        <f>MAX(U:U)=U781</f>
        <v>0</v>
      </c>
      <c r="Y781" t="b">
        <f>L781&lt;&gt;I781</f>
        <v>0</v>
      </c>
    </row>
    <row r="782" spans="1:25" x14ac:dyDescent="0.2">
      <c r="A782">
        <v>621</v>
      </c>
      <c r="B782" t="s">
        <v>220</v>
      </c>
      <c r="C782" t="s">
        <v>929</v>
      </c>
      <c r="D782" t="s">
        <v>53</v>
      </c>
      <c r="E782" t="s">
        <v>12</v>
      </c>
      <c r="G782">
        <v>0</v>
      </c>
      <c r="H782">
        <v>0</v>
      </c>
      <c r="N782">
        <v>-9.5647464949302297</v>
      </c>
      <c r="Q782">
        <v>-9.5647000000000002</v>
      </c>
      <c r="R782" t="str">
        <f>LEFT(B782,1)&amp;"."&amp;C782&amp;IF(V782,"^","")&amp;IF(W782,"*","")</f>
        <v>W.Martyn</v>
      </c>
      <c r="S782">
        <f>RANK(Q782,Q782:Q789)</f>
        <v>8</v>
      </c>
      <c r="T782">
        <f>RANK(Q782,Q:Q)</f>
        <v>775</v>
      </c>
      <c r="U782">
        <f>K782-T782</f>
        <v>-775</v>
      </c>
      <c r="V782" t="b">
        <f>_xlfn.MAXIFS(U:U,I:I,I782)=U782</f>
        <v>0</v>
      </c>
      <c r="W782" t="b">
        <f>_xlfn.MINIFS(U:U,I:I,I782)=U782</f>
        <v>0</v>
      </c>
      <c r="X782" t="b">
        <f>MAX(U:U)=U782</f>
        <v>0</v>
      </c>
      <c r="Y782" t="b">
        <f>L782&lt;&gt;I782</f>
        <v>0</v>
      </c>
    </row>
    <row r="783" spans="1:25" x14ac:dyDescent="0.2">
      <c r="A783">
        <v>626</v>
      </c>
      <c r="B783" t="s">
        <v>930</v>
      </c>
      <c r="C783" t="s">
        <v>931</v>
      </c>
      <c r="D783" t="s">
        <v>53</v>
      </c>
      <c r="E783" t="s">
        <v>11</v>
      </c>
      <c r="F783" t="s">
        <v>13</v>
      </c>
      <c r="G783">
        <v>0</v>
      </c>
      <c r="H783">
        <v>0</v>
      </c>
      <c r="M783">
        <v>-8.1979333174566094</v>
      </c>
      <c r="O783">
        <v>-5.1959538965931698</v>
      </c>
      <c r="Q783">
        <v>-5.1959999999999997</v>
      </c>
      <c r="R783" t="str">
        <f>LEFT(B783,1)&amp;"."&amp;C783&amp;IF(V783,"^","")&amp;IF(W783,"*","")</f>
        <v>B.Nyuon</v>
      </c>
      <c r="S783">
        <f>RANK(Q783,Q783:Q790)</f>
        <v>3</v>
      </c>
      <c r="T783">
        <f>RANK(Q783,Q:Q)</f>
        <v>521</v>
      </c>
      <c r="U783">
        <f>K783-T783</f>
        <v>-521</v>
      </c>
      <c r="V783" t="b">
        <f>_xlfn.MAXIFS(U:U,I:I,I783)=U783</f>
        <v>0</v>
      </c>
      <c r="W783" t="b">
        <f>_xlfn.MINIFS(U:U,I:I,I783)=U783</f>
        <v>0</v>
      </c>
      <c r="X783" t="b">
        <f>MAX(U:U)=U783</f>
        <v>0</v>
      </c>
      <c r="Y783" t="b">
        <f>L783&lt;&gt;I783</f>
        <v>0</v>
      </c>
    </row>
    <row r="784" spans="1:25" x14ac:dyDescent="0.2">
      <c r="A784">
        <v>629</v>
      </c>
      <c r="B784" t="s">
        <v>932</v>
      </c>
      <c r="C784" t="s">
        <v>933</v>
      </c>
      <c r="D784" t="s">
        <v>53</v>
      </c>
      <c r="E784" t="s">
        <v>12</v>
      </c>
      <c r="F784" t="s">
        <v>14</v>
      </c>
      <c r="G784">
        <v>0</v>
      </c>
      <c r="H784">
        <v>0</v>
      </c>
      <c r="N784">
        <v>-9.5647464949302297</v>
      </c>
      <c r="P784">
        <v>-8.3603592209276094</v>
      </c>
      <c r="Q784">
        <v>-8.3604000000000003</v>
      </c>
      <c r="R784" t="str">
        <f>LEFT(B784,1)&amp;"."&amp;C784&amp;IF(V784,"^","")&amp;IF(W784,"*","")</f>
        <v>H.Ralphsmith</v>
      </c>
      <c r="S784">
        <f>RANK(Q784,Q784:Q791)</f>
        <v>7</v>
      </c>
      <c r="T784">
        <f>RANK(Q784,Q:Q)</f>
        <v>687</v>
      </c>
      <c r="U784">
        <f>K784-T784</f>
        <v>-687</v>
      </c>
      <c r="V784" t="b">
        <f>_xlfn.MAXIFS(U:U,I:I,I784)=U784</f>
        <v>0</v>
      </c>
      <c r="W784" t="b">
        <f>_xlfn.MINIFS(U:U,I:I,I784)=U784</f>
        <v>0</v>
      </c>
      <c r="X784" t="b">
        <f>MAX(U:U)=U784</f>
        <v>0</v>
      </c>
      <c r="Y784" t="b">
        <f>L784&lt;&gt;I784</f>
        <v>0</v>
      </c>
    </row>
    <row r="785" spans="1:25" x14ac:dyDescent="0.2">
      <c r="A785">
        <v>646</v>
      </c>
      <c r="B785" t="s">
        <v>75</v>
      </c>
      <c r="C785" t="s">
        <v>934</v>
      </c>
      <c r="D785" t="s">
        <v>116</v>
      </c>
      <c r="E785" t="s">
        <v>12</v>
      </c>
      <c r="G785">
        <v>22</v>
      </c>
      <c r="H785">
        <v>22</v>
      </c>
      <c r="N785">
        <v>-7.5330405184858202</v>
      </c>
      <c r="Q785">
        <v>-7.5330000000000004</v>
      </c>
      <c r="R785" t="str">
        <f>LEFT(B785,1)&amp;"."&amp;C785&amp;IF(V785,"^","")&amp;IF(W785,"*","")</f>
        <v>R.Byrnes</v>
      </c>
      <c r="S785">
        <f>RANK(Q785,Q785:Q792)</f>
        <v>5</v>
      </c>
      <c r="T785">
        <f>RANK(Q785,Q:Q)</f>
        <v>582</v>
      </c>
      <c r="U785">
        <f>K785-T785</f>
        <v>-582</v>
      </c>
      <c r="V785" t="b">
        <f>_xlfn.MAXIFS(U:U,I:I,I785)=U785</f>
        <v>0</v>
      </c>
      <c r="W785" t="b">
        <f>_xlfn.MINIFS(U:U,I:I,I785)=U785</f>
        <v>0</v>
      </c>
      <c r="X785" t="b">
        <f>MAX(U:U)=U785</f>
        <v>0</v>
      </c>
      <c r="Y785" t="b">
        <f>L785&lt;&gt;I785</f>
        <v>0</v>
      </c>
    </row>
    <row r="786" spans="1:25" x14ac:dyDescent="0.2">
      <c r="A786">
        <v>652</v>
      </c>
      <c r="B786" t="s">
        <v>935</v>
      </c>
      <c r="C786" t="s">
        <v>936</v>
      </c>
      <c r="D786" t="s">
        <v>116</v>
      </c>
      <c r="E786" t="s">
        <v>11</v>
      </c>
      <c r="F786" t="s">
        <v>12</v>
      </c>
      <c r="G786">
        <v>0</v>
      </c>
      <c r="H786">
        <v>0</v>
      </c>
      <c r="M786">
        <v>-8.1979333174566094</v>
      </c>
      <c r="N786">
        <v>-9.5647464949302297</v>
      </c>
      <c r="Q786">
        <v>-8.1979000000000006</v>
      </c>
      <c r="R786" t="str">
        <f>LEFT(B786,1)&amp;"."&amp;C786&amp;IF(V786,"^","")&amp;IF(W786,"*","")</f>
        <v>L.Connolly</v>
      </c>
      <c r="S786">
        <f>RANK(Q786,Q786:Q793)</f>
        <v>5</v>
      </c>
      <c r="T786">
        <f>RANK(Q786,Q:Q)</f>
        <v>587</v>
      </c>
      <c r="U786">
        <f>K786-T786</f>
        <v>-587</v>
      </c>
      <c r="V786" t="b">
        <f>_xlfn.MAXIFS(U:U,I:I,I786)=U786</f>
        <v>0</v>
      </c>
      <c r="W786" t="b">
        <f>_xlfn.MINIFS(U:U,I:I,I786)=U786</f>
        <v>0</v>
      </c>
      <c r="X786" t="b">
        <f>MAX(U:U)=U786</f>
        <v>0</v>
      </c>
      <c r="Y786" t="b">
        <f>L786&lt;&gt;I786</f>
        <v>0</v>
      </c>
    </row>
    <row r="787" spans="1:25" x14ac:dyDescent="0.2">
      <c r="A787">
        <v>695</v>
      </c>
      <c r="B787" t="s">
        <v>220</v>
      </c>
      <c r="C787" t="s">
        <v>937</v>
      </c>
      <c r="D787" t="s">
        <v>50</v>
      </c>
      <c r="E787" t="s">
        <v>11</v>
      </c>
      <c r="G787">
        <v>0</v>
      </c>
      <c r="H787">
        <v>0</v>
      </c>
      <c r="M787">
        <v>-8.1979333174566094</v>
      </c>
      <c r="Q787">
        <v>-8.1979000000000006</v>
      </c>
      <c r="R787" t="str">
        <f>LEFT(B787,1)&amp;"."&amp;C787&amp;IF(V787,"^","")&amp;IF(W787,"*","")</f>
        <v>W.Gould</v>
      </c>
      <c r="S787">
        <f>RANK(Q787,Q787:Q794)</f>
        <v>6</v>
      </c>
      <c r="T787">
        <f>RANK(Q787,Q:Q)</f>
        <v>587</v>
      </c>
      <c r="U787">
        <f>K787-T787</f>
        <v>-587</v>
      </c>
      <c r="V787" t="b">
        <f>_xlfn.MAXIFS(U:U,I:I,I787)=U787</f>
        <v>0</v>
      </c>
      <c r="W787" t="b">
        <f>_xlfn.MINIFS(U:U,I:I,I787)=U787</f>
        <v>0</v>
      </c>
      <c r="X787" t="b">
        <f>MAX(U:U)=U787</f>
        <v>0</v>
      </c>
      <c r="Y787" t="b">
        <f>L787&lt;&gt;I787</f>
        <v>0</v>
      </c>
    </row>
    <row r="788" spans="1:25" x14ac:dyDescent="0.2">
      <c r="A788">
        <v>724</v>
      </c>
      <c r="B788" t="s">
        <v>938</v>
      </c>
      <c r="C788" t="s">
        <v>178</v>
      </c>
      <c r="D788" t="s">
        <v>50</v>
      </c>
      <c r="E788" t="s">
        <v>12</v>
      </c>
      <c r="F788" t="s">
        <v>14</v>
      </c>
      <c r="G788">
        <v>47</v>
      </c>
      <c r="H788">
        <v>47</v>
      </c>
      <c r="N788">
        <v>-5.22428372707172</v>
      </c>
      <c r="P788">
        <v>-3.9484363197784398</v>
      </c>
      <c r="Q788">
        <v>-3.9483999999999999</v>
      </c>
      <c r="R788" t="str">
        <f>LEFT(B788,1)&amp;"."&amp;C788&amp;IF(V788,"^","")&amp;IF(W788,"*","")</f>
        <v>E.Taylor</v>
      </c>
      <c r="S788">
        <f>RANK(Q788,Q788:Q795)</f>
        <v>4</v>
      </c>
      <c r="T788">
        <f>RANK(Q788,Q:Q)</f>
        <v>460</v>
      </c>
      <c r="U788">
        <f>K788-T788</f>
        <v>-460</v>
      </c>
      <c r="V788" t="b">
        <f>_xlfn.MAXIFS(U:U,I:I,I788)=U788</f>
        <v>0</v>
      </c>
      <c r="W788" t="b">
        <f>_xlfn.MINIFS(U:U,I:I,I788)=U788</f>
        <v>0</v>
      </c>
      <c r="X788" t="b">
        <f>MAX(U:U)=U788</f>
        <v>0</v>
      </c>
      <c r="Y788" t="b">
        <f>L788&lt;&gt;I788</f>
        <v>0</v>
      </c>
    </row>
    <row r="789" spans="1:25" x14ac:dyDescent="0.2">
      <c r="A789">
        <v>727</v>
      </c>
      <c r="B789" t="s">
        <v>173</v>
      </c>
      <c r="C789" t="s">
        <v>939</v>
      </c>
      <c r="D789" t="s">
        <v>50</v>
      </c>
      <c r="E789" t="s">
        <v>12</v>
      </c>
      <c r="G789">
        <v>33.5</v>
      </c>
      <c r="H789">
        <v>33.5</v>
      </c>
      <c r="N789">
        <v>-6.4710123944353404</v>
      </c>
      <c r="Q789">
        <v>-6.4710000000000001</v>
      </c>
      <c r="R789" t="str">
        <f>LEFT(B789,1)&amp;"."&amp;C789&amp;IF(V789,"^","")&amp;IF(W789,"*","")</f>
        <v>C.Warner</v>
      </c>
      <c r="S789">
        <f>RANK(Q789,Q789:Q796)</f>
        <v>5</v>
      </c>
      <c r="T789">
        <f>RANK(Q789,Q:Q)</f>
        <v>577</v>
      </c>
      <c r="U789">
        <f>K789-T789</f>
        <v>-577</v>
      </c>
      <c r="V789" t="b">
        <f>_xlfn.MAXIFS(U:U,I:I,I789)=U789</f>
        <v>0</v>
      </c>
      <c r="W789" t="b">
        <f>_xlfn.MINIFS(U:U,I:I,I789)=U789</f>
        <v>0</v>
      </c>
      <c r="X789" t="b">
        <f>MAX(U:U)=U789</f>
        <v>0</v>
      </c>
      <c r="Y789" t="b">
        <f>L789&lt;&gt;I789</f>
        <v>0</v>
      </c>
    </row>
    <row r="790" spans="1:25" x14ac:dyDescent="0.2">
      <c r="A790">
        <v>731</v>
      </c>
      <c r="B790" t="s">
        <v>940</v>
      </c>
      <c r="C790" t="s">
        <v>691</v>
      </c>
      <c r="D790" t="s">
        <v>24</v>
      </c>
      <c r="E790" t="s">
        <v>11</v>
      </c>
      <c r="F790" t="s">
        <v>12</v>
      </c>
      <c r="G790">
        <v>51</v>
      </c>
      <c r="H790">
        <v>51</v>
      </c>
      <c r="M790">
        <v>-3.6518826296926998</v>
      </c>
      <c r="N790">
        <v>-4.8548826404454699</v>
      </c>
      <c r="Q790">
        <v>-3.6518999999999999</v>
      </c>
      <c r="R790" t="str">
        <f>LEFT(B790,1)&amp;"."&amp;C790&amp;IF(V790,"^","")&amp;IF(W790,"*","")</f>
        <v>L.Butler</v>
      </c>
      <c r="S790">
        <f>RANK(Q790,Q790:Q797)</f>
        <v>3</v>
      </c>
      <c r="T790">
        <f>RANK(Q790,Q:Q)</f>
        <v>433</v>
      </c>
      <c r="U790">
        <f>K790-T790</f>
        <v>-433</v>
      </c>
      <c r="V790" t="b">
        <f>_xlfn.MAXIFS(U:U,I:I,I790)=U790</f>
        <v>0</v>
      </c>
      <c r="W790" t="b">
        <f>_xlfn.MINIFS(U:U,I:I,I790)=U790</f>
        <v>0</v>
      </c>
      <c r="X790" t="b">
        <f>MAX(U:U)=U790</f>
        <v>0</v>
      </c>
      <c r="Y790" t="b">
        <f>L790&lt;&gt;I790</f>
        <v>0</v>
      </c>
    </row>
    <row r="791" spans="1:25" x14ac:dyDescent="0.2">
      <c r="A791">
        <v>741</v>
      </c>
      <c r="B791" t="s">
        <v>439</v>
      </c>
      <c r="C791" t="s">
        <v>941</v>
      </c>
      <c r="D791" t="s">
        <v>24</v>
      </c>
      <c r="E791" t="s">
        <v>12</v>
      </c>
      <c r="G791">
        <v>0</v>
      </c>
      <c r="H791">
        <v>0</v>
      </c>
      <c r="N791">
        <v>-9.5647464949302297</v>
      </c>
      <c r="Q791">
        <v>-9.5647000000000002</v>
      </c>
      <c r="R791" t="str">
        <f>LEFT(B791,1)&amp;"."&amp;C791&amp;IF(V791,"^","")&amp;IF(W791,"*","")</f>
        <v>R.Garcia</v>
      </c>
      <c r="S791">
        <f>RANK(Q791,Q791:Q798)</f>
        <v>8</v>
      </c>
      <c r="T791">
        <f>RANK(Q791,Q:Q)</f>
        <v>775</v>
      </c>
      <c r="U791">
        <f>K791-T791</f>
        <v>-775</v>
      </c>
      <c r="V791" t="b">
        <f>_xlfn.MAXIFS(U:U,I:I,I791)=U791</f>
        <v>0</v>
      </c>
      <c r="W791" t="b">
        <f>_xlfn.MINIFS(U:U,I:I,I791)=U791</f>
        <v>0</v>
      </c>
      <c r="X791" t="b">
        <f>MAX(U:U)=U791</f>
        <v>0</v>
      </c>
      <c r="Y791" t="b">
        <f>L791&lt;&gt;I791</f>
        <v>0</v>
      </c>
    </row>
    <row r="792" spans="1:25" x14ac:dyDescent="0.2">
      <c r="A792">
        <v>791</v>
      </c>
      <c r="B792" t="s">
        <v>166</v>
      </c>
      <c r="C792" t="s">
        <v>942</v>
      </c>
      <c r="D792" t="s">
        <v>58</v>
      </c>
      <c r="E792" t="s">
        <v>13</v>
      </c>
      <c r="G792">
        <v>0</v>
      </c>
      <c r="H792">
        <v>0</v>
      </c>
      <c r="O792">
        <v>-5.1959538965931698</v>
      </c>
      <c r="Q792">
        <v>-5.1959999999999997</v>
      </c>
      <c r="R792" t="str">
        <f>LEFT(B792,1)&amp;"."&amp;C792&amp;IF(V792,"^","")&amp;IF(W792,"*","")</f>
        <v>C.Jamieson</v>
      </c>
      <c r="S792">
        <f>RANK(Q792,Q792:Q799)</f>
        <v>4</v>
      </c>
      <c r="T792">
        <f>RANK(Q792,Q:Q)</f>
        <v>521</v>
      </c>
      <c r="U792">
        <f>K792-T792</f>
        <v>-521</v>
      </c>
      <c r="V792" t="b">
        <f>_xlfn.MAXIFS(U:U,I:I,I792)=U792</f>
        <v>0</v>
      </c>
      <c r="W792" t="b">
        <f>_xlfn.MINIFS(U:U,I:I,I792)=U792</f>
        <v>0</v>
      </c>
      <c r="X792" t="b">
        <f>MAX(U:U)=U792</f>
        <v>0</v>
      </c>
      <c r="Y792" t="b">
        <f>L792&lt;&gt;I792</f>
        <v>0</v>
      </c>
    </row>
    <row r="793" spans="1:25" x14ac:dyDescent="0.2">
      <c r="A793">
        <v>793</v>
      </c>
      <c r="B793" t="s">
        <v>152</v>
      </c>
      <c r="C793" t="s">
        <v>911</v>
      </c>
      <c r="D793" t="s">
        <v>58</v>
      </c>
      <c r="E793" t="s">
        <v>11</v>
      </c>
      <c r="G793">
        <v>0</v>
      </c>
      <c r="H793">
        <v>0</v>
      </c>
      <c r="M793">
        <v>-8.1979333174566094</v>
      </c>
      <c r="Q793">
        <v>-8.1979000000000006</v>
      </c>
      <c r="R793" t="str">
        <f>LEFT(B793,1)&amp;"."&amp;C793&amp;IF(V793,"^","")&amp;IF(W793,"*","")</f>
        <v>B.Johnson</v>
      </c>
      <c r="S793">
        <f>RANK(Q793,Q793:Q800)</f>
        <v>5</v>
      </c>
      <c r="T793">
        <f>RANK(Q793,Q:Q)</f>
        <v>587</v>
      </c>
      <c r="U793">
        <f>K793-T793</f>
        <v>-587</v>
      </c>
      <c r="V793" t="b">
        <f>_xlfn.MAXIFS(U:U,I:I,I793)=U793</f>
        <v>0</v>
      </c>
      <c r="W793" t="b">
        <f>_xlfn.MINIFS(U:U,I:I,I793)=U793</f>
        <v>0</v>
      </c>
      <c r="X793" t="b">
        <f>MAX(U:U)=U793</f>
        <v>0</v>
      </c>
      <c r="Y793" t="b">
        <f>L793&lt;&gt;I793</f>
        <v>0</v>
      </c>
    </row>
    <row r="794" spans="1:25" x14ac:dyDescent="0.2">
      <c r="A794">
        <v>823</v>
      </c>
      <c r="B794" t="s">
        <v>943</v>
      </c>
      <c r="C794" t="s">
        <v>944</v>
      </c>
      <c r="D794" t="s">
        <v>42</v>
      </c>
      <c r="E794" t="s">
        <v>14</v>
      </c>
      <c r="G794">
        <v>51.5</v>
      </c>
      <c r="H794">
        <v>51.5</v>
      </c>
      <c r="P794">
        <v>-3.5260181696684199</v>
      </c>
      <c r="Q794">
        <v>-3.5259999999999998</v>
      </c>
      <c r="R794" t="str">
        <f>LEFT(B794,1)&amp;"."&amp;C794&amp;IF(V794,"^","")&amp;IF(W794,"*","")</f>
        <v>D.Minchington</v>
      </c>
      <c r="S794">
        <f>RANK(Q794,Q794:Q801)</f>
        <v>3</v>
      </c>
      <c r="T794">
        <f>RANK(Q794,Q:Q)</f>
        <v>421</v>
      </c>
      <c r="U794">
        <f>K794-T794</f>
        <v>-421</v>
      </c>
      <c r="V794" t="b">
        <f>_xlfn.MAXIFS(U:U,I:I,I794)=U794</f>
        <v>0</v>
      </c>
      <c r="W794" t="b">
        <f>_xlfn.MINIFS(U:U,I:I,I794)=U794</f>
        <v>0</v>
      </c>
      <c r="X794" t="b">
        <f>MAX(U:U)=U794</f>
        <v>0</v>
      </c>
      <c r="Y794" t="b">
        <f>L794&lt;&gt;I794</f>
        <v>0</v>
      </c>
    </row>
    <row r="795" spans="1:25" x14ac:dyDescent="0.2">
      <c r="A795">
        <v>824</v>
      </c>
      <c r="B795" t="s">
        <v>945</v>
      </c>
      <c r="C795" t="s">
        <v>946</v>
      </c>
      <c r="D795" t="s">
        <v>42</v>
      </c>
      <c r="E795" t="s">
        <v>13</v>
      </c>
      <c r="G795">
        <v>55</v>
      </c>
      <c r="H795">
        <v>55</v>
      </c>
      <c r="O795">
        <v>-2.5427008430136802</v>
      </c>
      <c r="Q795">
        <v>-2.5427</v>
      </c>
      <c r="R795" t="str">
        <f>LEFT(B795,1)&amp;"."&amp;C795&amp;IF(V795,"^","")&amp;IF(W795,"*","")</f>
        <v>K.Brooksby</v>
      </c>
      <c r="S795">
        <f>RANK(Q795,Q795:Q802)</f>
        <v>2</v>
      </c>
      <c r="T795">
        <f>RANK(Q795,Q:Q)</f>
        <v>318</v>
      </c>
      <c r="U795">
        <f>K795-T795</f>
        <v>-318</v>
      </c>
      <c r="V795" t="b">
        <f>_xlfn.MAXIFS(U:U,I:I,I795)=U795</f>
        <v>0</v>
      </c>
      <c r="W795" t="b">
        <f>_xlfn.MINIFS(U:U,I:I,I795)=U795</f>
        <v>0</v>
      </c>
      <c r="X795" t="b">
        <f>MAX(U:U)=U795</f>
        <v>0</v>
      </c>
      <c r="Y795" t="b">
        <f>L795&lt;&gt;I795</f>
        <v>0</v>
      </c>
    </row>
    <row r="796" spans="1:25" x14ac:dyDescent="0.2">
      <c r="A796">
        <v>433</v>
      </c>
      <c r="B796" t="s">
        <v>947</v>
      </c>
      <c r="C796" t="s">
        <v>948</v>
      </c>
      <c r="D796" t="s">
        <v>42</v>
      </c>
      <c r="E796" t="s">
        <v>14</v>
      </c>
      <c r="G796">
        <v>0</v>
      </c>
      <c r="H796">
        <v>0</v>
      </c>
      <c r="P796">
        <v>-8.3603592209276094</v>
      </c>
      <c r="Q796">
        <v>-8.3604000000000003</v>
      </c>
      <c r="R796" t="str">
        <f>LEFT(B796,1)&amp;"."&amp;C796&amp;IF(V796,"^","")&amp;IF(W796,"*","")</f>
        <v>E.Jeka</v>
      </c>
      <c r="S796">
        <f>RANK(Q796,Q796:Q803)</f>
        <v>5</v>
      </c>
      <c r="T796">
        <f>RANK(Q796,Q:Q)</f>
        <v>687</v>
      </c>
      <c r="U796">
        <f>K796-T796</f>
        <v>-687</v>
      </c>
      <c r="V796" t="b">
        <f>_xlfn.MAXIFS(U:U,I:I,I796)=U796</f>
        <v>0</v>
      </c>
      <c r="W796" t="b">
        <f>_xlfn.MINIFS(U:U,I:I,I796)=U796</f>
        <v>0</v>
      </c>
      <c r="X796" t="b">
        <f>MAX(U:U)=U796</f>
        <v>0</v>
      </c>
      <c r="Y796" t="b">
        <f>L796&lt;&gt;I796</f>
        <v>0</v>
      </c>
    </row>
    <row r="797" spans="1:25" x14ac:dyDescent="0.2">
      <c r="A797">
        <v>198</v>
      </c>
      <c r="B797" t="s">
        <v>41</v>
      </c>
      <c r="C797" t="s">
        <v>491</v>
      </c>
      <c r="D797" t="s">
        <v>82</v>
      </c>
      <c r="E797" t="s">
        <v>12</v>
      </c>
      <c r="G797">
        <v>60.25</v>
      </c>
      <c r="H797">
        <v>59</v>
      </c>
      <c r="N797">
        <v>-4.1160804671929503</v>
      </c>
      <c r="Q797">
        <v>-4.1161000000000003</v>
      </c>
      <c r="R797" t="str">
        <f>LEFT(B797,1)&amp;"."&amp;C797&amp;IF(V797,"^","")&amp;IF(W797,"*","")</f>
        <v>M.Hibberd</v>
      </c>
      <c r="S797">
        <f>RANK(Q797,Q797:Q804)</f>
        <v>3</v>
      </c>
      <c r="T797">
        <f>RANK(Q797,Q:Q)</f>
        <v>476</v>
      </c>
      <c r="U797">
        <f>K797-T797</f>
        <v>-476</v>
      </c>
      <c r="V797" t="b">
        <f>_xlfn.MAXIFS(U:U,I:I,I797)=U797</f>
        <v>0</v>
      </c>
      <c r="W797" t="b">
        <f>_xlfn.MINIFS(U:U,I:I,I797)=U797</f>
        <v>0</v>
      </c>
      <c r="X797" t="b">
        <f>MAX(U:U)=U797</f>
        <v>0</v>
      </c>
      <c r="Y797" t="b">
        <f>L797&lt;&gt;I797</f>
        <v>0</v>
      </c>
    </row>
    <row r="798" spans="1:25" x14ac:dyDescent="0.2">
      <c r="A798">
        <v>810</v>
      </c>
      <c r="B798" t="s">
        <v>327</v>
      </c>
      <c r="C798" t="s">
        <v>949</v>
      </c>
      <c r="D798" t="s">
        <v>58</v>
      </c>
      <c r="E798" t="s">
        <v>14</v>
      </c>
      <c r="G798">
        <v>0</v>
      </c>
      <c r="H798">
        <v>0</v>
      </c>
      <c r="P798">
        <v>-8.3603592209276094</v>
      </c>
      <c r="Q798">
        <v>-8.3604000000000003</v>
      </c>
      <c r="R798" t="str">
        <f>LEFT(B798,1)&amp;"."&amp;C798&amp;IF(V798,"^","")&amp;IF(W798,"*","")</f>
        <v>A.Treacy</v>
      </c>
      <c r="S798">
        <f>RANK(Q798,Q798:Q805)</f>
        <v>4</v>
      </c>
      <c r="T798">
        <f>RANK(Q798,Q:Q)</f>
        <v>687</v>
      </c>
      <c r="U798">
        <f>K798-T798</f>
        <v>-687</v>
      </c>
      <c r="V798" t="b">
        <f>_xlfn.MAXIFS(U:U,I:I,I798)=U798</f>
        <v>0</v>
      </c>
      <c r="W798" t="b">
        <f>_xlfn.MINIFS(U:U,I:I,I798)=U798</f>
        <v>0</v>
      </c>
      <c r="X798" t="b">
        <f>MAX(U:U)=U798</f>
        <v>0</v>
      </c>
      <c r="Y798" t="b">
        <f>L798&lt;&gt;I798</f>
        <v>0</v>
      </c>
    </row>
    <row r="799" spans="1:25" x14ac:dyDescent="0.2">
      <c r="A799">
        <v>83</v>
      </c>
      <c r="B799" t="s">
        <v>70</v>
      </c>
      <c r="C799" t="s">
        <v>950</v>
      </c>
      <c r="D799" t="s">
        <v>31</v>
      </c>
      <c r="E799" t="s">
        <v>14</v>
      </c>
      <c r="G799">
        <v>0</v>
      </c>
      <c r="H799">
        <v>0</v>
      </c>
      <c r="P799">
        <v>-8.3603592209276094</v>
      </c>
      <c r="Q799">
        <v>-8.3604000000000003</v>
      </c>
      <c r="R799" t="str">
        <f>LEFT(B799,1)&amp;"."&amp;C799&amp;IF(V799,"^","")&amp;IF(W799,"*","")</f>
        <v>S.Skinner</v>
      </c>
      <c r="S799">
        <f>RANK(Q799,Q799:Q806)</f>
        <v>5</v>
      </c>
      <c r="T799">
        <f>RANK(Q799,Q:Q)</f>
        <v>687</v>
      </c>
      <c r="U799">
        <f>K799-T799</f>
        <v>-687</v>
      </c>
      <c r="V799" t="b">
        <f>_xlfn.MAXIFS(U:U,I:I,I799)=U799</f>
        <v>0</v>
      </c>
      <c r="W799" t="b">
        <f>_xlfn.MINIFS(U:U,I:I,I799)=U799</f>
        <v>0</v>
      </c>
      <c r="X799" t="b">
        <f>MAX(U:U)=U799</f>
        <v>0</v>
      </c>
      <c r="Y799" t="b">
        <f>L799&lt;&gt;I799</f>
        <v>0</v>
      </c>
    </row>
    <row r="800" spans="1:25" x14ac:dyDescent="0.2">
      <c r="A800">
        <v>331</v>
      </c>
      <c r="B800" t="s">
        <v>233</v>
      </c>
      <c r="C800" t="s">
        <v>951</v>
      </c>
      <c r="D800" t="s">
        <v>44</v>
      </c>
      <c r="E800" t="s">
        <v>12</v>
      </c>
      <c r="F800" t="s">
        <v>14</v>
      </c>
      <c r="G800">
        <v>74</v>
      </c>
      <c r="H800">
        <v>74</v>
      </c>
      <c r="N800">
        <v>-2.7308263923444902</v>
      </c>
      <c r="P800">
        <v>-1.41392741911828</v>
      </c>
      <c r="Q800">
        <v>-1.4138999999999999</v>
      </c>
      <c r="R800" t="str">
        <f>LEFT(B800,1)&amp;"."&amp;C800&amp;IF(V800,"^","")&amp;IF(W800,"*","")</f>
        <v>B.Close</v>
      </c>
      <c r="S800">
        <f>RANK(Q800,Q800:Q807)</f>
        <v>1</v>
      </c>
      <c r="T800">
        <f>RANK(Q800,Q:Q)</f>
        <v>193</v>
      </c>
      <c r="U800">
        <f>K800-T800</f>
        <v>-193</v>
      </c>
      <c r="V800" t="b">
        <f>_xlfn.MAXIFS(U:U,I:I,I800)=U800</f>
        <v>0</v>
      </c>
      <c r="W800" t="b">
        <f>_xlfn.MINIFS(U:U,I:I,I800)=U800</f>
        <v>0</v>
      </c>
      <c r="X800" t="b">
        <f>MAX(U:U)=U800</f>
        <v>0</v>
      </c>
      <c r="Y800" t="b">
        <f>L800&lt;&gt;I800</f>
        <v>0</v>
      </c>
    </row>
    <row r="801" spans="1:25" x14ac:dyDescent="0.2">
      <c r="A801">
        <v>279</v>
      </c>
      <c r="B801" t="s">
        <v>211</v>
      </c>
      <c r="C801" t="s">
        <v>952</v>
      </c>
      <c r="D801" t="s">
        <v>113</v>
      </c>
      <c r="E801" t="s">
        <v>12</v>
      </c>
      <c r="F801" t="s">
        <v>14</v>
      </c>
      <c r="G801">
        <v>51.75</v>
      </c>
      <c r="H801">
        <v>49.5</v>
      </c>
      <c r="N801">
        <v>-4.99340804793031</v>
      </c>
      <c r="P801">
        <v>-3.71375956971732</v>
      </c>
      <c r="Q801">
        <v>-3.7138</v>
      </c>
      <c r="R801" t="str">
        <f>LEFT(B801,1)&amp;"."&amp;C801&amp;IF(V801,"^","")&amp;IF(W801,"*","")</f>
        <v>C.Budarick</v>
      </c>
      <c r="S801">
        <f>RANK(Q801,Q801:Q808)</f>
        <v>1</v>
      </c>
      <c r="T801">
        <f>RANK(Q801,Q:Q)</f>
        <v>439</v>
      </c>
      <c r="U801">
        <f>K801-T801</f>
        <v>-439</v>
      </c>
      <c r="V801" t="b">
        <f>_xlfn.MAXIFS(U:U,I:I,I801)=U801</f>
        <v>0</v>
      </c>
      <c r="W801" t="b">
        <f>_xlfn.MINIFS(U:U,I:I,I801)=U801</f>
        <v>0</v>
      </c>
      <c r="X801" t="b">
        <f>MAX(U:U)=U801</f>
        <v>0</v>
      </c>
      <c r="Y801" t="b">
        <f>L801&lt;&gt;I801</f>
        <v>0</v>
      </c>
    </row>
    <row r="802" spans="1:25" x14ac:dyDescent="0.2">
      <c r="A802">
        <v>122</v>
      </c>
      <c r="B802" t="s">
        <v>862</v>
      </c>
      <c r="C802" t="s">
        <v>331</v>
      </c>
      <c r="D802" t="s">
        <v>34</v>
      </c>
      <c r="E802" t="s">
        <v>14</v>
      </c>
      <c r="G802">
        <v>0</v>
      </c>
      <c r="H802">
        <v>0</v>
      </c>
      <c r="P802">
        <v>-8.3603592209276094</v>
      </c>
      <c r="Q802">
        <v>-8.3604000000000003</v>
      </c>
      <c r="R802" t="str">
        <f>LEFT(B802,1)&amp;"."&amp;C802&amp;IF(V802,"^","")&amp;IF(W802,"*","")</f>
        <v>F.Phillips</v>
      </c>
      <c r="S802">
        <f>RANK(Q802,Q802:Q809)</f>
        <v>4</v>
      </c>
      <c r="T802">
        <f>RANK(Q802,Q:Q)</f>
        <v>687</v>
      </c>
      <c r="U802">
        <f>K802-T802</f>
        <v>-687</v>
      </c>
      <c r="V802" t="b">
        <f>_xlfn.MAXIFS(U:U,I:I,I802)=U802</f>
        <v>0</v>
      </c>
      <c r="W802" t="b">
        <f>_xlfn.MINIFS(U:U,I:I,I802)=U802</f>
        <v>0</v>
      </c>
      <c r="X802" t="b">
        <f>MAX(U:U)=U802</f>
        <v>0</v>
      </c>
      <c r="Y802" t="b">
        <f>L802&lt;&gt;I802</f>
        <v>0</v>
      </c>
    </row>
    <row r="803" spans="1:25" x14ac:dyDescent="0.2">
      <c r="A803">
        <v>704</v>
      </c>
      <c r="B803" t="s">
        <v>22</v>
      </c>
      <c r="C803" t="s">
        <v>953</v>
      </c>
      <c r="D803" t="s">
        <v>50</v>
      </c>
      <c r="E803" t="s">
        <v>11</v>
      </c>
      <c r="G803">
        <v>0</v>
      </c>
      <c r="H803">
        <v>0</v>
      </c>
      <c r="M803">
        <v>-8.1979333174566094</v>
      </c>
      <c r="Q803">
        <v>-8.1979000000000006</v>
      </c>
      <c r="R803" t="str">
        <f>LEFT(B803,1)&amp;"."&amp;C803&amp;IF(V803,"^","")&amp;IF(W803,"*","")</f>
        <v>J.Maibaum</v>
      </c>
      <c r="S803">
        <f>RANK(Q803,Q803:Q810)</f>
        <v>1</v>
      </c>
      <c r="T803">
        <f>RANK(Q803,Q:Q)</f>
        <v>587</v>
      </c>
      <c r="U803">
        <f>K803-T803</f>
        <v>-587</v>
      </c>
      <c r="V803" t="b">
        <f>_xlfn.MAXIFS(U:U,I:I,I803)=U803</f>
        <v>0</v>
      </c>
      <c r="W803" t="b">
        <f>_xlfn.MINIFS(U:U,I:I,I803)=U803</f>
        <v>0</v>
      </c>
      <c r="X803" t="b">
        <f>MAX(U:U)=U803</f>
        <v>0</v>
      </c>
      <c r="Y803" t="b">
        <f>L803&lt;&gt;I803</f>
        <v>0</v>
      </c>
    </row>
    <row r="804" spans="1:25" x14ac:dyDescent="0.2">
      <c r="A804">
        <v>66</v>
      </c>
      <c r="B804" t="s">
        <v>579</v>
      </c>
      <c r="C804" t="s">
        <v>172</v>
      </c>
      <c r="D804" t="s">
        <v>31</v>
      </c>
      <c r="E804" t="s">
        <v>12</v>
      </c>
      <c r="G804">
        <v>0</v>
      </c>
      <c r="H804">
        <v>0</v>
      </c>
      <c r="N804">
        <v>-9.5647464949302297</v>
      </c>
      <c r="Q804">
        <v>-9.5647000000000002</v>
      </c>
      <c r="R804" t="str">
        <f>LEFT(B804,1)&amp;"."&amp;C804&amp;IF(V804,"^","")&amp;IF(W804,"*","")</f>
        <v>C.Lyons</v>
      </c>
      <c r="S804">
        <f>RANK(Q804,Q804:Q811)</f>
        <v>7</v>
      </c>
      <c r="T804">
        <f>RANK(Q804,Q:Q)</f>
        <v>775</v>
      </c>
      <c r="U804">
        <f>K804-T804</f>
        <v>-775</v>
      </c>
      <c r="V804" t="b">
        <f>_xlfn.MAXIFS(U:U,I:I,I804)=U804</f>
        <v>0</v>
      </c>
      <c r="W804" t="b">
        <f>_xlfn.MINIFS(U:U,I:I,I804)=U804</f>
        <v>0</v>
      </c>
      <c r="X804" t="b">
        <f>MAX(U:U)=U804</f>
        <v>0</v>
      </c>
      <c r="Y804" t="b">
        <f>L804&lt;&gt;I804</f>
        <v>0</v>
      </c>
    </row>
    <row r="805" spans="1:25" x14ac:dyDescent="0.2">
      <c r="A805">
        <v>181</v>
      </c>
      <c r="B805" t="s">
        <v>511</v>
      </c>
      <c r="C805" t="s">
        <v>448</v>
      </c>
      <c r="D805" t="s">
        <v>18</v>
      </c>
      <c r="E805" t="s">
        <v>14</v>
      </c>
      <c r="G805">
        <v>0</v>
      </c>
      <c r="H805">
        <v>0</v>
      </c>
      <c r="P805">
        <v>-8.3603592209276094</v>
      </c>
      <c r="Q805">
        <v>-8.3604000000000003</v>
      </c>
      <c r="R805" t="str">
        <f>LEFT(B805,1)&amp;"."&amp;C805&amp;IF(V805,"^","")&amp;IF(W805,"*","")</f>
        <v>T.Wilson</v>
      </c>
      <c r="S805">
        <f>RANK(Q805,Q805:Q812)</f>
        <v>5</v>
      </c>
      <c r="T805">
        <f>RANK(Q805,Q:Q)</f>
        <v>687</v>
      </c>
      <c r="U805">
        <f>K805-T805</f>
        <v>-687</v>
      </c>
      <c r="V805" t="b">
        <f>_xlfn.MAXIFS(U:U,I:I,I805)=U805</f>
        <v>0</v>
      </c>
      <c r="W805" t="b">
        <f>_xlfn.MINIFS(U:U,I:I,I805)=U805</f>
        <v>0</v>
      </c>
      <c r="X805" t="b">
        <f>MAX(U:U)=U805</f>
        <v>0</v>
      </c>
      <c r="Y805" t="b">
        <f>L805&lt;&gt;I805</f>
        <v>0</v>
      </c>
    </row>
    <row r="806" spans="1:25" x14ac:dyDescent="0.2">
      <c r="A806">
        <v>205</v>
      </c>
      <c r="B806" t="s">
        <v>954</v>
      </c>
      <c r="C806" t="s">
        <v>955</v>
      </c>
      <c r="D806" t="s">
        <v>82</v>
      </c>
      <c r="E806" t="s">
        <v>11</v>
      </c>
      <c r="G806">
        <v>0</v>
      </c>
      <c r="H806">
        <v>0</v>
      </c>
      <c r="M806">
        <v>-8.1979333174566094</v>
      </c>
      <c r="Q806">
        <v>-8.1979000000000006</v>
      </c>
      <c r="R806" t="str">
        <f>LEFT(B806,1)&amp;"."&amp;C806&amp;IF(V806,"^","")&amp;IF(W806,"*","")</f>
        <v>C.McBride</v>
      </c>
      <c r="S806">
        <f>RANK(Q806,Q806:Q813)</f>
        <v>2</v>
      </c>
      <c r="T806">
        <f>RANK(Q806,Q:Q)</f>
        <v>587</v>
      </c>
      <c r="U806">
        <f>K806-T806</f>
        <v>-587</v>
      </c>
      <c r="V806" t="b">
        <f>_xlfn.MAXIFS(U:U,I:I,I806)=U806</f>
        <v>0</v>
      </c>
      <c r="W806" t="b">
        <f>_xlfn.MINIFS(U:U,I:I,I806)=U806</f>
        <v>0</v>
      </c>
      <c r="X806" t="b">
        <f>MAX(U:U)=U806</f>
        <v>0</v>
      </c>
      <c r="Y806" t="b">
        <f>L806&lt;&gt;I806</f>
        <v>0</v>
      </c>
    </row>
    <row r="807" spans="1:25" x14ac:dyDescent="0.2">
      <c r="A807">
        <v>210</v>
      </c>
      <c r="B807" t="s">
        <v>115</v>
      </c>
      <c r="C807" t="s">
        <v>956</v>
      </c>
      <c r="D807" t="s">
        <v>82</v>
      </c>
      <c r="E807" t="s">
        <v>11</v>
      </c>
      <c r="F807" t="s">
        <v>14</v>
      </c>
      <c r="G807">
        <v>0</v>
      </c>
      <c r="H807">
        <v>0</v>
      </c>
      <c r="M807">
        <v>-8.1979333174566094</v>
      </c>
      <c r="P807">
        <v>-8.3603592209276094</v>
      </c>
      <c r="Q807">
        <v>-8.1979000000000006</v>
      </c>
      <c r="R807" t="str">
        <f>LEFT(B807,1)&amp;"."&amp;C807&amp;IF(V807,"^","")&amp;IF(W807,"*","")</f>
        <v>R.McQuillan</v>
      </c>
      <c r="S807">
        <f>RANK(Q807,Q807:Q814)</f>
        <v>2</v>
      </c>
      <c r="T807">
        <f>RANK(Q807,Q:Q)</f>
        <v>587</v>
      </c>
      <c r="U807">
        <f>K807-T807</f>
        <v>-587</v>
      </c>
      <c r="V807" t="b">
        <f>_xlfn.MAXIFS(U:U,I:I,I807)=U807</f>
        <v>0</v>
      </c>
      <c r="W807" t="b">
        <f>_xlfn.MINIFS(U:U,I:I,I807)=U807</f>
        <v>0</v>
      </c>
      <c r="X807" t="b">
        <f>MAX(U:U)=U807</f>
        <v>0</v>
      </c>
      <c r="Y807" t="b">
        <f>L807&lt;&gt;I807</f>
        <v>0</v>
      </c>
    </row>
    <row r="808" spans="1:25" x14ac:dyDescent="0.2">
      <c r="A808">
        <v>233</v>
      </c>
      <c r="B808" t="s">
        <v>957</v>
      </c>
      <c r="C808" t="s">
        <v>545</v>
      </c>
      <c r="D808" t="s">
        <v>37</v>
      </c>
      <c r="E808" t="s">
        <v>14</v>
      </c>
      <c r="G808">
        <v>0</v>
      </c>
      <c r="H808">
        <v>0</v>
      </c>
      <c r="P808">
        <v>-8.3603592209276094</v>
      </c>
      <c r="Q808">
        <v>-8.3604000000000003</v>
      </c>
      <c r="R808" t="str">
        <f>LEFT(B808,1)&amp;"."&amp;C808&amp;IF(V808,"^","")&amp;IF(W808,"*","")</f>
        <v>I.Butters</v>
      </c>
      <c r="S808">
        <f>RANK(Q808,Q808:Q815)</f>
        <v>4</v>
      </c>
      <c r="T808">
        <f>RANK(Q808,Q:Q)</f>
        <v>687</v>
      </c>
      <c r="U808">
        <f>K808-T808</f>
        <v>-687</v>
      </c>
      <c r="V808" t="b">
        <f>_xlfn.MAXIFS(U:U,I:I,I808)=U808</f>
        <v>0</v>
      </c>
      <c r="W808" t="b">
        <f>_xlfn.MINIFS(U:U,I:I,I808)=U808</f>
        <v>0</v>
      </c>
      <c r="X808" t="b">
        <f>MAX(U:U)=U808</f>
        <v>0</v>
      </c>
      <c r="Y808" t="b">
        <f>L808&lt;&gt;I808</f>
        <v>0</v>
      </c>
    </row>
    <row r="809" spans="1:25" x14ac:dyDescent="0.2">
      <c r="A809">
        <v>257</v>
      </c>
      <c r="B809" t="s">
        <v>40</v>
      </c>
      <c r="C809" t="s">
        <v>958</v>
      </c>
      <c r="D809" t="s">
        <v>37</v>
      </c>
      <c r="E809" t="s">
        <v>12</v>
      </c>
      <c r="G809">
        <v>0</v>
      </c>
      <c r="H809">
        <v>0</v>
      </c>
      <c r="N809">
        <v>-9.5647464949302297</v>
      </c>
      <c r="Q809">
        <v>-9.5647000000000002</v>
      </c>
      <c r="R809" t="str">
        <f>LEFT(B809,1)&amp;"."&amp;C809&amp;IF(V809,"^","")&amp;IF(W809,"*","")</f>
        <v>T.North</v>
      </c>
      <c r="S809">
        <f>RANK(Q809,Q809:Q816)</f>
        <v>8</v>
      </c>
      <c r="T809">
        <f>RANK(Q809,Q:Q)</f>
        <v>775</v>
      </c>
      <c r="U809">
        <f>K809-T809</f>
        <v>-775</v>
      </c>
      <c r="V809" t="b">
        <f>_xlfn.MAXIFS(U:U,I:I,I809)=U809</f>
        <v>0</v>
      </c>
      <c r="W809" t="b">
        <f>_xlfn.MINIFS(U:U,I:I,I809)=U809</f>
        <v>0</v>
      </c>
      <c r="X809" t="b">
        <f>MAX(U:U)=U809</f>
        <v>0</v>
      </c>
      <c r="Y809" t="b">
        <f>L809&lt;&gt;I809</f>
        <v>0</v>
      </c>
    </row>
    <row r="810" spans="1:25" x14ac:dyDescent="0.2">
      <c r="A810">
        <v>267</v>
      </c>
      <c r="B810" t="s">
        <v>959</v>
      </c>
      <c r="C810" t="s">
        <v>511</v>
      </c>
      <c r="D810" t="s">
        <v>37</v>
      </c>
      <c r="E810" t="s">
        <v>11</v>
      </c>
      <c r="G810">
        <v>0</v>
      </c>
      <c r="H810">
        <v>0</v>
      </c>
      <c r="M810">
        <v>-8.1979333174566094</v>
      </c>
      <c r="Q810">
        <v>-8.1979000000000006</v>
      </c>
      <c r="R810" t="str">
        <f>LEFT(B810,1)&amp;"."&amp;C810&amp;IF(V810,"^","")&amp;IF(W810,"*","")</f>
        <v>L.Thomas</v>
      </c>
      <c r="S810">
        <f>RANK(Q810,Q810:Q817)</f>
        <v>2</v>
      </c>
      <c r="T810">
        <f>RANK(Q810,Q:Q)</f>
        <v>587</v>
      </c>
      <c r="U810">
        <f>K810-T810</f>
        <v>-587</v>
      </c>
      <c r="V810" t="b">
        <f>_xlfn.MAXIFS(U:U,I:I,I810)=U810</f>
        <v>0</v>
      </c>
      <c r="W810" t="b">
        <f>_xlfn.MINIFS(U:U,I:I,I810)=U810</f>
        <v>0</v>
      </c>
      <c r="X810" t="b">
        <f>MAX(U:U)=U810</f>
        <v>0</v>
      </c>
      <c r="Y810" t="b">
        <f>L810&lt;&gt;I810</f>
        <v>0</v>
      </c>
    </row>
    <row r="811" spans="1:25" x14ac:dyDescent="0.2">
      <c r="A811">
        <v>282</v>
      </c>
      <c r="B811" t="s">
        <v>226</v>
      </c>
      <c r="C811" t="s">
        <v>960</v>
      </c>
      <c r="D811" t="s">
        <v>113</v>
      </c>
      <c r="E811" t="s">
        <v>13</v>
      </c>
      <c r="G811">
        <v>0</v>
      </c>
      <c r="H811">
        <v>0</v>
      </c>
      <c r="O811">
        <v>-5.1959538965931698</v>
      </c>
      <c r="Q811">
        <v>-5.1959999999999997</v>
      </c>
      <c r="R811" t="str">
        <f>LEFT(B811,1)&amp;"."&amp;C811&amp;IF(V811,"^","")&amp;IF(W811,"*","")</f>
        <v>M.Conroy</v>
      </c>
      <c r="S811">
        <f>RANK(Q811,Q811:Q818)</f>
        <v>1</v>
      </c>
      <c r="T811">
        <f>RANK(Q811,Q:Q)</f>
        <v>521</v>
      </c>
      <c r="U811">
        <f>K811-T811</f>
        <v>-521</v>
      </c>
      <c r="V811" t="b">
        <f>_xlfn.MAXIFS(U:U,I:I,I811)=U811</f>
        <v>0</v>
      </c>
      <c r="W811" t="b">
        <f>_xlfn.MINIFS(U:U,I:I,I811)=U811</f>
        <v>0</v>
      </c>
      <c r="X811" t="b">
        <f>MAX(U:U)=U811</f>
        <v>0</v>
      </c>
      <c r="Y811" t="b">
        <f>L811&lt;&gt;I811</f>
        <v>0</v>
      </c>
    </row>
    <row r="812" spans="1:25" x14ac:dyDescent="0.2">
      <c r="A812">
        <v>309</v>
      </c>
      <c r="B812" t="s">
        <v>32</v>
      </c>
      <c r="C812" t="s">
        <v>961</v>
      </c>
      <c r="D812" t="s">
        <v>113</v>
      </c>
      <c r="E812" t="s">
        <v>14</v>
      </c>
      <c r="G812">
        <v>0</v>
      </c>
      <c r="H812">
        <v>0</v>
      </c>
      <c r="P812">
        <v>-8.3603592209276094</v>
      </c>
      <c r="Q812">
        <v>-8.3604000000000003</v>
      </c>
      <c r="R812" t="str">
        <f>LEFT(B812,1)&amp;"."&amp;C812&amp;IF(V812,"^","")&amp;IF(W812,"*","")</f>
        <v>P.Murtagh</v>
      </c>
      <c r="S812">
        <f>RANK(Q812,Q812:Q819)</f>
        <v>5</v>
      </c>
      <c r="T812">
        <f>RANK(Q812,Q:Q)</f>
        <v>687</v>
      </c>
      <c r="U812">
        <f>K812-T812</f>
        <v>-687</v>
      </c>
      <c r="V812" t="b">
        <f>_xlfn.MAXIFS(U:U,I:I,I812)=U812</f>
        <v>0</v>
      </c>
      <c r="W812" t="b">
        <f>_xlfn.MINIFS(U:U,I:I,I812)=U812</f>
        <v>0</v>
      </c>
      <c r="X812" t="b">
        <f>MAX(U:U)=U812</f>
        <v>0</v>
      </c>
      <c r="Y812" t="b">
        <f>L812&lt;&gt;I812</f>
        <v>0</v>
      </c>
    </row>
    <row r="813" spans="1:25" x14ac:dyDescent="0.2">
      <c r="A813">
        <v>313</v>
      </c>
      <c r="B813" t="s">
        <v>962</v>
      </c>
      <c r="C813" t="s">
        <v>963</v>
      </c>
      <c r="D813" t="s">
        <v>113</v>
      </c>
      <c r="E813" t="s">
        <v>14</v>
      </c>
      <c r="G813">
        <v>0</v>
      </c>
      <c r="H813">
        <v>0</v>
      </c>
      <c r="P813">
        <v>-8.3603592209276094</v>
      </c>
      <c r="Q813">
        <v>-8.3604000000000003</v>
      </c>
      <c r="R813" t="str">
        <f>LEFT(B813,1)&amp;"."&amp;C813&amp;IF(V813,"^","")&amp;IF(W813,"*","")</f>
        <v>M.Rosas</v>
      </c>
      <c r="S813">
        <f>RANK(Q813,Q813:Q820)</f>
        <v>5</v>
      </c>
      <c r="T813">
        <f>RANK(Q813,Q:Q)</f>
        <v>687</v>
      </c>
      <c r="U813">
        <f>K813-T813</f>
        <v>-687</v>
      </c>
      <c r="V813" t="b">
        <f>_xlfn.MAXIFS(U:U,I:I,I813)=U813</f>
        <v>0</v>
      </c>
      <c r="W813" t="b">
        <f>_xlfn.MINIFS(U:U,I:I,I813)=U813</f>
        <v>0</v>
      </c>
      <c r="X813" t="b">
        <f>MAX(U:U)=U813</f>
        <v>0</v>
      </c>
      <c r="Y813" t="b">
        <f>L813&lt;&gt;I813</f>
        <v>0</v>
      </c>
    </row>
    <row r="814" spans="1:25" x14ac:dyDescent="0.2">
      <c r="A814">
        <v>321</v>
      </c>
      <c r="B814" t="s">
        <v>74</v>
      </c>
      <c r="C814" t="s">
        <v>964</v>
      </c>
      <c r="D814" t="s">
        <v>113</v>
      </c>
      <c r="E814" t="s">
        <v>11</v>
      </c>
      <c r="G814">
        <v>0</v>
      </c>
      <c r="H814">
        <v>0</v>
      </c>
      <c r="M814">
        <v>-8.1979333174566094</v>
      </c>
      <c r="Q814">
        <v>-8.1979000000000006</v>
      </c>
      <c r="R814" t="str">
        <f>LEFT(B814,1)&amp;"."&amp;C814&amp;IF(V814,"^","")&amp;IF(W814,"*","")</f>
        <v>L.Towey</v>
      </c>
      <c r="S814">
        <f>RANK(Q814,Q814:Q821)</f>
        <v>1</v>
      </c>
      <c r="T814">
        <f>RANK(Q814,Q:Q)</f>
        <v>587</v>
      </c>
      <c r="U814">
        <f>K814-T814</f>
        <v>-587</v>
      </c>
      <c r="V814" t="b">
        <f>_xlfn.MAXIFS(U:U,I:I,I814)=U814</f>
        <v>0</v>
      </c>
      <c r="W814" t="b">
        <f>_xlfn.MINIFS(U:U,I:I,I814)=U814</f>
        <v>0</v>
      </c>
      <c r="X814" t="b">
        <f>MAX(U:U)=U814</f>
        <v>0</v>
      </c>
      <c r="Y814" t="b">
        <f>L814&lt;&gt;I814</f>
        <v>0</v>
      </c>
    </row>
    <row r="815" spans="1:25" x14ac:dyDescent="0.2">
      <c r="A815">
        <v>329</v>
      </c>
      <c r="B815" t="s">
        <v>456</v>
      </c>
      <c r="C815" t="s">
        <v>965</v>
      </c>
      <c r="D815" t="s">
        <v>44</v>
      </c>
      <c r="E815" t="s">
        <v>14</v>
      </c>
      <c r="G815">
        <v>0</v>
      </c>
      <c r="H815">
        <v>0</v>
      </c>
      <c r="P815">
        <v>-8.3603592209276094</v>
      </c>
      <c r="Q815">
        <v>-8.3604000000000003</v>
      </c>
      <c r="R815" t="str">
        <f>LEFT(B815,1)&amp;"."&amp;C815&amp;IF(V815,"^","")&amp;IF(W815,"*","")</f>
        <v>O.Brownless</v>
      </c>
      <c r="S815">
        <f>RANK(Q815,Q815:Q822)</f>
        <v>5</v>
      </c>
      <c r="T815">
        <f>RANK(Q815,Q:Q)</f>
        <v>687</v>
      </c>
      <c r="U815">
        <f>K815-T815</f>
        <v>-687</v>
      </c>
      <c r="V815" t="b">
        <f>_xlfn.MAXIFS(U:U,I:I,I815)=U815</f>
        <v>0</v>
      </c>
      <c r="W815" t="b">
        <f>_xlfn.MINIFS(U:U,I:I,I815)=U815</f>
        <v>0</v>
      </c>
      <c r="X815" t="b">
        <f>MAX(U:U)=U815</f>
        <v>0</v>
      </c>
      <c r="Y815" t="b">
        <f>L815&lt;&gt;I815</f>
        <v>0</v>
      </c>
    </row>
    <row r="816" spans="1:25" x14ac:dyDescent="0.2">
      <c r="A816">
        <v>448</v>
      </c>
      <c r="B816" t="s">
        <v>614</v>
      </c>
      <c r="C816" t="s">
        <v>966</v>
      </c>
      <c r="D816" t="s">
        <v>42</v>
      </c>
      <c r="E816" t="s">
        <v>11</v>
      </c>
      <c r="G816">
        <v>0</v>
      </c>
      <c r="H816">
        <v>0</v>
      </c>
      <c r="M816">
        <v>-8.1979333174566094</v>
      </c>
      <c r="Q816">
        <v>-8.1979000000000006</v>
      </c>
      <c r="R816" t="str">
        <f>LEFT(B816,1)&amp;"."&amp;C816&amp;IF(V816,"^","")&amp;IF(W816,"*","")</f>
        <v>H.Pepper</v>
      </c>
      <c r="S816">
        <f>RANK(Q816,Q816:Q823)</f>
        <v>1</v>
      </c>
      <c r="T816">
        <f>RANK(Q816,Q:Q)</f>
        <v>587</v>
      </c>
      <c r="U816">
        <f>K816-T816</f>
        <v>-587</v>
      </c>
      <c r="V816" t="b">
        <f>_xlfn.MAXIFS(U:U,I:I,I816)=U816</f>
        <v>0</v>
      </c>
      <c r="W816" t="b">
        <f>_xlfn.MINIFS(U:U,I:I,I816)=U816</f>
        <v>0</v>
      </c>
      <c r="X816" t="b">
        <f>MAX(U:U)=U816</f>
        <v>0</v>
      </c>
      <c r="Y816" t="b">
        <f>L816&lt;&gt;I816</f>
        <v>0</v>
      </c>
    </row>
    <row r="817" spans="1:25" x14ac:dyDescent="0.2">
      <c r="A817">
        <v>529</v>
      </c>
      <c r="B817" t="s">
        <v>226</v>
      </c>
      <c r="C817" t="s">
        <v>967</v>
      </c>
      <c r="D817" t="s">
        <v>94</v>
      </c>
      <c r="E817" t="s">
        <v>11</v>
      </c>
      <c r="G817">
        <v>0</v>
      </c>
      <c r="H817">
        <v>0</v>
      </c>
      <c r="M817">
        <v>-8.1979333174566094</v>
      </c>
      <c r="Q817">
        <v>-8.1979000000000006</v>
      </c>
      <c r="R817" t="str">
        <f>LEFT(B817,1)&amp;"."&amp;C817&amp;IF(V817,"^","")&amp;IF(W817,"*","")</f>
        <v>M.McGuinness</v>
      </c>
      <c r="S817">
        <f>RANK(Q817,Q817:Q824)</f>
        <v>1</v>
      </c>
      <c r="T817">
        <f>RANK(Q817,Q:Q)</f>
        <v>587</v>
      </c>
      <c r="U817">
        <f>K817-T817</f>
        <v>-587</v>
      </c>
      <c r="V817" t="b">
        <f>_xlfn.MAXIFS(U:U,I:I,I817)=U817</f>
        <v>0</v>
      </c>
      <c r="W817" t="b">
        <f>_xlfn.MINIFS(U:U,I:I,I817)=U817</f>
        <v>0</v>
      </c>
      <c r="X817" t="b">
        <f>MAX(U:U)=U817</f>
        <v>0</v>
      </c>
      <c r="Y817" t="b">
        <f>L817&lt;&gt;I817</f>
        <v>0</v>
      </c>
    </row>
    <row r="818" spans="1:25" x14ac:dyDescent="0.2">
      <c r="A818">
        <v>555</v>
      </c>
      <c r="B818" t="s">
        <v>329</v>
      </c>
      <c r="C818" t="s">
        <v>373</v>
      </c>
      <c r="D818" t="s">
        <v>99</v>
      </c>
      <c r="E818" t="s">
        <v>14</v>
      </c>
      <c r="G818">
        <v>0</v>
      </c>
      <c r="H818">
        <v>0</v>
      </c>
      <c r="P818">
        <v>-8.3603592209276094</v>
      </c>
      <c r="Q818">
        <v>-8.3604000000000003</v>
      </c>
      <c r="R818" t="str">
        <f>LEFT(B818,1)&amp;"."&amp;C818&amp;IF(V818,"^","")&amp;IF(W818,"*","")</f>
        <v>T.Burgoyne</v>
      </c>
      <c r="S818">
        <f>RANK(Q818,Q818:Q825)</f>
        <v>5</v>
      </c>
      <c r="T818">
        <f>RANK(Q818,Q:Q)</f>
        <v>687</v>
      </c>
      <c r="U818">
        <f>K818-T818</f>
        <v>-687</v>
      </c>
      <c r="V818" t="b">
        <f>_xlfn.MAXIFS(U:U,I:I,I818)=U818</f>
        <v>0</v>
      </c>
      <c r="W818" t="b">
        <f>_xlfn.MINIFS(U:U,I:I,I818)=U818</f>
        <v>0</v>
      </c>
      <c r="X818" t="b">
        <f>MAX(U:U)=U818</f>
        <v>0</v>
      </c>
      <c r="Y818" t="b">
        <f>L818&lt;&gt;I818</f>
        <v>0</v>
      </c>
    </row>
    <row r="819" spans="1:25" x14ac:dyDescent="0.2">
      <c r="A819">
        <v>571</v>
      </c>
      <c r="B819" t="s">
        <v>439</v>
      </c>
      <c r="C819" t="s">
        <v>17</v>
      </c>
      <c r="D819" t="s">
        <v>99</v>
      </c>
      <c r="E819" t="s">
        <v>11</v>
      </c>
      <c r="G819">
        <v>0</v>
      </c>
      <c r="H819">
        <v>0</v>
      </c>
      <c r="M819">
        <v>-8.1979333174566094</v>
      </c>
      <c r="Q819">
        <v>-8.1979000000000006</v>
      </c>
      <c r="R819" t="str">
        <f>LEFT(B819,1)&amp;"."&amp;C819&amp;IF(V819,"^","")&amp;IF(W819,"*","")</f>
        <v>R.Grundy</v>
      </c>
      <c r="S819">
        <f>RANK(Q819,Q819:Q826)</f>
        <v>2</v>
      </c>
      <c r="T819">
        <f>RANK(Q819,Q:Q)</f>
        <v>587</v>
      </c>
      <c r="U819">
        <f>K819-T819</f>
        <v>-587</v>
      </c>
      <c r="V819" t="b">
        <f>_xlfn.MAXIFS(U:U,I:I,I819)=U819</f>
        <v>0</v>
      </c>
      <c r="W819" t="b">
        <f>_xlfn.MINIFS(U:U,I:I,I819)=U819</f>
        <v>0</v>
      </c>
      <c r="X819" t="b">
        <f>MAX(U:U)=U819</f>
        <v>0</v>
      </c>
      <c r="Y819" t="b">
        <f>L819&lt;&gt;I819</f>
        <v>0</v>
      </c>
    </row>
    <row r="820" spans="1:25" x14ac:dyDescent="0.2">
      <c r="A820">
        <v>594</v>
      </c>
      <c r="B820" t="s">
        <v>968</v>
      </c>
      <c r="C820" t="s">
        <v>969</v>
      </c>
      <c r="D820" t="s">
        <v>99</v>
      </c>
      <c r="E820" t="s">
        <v>14</v>
      </c>
      <c r="G820">
        <v>0</v>
      </c>
      <c r="H820">
        <v>0</v>
      </c>
      <c r="P820">
        <v>-8.3603592209276094</v>
      </c>
      <c r="Q820">
        <v>-8.3604000000000003</v>
      </c>
      <c r="R820" t="str">
        <f>LEFT(B820,1)&amp;"."&amp;C820&amp;IF(V820,"^","")&amp;IF(W820,"*","")</f>
        <v>B.Woodcock</v>
      </c>
      <c r="S820">
        <f>RANK(Q820,Q820:Q827)</f>
        <v>4</v>
      </c>
      <c r="T820">
        <f>RANK(Q820,Q:Q)</f>
        <v>687</v>
      </c>
      <c r="U820">
        <f>K820-T820</f>
        <v>-687</v>
      </c>
      <c r="V820" t="b">
        <f>_xlfn.MAXIFS(U:U,I:I,I820)=U820</f>
        <v>0</v>
      </c>
      <c r="W820" t="b">
        <f>_xlfn.MINIFS(U:U,I:I,I820)=U820</f>
        <v>0</v>
      </c>
      <c r="X820" t="b">
        <f>MAX(U:U)=U820</f>
        <v>0</v>
      </c>
      <c r="Y820" t="b">
        <f>L820&lt;&gt;I820</f>
        <v>0</v>
      </c>
    </row>
    <row r="821" spans="1:25" x14ac:dyDescent="0.2">
      <c r="A821">
        <v>711</v>
      </c>
      <c r="B821" t="s">
        <v>970</v>
      </c>
      <c r="C821" t="s">
        <v>497</v>
      </c>
      <c r="D821" t="s">
        <v>50</v>
      </c>
      <c r="E821" t="s">
        <v>11</v>
      </c>
      <c r="F821" t="s">
        <v>14</v>
      </c>
      <c r="G821">
        <v>0</v>
      </c>
      <c r="H821">
        <v>0</v>
      </c>
      <c r="M821">
        <v>-8.1979333174566094</v>
      </c>
      <c r="P821">
        <v>-8.3603592209276094</v>
      </c>
      <c r="Q821">
        <v>-8.1979000000000006</v>
      </c>
      <c r="R821" t="str">
        <f>LEFT(B821,1)&amp;"."&amp;C821&amp;IF(V821,"^","")&amp;IF(W821,"*","")</f>
        <v>B.O'Connor</v>
      </c>
      <c r="S821">
        <f>RANK(Q821,Q821:Q828)</f>
        <v>2</v>
      </c>
      <c r="T821">
        <f>RANK(Q821,Q:Q)</f>
        <v>587</v>
      </c>
      <c r="U821">
        <f>K821-T821</f>
        <v>-587</v>
      </c>
      <c r="V821" t="b">
        <f>_xlfn.MAXIFS(U:U,I:I,I821)=U821</f>
        <v>0</v>
      </c>
      <c r="W821" t="b">
        <f>_xlfn.MINIFS(U:U,I:I,I821)=U821</f>
        <v>0</v>
      </c>
      <c r="X821" t="b">
        <f>MAX(U:U)=U821</f>
        <v>0</v>
      </c>
      <c r="Y821" t="b">
        <f>L821&lt;&gt;I821</f>
        <v>0</v>
      </c>
    </row>
    <row r="822" spans="1:25" x14ac:dyDescent="0.2">
      <c r="A822">
        <v>779</v>
      </c>
      <c r="B822" t="s">
        <v>302</v>
      </c>
      <c r="C822" t="s">
        <v>196</v>
      </c>
      <c r="D822" t="s">
        <v>58</v>
      </c>
      <c r="E822" t="s">
        <v>12</v>
      </c>
      <c r="G822">
        <v>0</v>
      </c>
      <c r="H822">
        <v>0</v>
      </c>
      <c r="N822">
        <v>-9.5647464949302297</v>
      </c>
      <c r="Q822">
        <v>-9.5647000000000002</v>
      </c>
      <c r="R822" t="str">
        <f>LEFT(B822,1)&amp;"."&amp;C822&amp;IF(V822,"^","")&amp;IF(W822,"*","")</f>
        <v>H.Brayshaw</v>
      </c>
      <c r="S822">
        <f>RANK(Q822,Q822:Q829)</f>
        <v>4</v>
      </c>
      <c r="T822">
        <f>RANK(Q822,Q:Q)</f>
        <v>775</v>
      </c>
      <c r="U822">
        <f>K822-T822</f>
        <v>-775</v>
      </c>
      <c r="V822" t="b">
        <f>_xlfn.MAXIFS(U:U,I:I,I822)=U822</f>
        <v>0</v>
      </c>
      <c r="W822" t="b">
        <f>_xlfn.MINIFS(U:U,I:I,I822)=U822</f>
        <v>0</v>
      </c>
      <c r="X822" t="b">
        <f>MAX(U:U)=U822</f>
        <v>0</v>
      </c>
      <c r="Y822" t="b">
        <f>L822&lt;&gt;I822</f>
        <v>0</v>
      </c>
    </row>
    <row r="823" spans="1:25" x14ac:dyDescent="0.2">
      <c r="A823">
        <v>799</v>
      </c>
      <c r="B823" t="s">
        <v>41</v>
      </c>
      <c r="C823" t="s">
        <v>884</v>
      </c>
      <c r="D823" t="s">
        <v>58</v>
      </c>
      <c r="E823" t="s">
        <v>12</v>
      </c>
      <c r="G823">
        <v>0</v>
      </c>
      <c r="H823">
        <v>0</v>
      </c>
      <c r="N823">
        <v>-9.5647464949302297</v>
      </c>
      <c r="Q823">
        <v>-9.5647000000000002</v>
      </c>
      <c r="R823" t="str">
        <f>LEFT(B823,1)&amp;"."&amp;C823&amp;IF(V823,"^","")&amp;IF(W823,"*","")</f>
        <v>M.O'Neill</v>
      </c>
      <c r="S823">
        <f>RANK(Q823,Q823:Q830)</f>
        <v>4</v>
      </c>
      <c r="T823">
        <f>RANK(Q823,Q:Q)</f>
        <v>775</v>
      </c>
      <c r="U823">
        <f>K823-T823</f>
        <v>-775</v>
      </c>
      <c r="V823" t="b">
        <f>_xlfn.MAXIFS(U:U,I:I,I823)=U823</f>
        <v>0</v>
      </c>
      <c r="W823" t="b">
        <f>_xlfn.MINIFS(U:U,I:I,I823)=U823</f>
        <v>0</v>
      </c>
      <c r="X823" t="b">
        <f>MAX(U:U)=U823</f>
        <v>0</v>
      </c>
      <c r="Y823" t="b">
        <f>L823&lt;&gt;I823</f>
        <v>0</v>
      </c>
    </row>
    <row r="824" spans="1:25" x14ac:dyDescent="0.2">
      <c r="A824">
        <v>818</v>
      </c>
      <c r="B824" t="s">
        <v>971</v>
      </c>
      <c r="C824" t="s">
        <v>178</v>
      </c>
      <c r="D824" t="s">
        <v>63</v>
      </c>
      <c r="E824" t="s">
        <v>11</v>
      </c>
      <c r="G824">
        <v>0</v>
      </c>
      <c r="H824">
        <v>0</v>
      </c>
      <c r="M824">
        <v>-8.1979333174566094</v>
      </c>
      <c r="Q824">
        <v>-8.1979000000000006</v>
      </c>
      <c r="R824" t="str">
        <f>LEFT(B824,1)&amp;"."&amp;C824&amp;IF(V824,"^","")&amp;IF(W824,"*","")</f>
        <v>A.Taylor</v>
      </c>
      <c r="S824">
        <f>RANK(Q824,Q824:Q831)</f>
        <v>2</v>
      </c>
      <c r="T824">
        <f>RANK(Q824,Q:Q)</f>
        <v>587</v>
      </c>
      <c r="U824">
        <f>K824-T824</f>
        <v>-587</v>
      </c>
      <c r="V824" t="b">
        <f>_xlfn.MAXIFS(U:U,I:I,I824)=U824</f>
        <v>0</v>
      </c>
      <c r="W824" t="b">
        <f>_xlfn.MINIFS(U:U,I:I,I824)=U824</f>
        <v>0</v>
      </c>
      <c r="X824" t="b">
        <f>MAX(U:U)=U824</f>
        <v>0</v>
      </c>
      <c r="Y824" t="b">
        <f>L824&lt;&gt;I824</f>
        <v>0</v>
      </c>
    </row>
    <row r="825" spans="1:25" x14ac:dyDescent="0.2">
      <c r="A825">
        <v>821</v>
      </c>
      <c r="B825" t="s">
        <v>612</v>
      </c>
      <c r="C825" t="s">
        <v>972</v>
      </c>
      <c r="D825" t="s">
        <v>82</v>
      </c>
      <c r="E825" t="s">
        <v>13</v>
      </c>
      <c r="G825">
        <v>0</v>
      </c>
      <c r="H825">
        <v>0</v>
      </c>
      <c r="O825">
        <v>-5.1959538965931698</v>
      </c>
      <c r="Q825">
        <v>-5.1959999999999997</v>
      </c>
      <c r="R825" t="str">
        <f>LEFT(B825,1)&amp;"."&amp;C825&amp;IF(V825,"^","")&amp;IF(W825,"*","")</f>
        <v>H.Crauford</v>
      </c>
      <c r="S825">
        <f>RANK(Q825,Q825:Q832)</f>
        <v>1</v>
      </c>
      <c r="T825">
        <f>RANK(Q825,Q:Q)</f>
        <v>521</v>
      </c>
      <c r="U825">
        <f>K825-T825</f>
        <v>-521</v>
      </c>
      <c r="V825" t="b">
        <f>_xlfn.MAXIFS(U:U,I:I,I825)=U825</f>
        <v>0</v>
      </c>
      <c r="W825" t="b">
        <f>_xlfn.MINIFS(U:U,I:I,I825)=U825</f>
        <v>0</v>
      </c>
      <c r="X825" t="b">
        <f>MAX(U:U)=U825</f>
        <v>0</v>
      </c>
      <c r="Y825" t="b">
        <f>L825&lt;&gt;I825</f>
        <v>0</v>
      </c>
    </row>
    <row r="826" spans="1:25" x14ac:dyDescent="0.2">
      <c r="A826">
        <v>822</v>
      </c>
      <c r="B826" t="s">
        <v>40</v>
      </c>
      <c r="C826" t="s">
        <v>973</v>
      </c>
      <c r="D826" t="s">
        <v>82</v>
      </c>
      <c r="E826" t="s">
        <v>12</v>
      </c>
      <c r="G826">
        <v>0</v>
      </c>
      <c r="H826">
        <v>0</v>
      </c>
      <c r="N826">
        <v>-9.5647464949302297</v>
      </c>
      <c r="Q826">
        <v>-9.5647000000000002</v>
      </c>
      <c r="R826" t="str">
        <f>LEFT(B826,1)&amp;"."&amp;C826&amp;IF(V826,"^","")&amp;IF(W826,"*","")</f>
        <v>T.Hird</v>
      </c>
      <c r="S826">
        <f>RANK(Q826,Q826:Q833)</f>
        <v>2</v>
      </c>
      <c r="T826">
        <f>RANK(Q826,Q:Q)</f>
        <v>775</v>
      </c>
      <c r="U826">
        <f>K826-T826</f>
        <v>-775</v>
      </c>
      <c r="V826" t="b">
        <f>_xlfn.MAXIFS(U:U,I:I,I826)=U826</f>
        <v>0</v>
      </c>
      <c r="W826" t="b">
        <f>_xlfn.MINIFS(U:U,I:I,I826)=U826</f>
        <v>0</v>
      </c>
      <c r="X826" t="b">
        <f>MAX(U:U)=U826</f>
        <v>0</v>
      </c>
      <c r="Y826" t="b">
        <f>L826&lt;&gt;I826</f>
        <v>0</v>
      </c>
    </row>
    <row r="827" spans="1:25" x14ac:dyDescent="0.2">
      <c r="A827">
        <v>825</v>
      </c>
      <c r="B827" t="s">
        <v>974</v>
      </c>
      <c r="C827" t="s">
        <v>360</v>
      </c>
      <c r="D827" t="s">
        <v>58</v>
      </c>
      <c r="E827" t="s">
        <v>14</v>
      </c>
      <c r="G827">
        <v>0</v>
      </c>
      <c r="H827">
        <v>0</v>
      </c>
      <c r="P827">
        <v>-8.3603592209276094</v>
      </c>
      <c r="Q827">
        <v>-8.3604000000000003</v>
      </c>
      <c r="R827" t="str">
        <f>LEFT(B827,1)&amp;"."&amp;C827&amp;IF(V827,"^","")&amp;IF(W827,"*","")</f>
        <v>N.Reid</v>
      </c>
      <c r="S827">
        <f>RANK(Q827,Q827:Q834)</f>
        <v>1</v>
      </c>
      <c r="T827">
        <f>RANK(Q827,Q:Q)</f>
        <v>687</v>
      </c>
      <c r="U827">
        <f>K827-T827</f>
        <v>-687</v>
      </c>
      <c r="V827" t="b">
        <f>_xlfn.MAXIFS(U:U,I:I,I827)=U827</f>
        <v>0</v>
      </c>
      <c r="W827" t="b">
        <f>_xlfn.MINIFS(U:U,I:I,I827)=U827</f>
        <v>0</v>
      </c>
      <c r="X827" t="b">
        <f>MAX(U:U)=U827</f>
        <v>0</v>
      </c>
      <c r="Y827" t="b">
        <f>L827&lt;&gt;I827</f>
        <v>0</v>
      </c>
    </row>
  </sheetData>
  <autoFilter ref="A1:Y827" xr:uid="{892C0E1D-CBF7-E541-8B2E-720963D1DA39}"/>
  <sortState xmlns:xlrd2="http://schemas.microsoft.com/office/spreadsheetml/2017/richdata2" ref="A178:R827">
    <sortCondition descending="1" ref="Q178:Q8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Draft Heat Map</vt:lpstr>
      <vt:lpstr>Data</vt:lpstr>
      <vt:lpstr>Data!draft_heat_map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McGrath</dc:creator>
  <cp:lastModifiedBy>Paul McGrath</cp:lastModifiedBy>
  <dcterms:created xsi:type="dcterms:W3CDTF">2020-07-27T12:19:44Z</dcterms:created>
  <dcterms:modified xsi:type="dcterms:W3CDTF">2020-07-29T07:39:58Z</dcterms:modified>
</cp:coreProperties>
</file>