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mcgrath/Github/fantasy-banter/references/data/Excel Workbooks/"/>
    </mc:Choice>
  </mc:AlternateContent>
  <xr:revisionPtr revIDLastSave="0" documentId="13_ncr:1_{2B6A8669-C97C-BD44-A866-D826846B6F51}" xr6:coauthVersionLast="46" xr6:coauthVersionMax="46" xr10:uidLastSave="{00000000-0000-0000-0000-000000000000}"/>
  <bookViews>
    <workbookView xWindow="0" yWindow="460" windowWidth="28800" windowHeight="15940" xr2:uid="{00000000-000D-0000-FFFF-FFFF00000000}"/>
  </bookViews>
  <sheets>
    <sheet name="Sheet1" sheetId="2" r:id="rId1"/>
    <sheet name="Sheet2" sheetId="3" r:id="rId2"/>
    <sheet name="Pong_ELO" sheetId="1" r:id="rId3"/>
  </sheets>
  <definedNames>
    <definedName name="_xlnm._FilterDatabase" localSheetId="2" hidden="1">Pong_ELO!$A$1:$L$125</definedName>
    <definedName name="Pong_ELO" localSheetId="2">Pong_ELO!#REF!</definedName>
    <definedName name="Pong_ELO_1" localSheetId="2">Pong_ELO!#REF!</definedName>
    <definedName name="Pong_ELO_2" localSheetId="2">Pong_ELO!$A$1:$G$125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2" l="1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B18" i="2"/>
  <c r="B12" i="2"/>
  <c r="B13" i="2"/>
  <c r="B14" i="2"/>
  <c r="B15" i="2"/>
  <c r="B16" i="2"/>
  <c r="B17" i="2"/>
  <c r="B11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2" i="1"/>
  <c r="H87" i="1"/>
  <c r="I87" i="1" s="1"/>
  <c r="H88" i="1"/>
  <c r="I88" i="1" s="1"/>
  <c r="H89" i="1"/>
  <c r="H90" i="1"/>
  <c r="I90" i="1" s="1"/>
  <c r="H91" i="1"/>
  <c r="H92" i="1"/>
  <c r="I92" i="1" s="1"/>
  <c r="H93" i="1"/>
  <c r="H94" i="1"/>
  <c r="I94" i="1" s="1"/>
  <c r="H95" i="1"/>
  <c r="H96" i="1"/>
  <c r="I96" i="1" s="1"/>
  <c r="H97" i="1"/>
  <c r="H98" i="1"/>
  <c r="I98" i="1" s="1"/>
  <c r="H99" i="1"/>
  <c r="H100" i="1"/>
  <c r="I91" i="1" s="1"/>
  <c r="H101" i="1"/>
  <c r="H102" i="1"/>
  <c r="I102" i="1" s="1"/>
  <c r="H103" i="1"/>
  <c r="I95" i="1" s="1"/>
  <c r="H104" i="1"/>
  <c r="I104" i="1" s="1"/>
  <c r="H105" i="1"/>
  <c r="H106" i="1"/>
  <c r="I106" i="1" s="1"/>
  <c r="H107" i="1"/>
  <c r="I99" i="1" s="1"/>
  <c r="H108" i="1"/>
  <c r="I108" i="1" s="1"/>
  <c r="H109" i="1"/>
  <c r="H110" i="1"/>
  <c r="I110" i="1" s="1"/>
  <c r="H111" i="1"/>
  <c r="H112" i="1"/>
  <c r="I112" i="1" s="1"/>
  <c r="H113" i="1"/>
  <c r="H114" i="1"/>
  <c r="I114" i="1" s="1"/>
  <c r="H115" i="1"/>
  <c r="J115" i="1" s="1"/>
  <c r="I115" i="1"/>
  <c r="H116" i="1"/>
  <c r="I116" i="1" s="1"/>
  <c r="H117" i="1"/>
  <c r="J117" i="1" s="1"/>
  <c r="I117" i="1"/>
  <c r="H118" i="1"/>
  <c r="I118" i="1" s="1"/>
  <c r="H119" i="1"/>
  <c r="I103" i="1" s="1"/>
  <c r="H120" i="1"/>
  <c r="I120" i="1" s="1"/>
  <c r="H121" i="1"/>
  <c r="H122" i="1"/>
  <c r="I122" i="1" s="1"/>
  <c r="H123" i="1"/>
  <c r="J123" i="1" s="1"/>
  <c r="I123" i="1"/>
  <c r="L123" i="1" s="1"/>
  <c r="H124" i="1"/>
  <c r="I124" i="1" s="1"/>
  <c r="H125" i="1"/>
  <c r="J125" i="1" s="1"/>
  <c r="I12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2" i="1"/>
  <c r="C8" i="3"/>
  <c r="C11" i="3"/>
  <c r="C5" i="3"/>
  <c r="C2" i="3"/>
  <c r="L125" i="1" l="1"/>
  <c r="J99" i="1"/>
  <c r="J95" i="1"/>
  <c r="J91" i="1"/>
  <c r="J124" i="1"/>
  <c r="L124" i="1" s="1"/>
  <c r="I121" i="1"/>
  <c r="J120" i="1"/>
  <c r="J116" i="1"/>
  <c r="I113" i="1"/>
  <c r="J113" i="1" s="1"/>
  <c r="J112" i="1"/>
  <c r="I109" i="1"/>
  <c r="J108" i="1"/>
  <c r="I105" i="1"/>
  <c r="L102" i="1" s="1"/>
  <c r="J104" i="1"/>
  <c r="I101" i="1"/>
  <c r="J101" i="1" s="1"/>
  <c r="I97" i="1"/>
  <c r="L94" i="1" s="1"/>
  <c r="J96" i="1"/>
  <c r="I93" i="1"/>
  <c r="L91" i="1" s="1"/>
  <c r="J92" i="1"/>
  <c r="I89" i="1"/>
  <c r="J88" i="1"/>
  <c r="J103" i="1"/>
  <c r="I100" i="1"/>
  <c r="J87" i="1"/>
  <c r="J122" i="1"/>
  <c r="L122" i="1" s="1"/>
  <c r="I119" i="1"/>
  <c r="J118" i="1"/>
  <c r="J114" i="1"/>
  <c r="I111" i="1"/>
  <c r="L110" i="1" s="1"/>
  <c r="J110" i="1"/>
  <c r="I107" i="1"/>
  <c r="J106" i="1"/>
  <c r="J102" i="1"/>
  <c r="J98" i="1"/>
  <c r="J94" i="1"/>
  <c r="J90" i="1"/>
  <c r="I78" i="1"/>
  <c r="I74" i="1"/>
  <c r="I82" i="1"/>
  <c r="I32" i="1"/>
  <c r="I77" i="1"/>
  <c r="I73" i="1"/>
  <c r="I84" i="1"/>
  <c r="J84" i="1" s="1"/>
  <c r="I69" i="1"/>
  <c r="I65" i="1"/>
  <c r="I61" i="1"/>
  <c r="I57" i="1"/>
  <c r="J57" i="1" s="1"/>
  <c r="I42" i="1"/>
  <c r="I49" i="1"/>
  <c r="I38" i="1"/>
  <c r="I41" i="1"/>
  <c r="J41" i="1" s="1"/>
  <c r="I37" i="1"/>
  <c r="I28" i="1"/>
  <c r="I22" i="1"/>
  <c r="I14" i="1"/>
  <c r="I12" i="1"/>
  <c r="J12" i="1" s="1"/>
  <c r="I4" i="1"/>
  <c r="I6" i="1"/>
  <c r="I85" i="1"/>
  <c r="I70" i="1"/>
  <c r="J70" i="1" s="1"/>
  <c r="I62" i="1"/>
  <c r="I54" i="1"/>
  <c r="J54" i="1" s="1"/>
  <c r="I46" i="1"/>
  <c r="I39" i="1"/>
  <c r="I25" i="1"/>
  <c r="I21" i="1"/>
  <c r="I18" i="1"/>
  <c r="I8" i="1"/>
  <c r="J8" i="1" s="1"/>
  <c r="I83" i="1"/>
  <c r="I79" i="1"/>
  <c r="I64" i="1"/>
  <c r="I58" i="1"/>
  <c r="J58" i="1" s="1"/>
  <c r="I60" i="1"/>
  <c r="I50" i="1"/>
  <c r="J50" i="1" s="1"/>
  <c r="I43" i="1"/>
  <c r="I20" i="1"/>
  <c r="J20" i="1" s="1"/>
  <c r="I16" i="1"/>
  <c r="I66" i="1"/>
  <c r="I35" i="1"/>
  <c r="I31" i="1"/>
  <c r="I24" i="1"/>
  <c r="J24" i="1" s="1"/>
  <c r="I23" i="1"/>
  <c r="I19" i="1"/>
  <c r="J19" i="1" s="1"/>
  <c r="I15" i="1"/>
  <c r="I11" i="1"/>
  <c r="J11" i="1" s="1"/>
  <c r="I7" i="1"/>
  <c r="I3" i="1"/>
  <c r="J3" i="1" s="1"/>
  <c r="J82" i="1"/>
  <c r="J78" i="1"/>
  <c r="J66" i="1"/>
  <c r="J62" i="1"/>
  <c r="J46" i="1"/>
  <c r="J42" i="1"/>
  <c r="J38" i="1"/>
  <c r="J32" i="1"/>
  <c r="J16" i="1"/>
  <c r="I75" i="1"/>
  <c r="I71" i="1"/>
  <c r="I67" i="1"/>
  <c r="I63" i="1"/>
  <c r="I59" i="1"/>
  <c r="I55" i="1"/>
  <c r="I51" i="1"/>
  <c r="I47" i="1"/>
  <c r="I33" i="1"/>
  <c r="I29" i="1"/>
  <c r="I17" i="1"/>
  <c r="I13" i="1"/>
  <c r="I9" i="1"/>
  <c r="I5" i="1"/>
  <c r="I86" i="1"/>
  <c r="J83" i="1"/>
  <c r="I80" i="1"/>
  <c r="J77" i="1"/>
  <c r="I76" i="1"/>
  <c r="J73" i="1"/>
  <c r="I72" i="1"/>
  <c r="J69" i="1"/>
  <c r="I68" i="1"/>
  <c r="J65" i="1"/>
  <c r="J61" i="1"/>
  <c r="I56" i="1"/>
  <c r="I52" i="1"/>
  <c r="J49" i="1"/>
  <c r="I48" i="1"/>
  <c r="I44" i="1"/>
  <c r="I40" i="1"/>
  <c r="J37" i="1"/>
  <c r="I36" i="1"/>
  <c r="J35" i="1"/>
  <c r="I34" i="1"/>
  <c r="J31" i="1"/>
  <c r="I30" i="1"/>
  <c r="I26" i="1"/>
  <c r="J23" i="1"/>
  <c r="J15" i="1"/>
  <c r="I10" i="1"/>
  <c r="J7" i="1"/>
  <c r="I81" i="1"/>
  <c r="J74" i="1"/>
  <c r="I53" i="1"/>
  <c r="I45" i="1"/>
  <c r="J28" i="1"/>
  <c r="I27" i="1"/>
  <c r="I2" i="1"/>
  <c r="L100" i="1" l="1"/>
  <c r="J111" i="1"/>
  <c r="L115" i="1"/>
  <c r="L92" i="1"/>
  <c r="L112" i="1"/>
  <c r="J97" i="1"/>
  <c r="L89" i="1"/>
  <c r="L97" i="1"/>
  <c r="L113" i="1"/>
  <c r="J121" i="1"/>
  <c r="L121" i="1" s="1"/>
  <c r="L118" i="1"/>
  <c r="L96" i="1"/>
  <c r="L116" i="1"/>
  <c r="L98" i="1"/>
  <c r="L111" i="1"/>
  <c r="J107" i="1"/>
  <c r="J100" i="1"/>
  <c r="L87" i="1"/>
  <c r="L95" i="1"/>
  <c r="L117" i="1"/>
  <c r="J89" i="1"/>
  <c r="J105" i="1"/>
  <c r="L103" i="1"/>
  <c r="L120" i="1"/>
  <c r="L106" i="1"/>
  <c r="J119" i="1"/>
  <c r="L119" i="1" s="1"/>
  <c r="L101" i="1"/>
  <c r="L99" i="1"/>
  <c r="L108" i="1"/>
  <c r="L88" i="1"/>
  <c r="L104" i="1"/>
  <c r="J93" i="1"/>
  <c r="J109" i="1"/>
  <c r="L90" i="1"/>
  <c r="L114" i="1"/>
  <c r="L78" i="1"/>
  <c r="J2" i="1"/>
  <c r="J45" i="1"/>
  <c r="L45" i="1"/>
  <c r="J26" i="1"/>
  <c r="L26" i="1"/>
  <c r="J52" i="1"/>
  <c r="L52" i="1"/>
  <c r="J13" i="1"/>
  <c r="L13" i="1"/>
  <c r="J47" i="1"/>
  <c r="L47" i="1"/>
  <c r="J63" i="1"/>
  <c r="L63" i="1"/>
  <c r="L15" i="1"/>
  <c r="L31" i="1"/>
  <c r="L16" i="1"/>
  <c r="J60" i="1"/>
  <c r="L83" i="1"/>
  <c r="J25" i="1"/>
  <c r="L25" i="1"/>
  <c r="L62" i="1"/>
  <c r="J6" i="1"/>
  <c r="J22" i="1"/>
  <c r="L38" i="1"/>
  <c r="L61" i="1"/>
  <c r="L73" i="1"/>
  <c r="L74" i="1"/>
  <c r="J53" i="1"/>
  <c r="J30" i="1"/>
  <c r="J36" i="1"/>
  <c r="J44" i="1"/>
  <c r="J56" i="1"/>
  <c r="J68" i="1"/>
  <c r="J76" i="1"/>
  <c r="J86" i="1"/>
  <c r="J17" i="1"/>
  <c r="J51" i="1"/>
  <c r="J67" i="1"/>
  <c r="L3" i="1"/>
  <c r="L19" i="1"/>
  <c r="L35" i="1"/>
  <c r="L20" i="1"/>
  <c r="L58" i="1"/>
  <c r="L8" i="1"/>
  <c r="J39" i="1"/>
  <c r="L39" i="1"/>
  <c r="L70" i="1"/>
  <c r="J4" i="1"/>
  <c r="L28" i="1"/>
  <c r="L49" i="1"/>
  <c r="L65" i="1"/>
  <c r="L77" i="1"/>
  <c r="J27" i="1"/>
  <c r="J48" i="1"/>
  <c r="J5" i="1"/>
  <c r="L5" i="1"/>
  <c r="J29" i="1"/>
  <c r="J55" i="1"/>
  <c r="L55" i="1"/>
  <c r="J71" i="1"/>
  <c r="L7" i="1"/>
  <c r="L23" i="1"/>
  <c r="L66" i="1"/>
  <c r="J43" i="1"/>
  <c r="J64" i="1"/>
  <c r="J18" i="1"/>
  <c r="L18" i="1"/>
  <c r="L46" i="1"/>
  <c r="L12" i="1"/>
  <c r="L37" i="1"/>
  <c r="L42" i="1"/>
  <c r="L69" i="1"/>
  <c r="L32" i="1"/>
  <c r="J81" i="1"/>
  <c r="L81" i="1"/>
  <c r="J10" i="1"/>
  <c r="J34" i="1"/>
  <c r="L34" i="1"/>
  <c r="J40" i="1"/>
  <c r="J72" i="1"/>
  <c r="L72" i="1"/>
  <c r="J80" i="1"/>
  <c r="J9" i="1"/>
  <c r="L9" i="1"/>
  <c r="J33" i="1"/>
  <c r="J59" i="1"/>
  <c r="L59" i="1"/>
  <c r="J75" i="1"/>
  <c r="L75" i="1"/>
  <c r="L11" i="1"/>
  <c r="L24" i="1"/>
  <c r="L50" i="1"/>
  <c r="J79" i="1"/>
  <c r="J21" i="1"/>
  <c r="L54" i="1"/>
  <c r="J85" i="1"/>
  <c r="L85" i="1"/>
  <c r="J14" i="1"/>
  <c r="L14" i="1"/>
  <c r="L41" i="1"/>
  <c r="L57" i="1"/>
  <c r="L84" i="1"/>
  <c r="L82" i="1"/>
  <c r="L105" i="1" l="1"/>
  <c r="L43" i="1"/>
  <c r="L67" i="1"/>
  <c r="L17" i="1"/>
  <c r="L93" i="1"/>
  <c r="L33" i="1"/>
  <c r="L51" i="1"/>
  <c r="L109" i="1"/>
  <c r="L107" i="1"/>
  <c r="L76" i="1"/>
  <c r="L56" i="1"/>
  <c r="L80" i="1"/>
  <c r="L40" i="1"/>
  <c r="L86" i="1"/>
  <c r="L68" i="1"/>
  <c r="L36" i="1"/>
  <c r="L53" i="1"/>
  <c r="L6" i="1"/>
  <c r="P9" i="2"/>
  <c r="Q9" i="2"/>
  <c r="L21" i="1"/>
  <c r="F9" i="2" s="1"/>
  <c r="L71" i="1"/>
  <c r="L29" i="1"/>
  <c r="L48" i="1"/>
  <c r="L4" i="1"/>
  <c r="L10" i="1"/>
  <c r="L64" i="1"/>
  <c r="L44" i="1"/>
  <c r="L30" i="1"/>
  <c r="L22" i="1"/>
  <c r="L60" i="1"/>
  <c r="E6" i="2" s="1"/>
  <c r="L79" i="1"/>
  <c r="O7" i="2" s="1"/>
  <c r="E10" i="2"/>
  <c r="I10" i="2"/>
  <c r="M10" i="2"/>
  <c r="Q10" i="2"/>
  <c r="F10" i="2"/>
  <c r="J10" i="2"/>
  <c r="N10" i="2"/>
  <c r="R10" i="2"/>
  <c r="C10" i="2"/>
  <c r="G10" i="2"/>
  <c r="K10" i="2"/>
  <c r="O10" i="2"/>
  <c r="S10" i="2"/>
  <c r="D10" i="2"/>
  <c r="H10" i="2"/>
  <c r="L10" i="2"/>
  <c r="P10" i="2"/>
  <c r="L27" i="1"/>
  <c r="F5" i="2"/>
  <c r="J5" i="2"/>
  <c r="N5" i="2"/>
  <c r="R5" i="2"/>
  <c r="C5" i="2"/>
  <c r="G5" i="2"/>
  <c r="K5" i="2"/>
  <c r="O5" i="2"/>
  <c r="S5" i="2"/>
  <c r="D5" i="2"/>
  <c r="H5" i="2"/>
  <c r="L5" i="2"/>
  <c r="P5" i="2"/>
  <c r="E5" i="2"/>
  <c r="I5" i="2"/>
  <c r="M5" i="2"/>
  <c r="Q5" i="2"/>
  <c r="L2" i="1"/>
  <c r="P7" i="2" l="1"/>
  <c r="S7" i="2"/>
  <c r="D7" i="2"/>
  <c r="R7" i="2"/>
  <c r="Q7" i="2"/>
  <c r="K7" i="2"/>
  <c r="N7" i="2"/>
  <c r="M7" i="2"/>
  <c r="L7" i="2"/>
  <c r="M9" i="2"/>
  <c r="L9" i="2"/>
  <c r="O9" i="2"/>
  <c r="R9" i="2"/>
  <c r="E3" i="2"/>
  <c r="I3" i="2"/>
  <c r="M3" i="2"/>
  <c r="Q3" i="2"/>
  <c r="F3" i="2"/>
  <c r="J3" i="2"/>
  <c r="N3" i="2"/>
  <c r="R3" i="2"/>
  <c r="G3" i="2"/>
  <c r="K3" i="2"/>
  <c r="O3" i="2"/>
  <c r="S3" i="2"/>
  <c r="D3" i="2"/>
  <c r="H3" i="2"/>
  <c r="L3" i="2"/>
  <c r="P3" i="2"/>
  <c r="C3" i="2"/>
  <c r="L6" i="2"/>
  <c r="O6" i="2"/>
  <c r="R6" i="2"/>
  <c r="Q6" i="2"/>
  <c r="C4" i="2"/>
  <c r="G4" i="2"/>
  <c r="K4" i="2"/>
  <c r="O4" i="2"/>
  <c r="S4" i="2"/>
  <c r="D4" i="2"/>
  <c r="H4" i="2"/>
  <c r="L4" i="2"/>
  <c r="P4" i="2"/>
  <c r="E4" i="2"/>
  <c r="I4" i="2"/>
  <c r="M4" i="2"/>
  <c r="Q4" i="2"/>
  <c r="F4" i="2"/>
  <c r="J4" i="2"/>
  <c r="N4" i="2"/>
  <c r="R4" i="2"/>
  <c r="G7" i="2"/>
  <c r="J7" i="2"/>
  <c r="I7" i="2"/>
  <c r="H7" i="2"/>
  <c r="I9" i="2"/>
  <c r="H9" i="2"/>
  <c r="K9" i="2"/>
  <c r="N9" i="2"/>
  <c r="H6" i="2"/>
  <c r="K6" i="2"/>
  <c r="N6" i="2"/>
  <c r="M6" i="2"/>
  <c r="C7" i="2"/>
  <c r="F7" i="2"/>
  <c r="E7" i="2"/>
  <c r="C8" i="2"/>
  <c r="G8" i="2"/>
  <c r="K8" i="2"/>
  <c r="O8" i="2"/>
  <c r="S8" i="2"/>
  <c r="D8" i="2"/>
  <c r="H8" i="2"/>
  <c r="L8" i="2"/>
  <c r="P8" i="2"/>
  <c r="E8" i="2"/>
  <c r="I8" i="2"/>
  <c r="M8" i="2"/>
  <c r="Q8" i="2"/>
  <c r="F8" i="2"/>
  <c r="J8" i="2"/>
  <c r="N8" i="2"/>
  <c r="R8" i="2"/>
  <c r="E9" i="2"/>
  <c r="D9" i="2"/>
  <c r="G9" i="2"/>
  <c r="J9" i="2"/>
  <c r="D6" i="2"/>
  <c r="G6" i="2"/>
  <c r="J6" i="2"/>
  <c r="I6" i="2"/>
  <c r="S9" i="2"/>
  <c r="C9" i="2"/>
  <c r="P6" i="2"/>
  <c r="S6" i="2"/>
  <c r="C6" i="2"/>
  <c r="F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C54C44-778B-4C41-B2A8-66E95A435825}" name="Pong_ELO11" type="6" refreshedVersion="6" background="1" saveData="1">
    <textPr codePage="10000" sourceFile="/Users/paulmcgrath/Github/fantasy-banter/references/data/clean/Pong_ELO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<sst xmlns="http://schemas.openxmlformats.org/spreadsheetml/2006/main" count="407" uniqueCount="64">
  <si>
    <t>GAME_ID</t>
  </si>
  <si>
    <t>PLAYER</t>
  </si>
  <si>
    <t>RATING</t>
  </si>
  <si>
    <t>SCORE</t>
  </si>
  <si>
    <t>NEW_RATING</t>
  </si>
  <si>
    <t>2019_RR1</t>
  </si>
  <si>
    <t>GARTER</t>
  </si>
  <si>
    <t>KAPPAZ</t>
  </si>
  <si>
    <t>NAKHLA</t>
  </si>
  <si>
    <t>RICHO</t>
  </si>
  <si>
    <t>2019_RR2</t>
  </si>
  <si>
    <t>CHIEF</t>
  </si>
  <si>
    <t>LESTER</t>
  </si>
  <si>
    <t>MELONS</t>
  </si>
  <si>
    <t>PMAC</t>
  </si>
  <si>
    <t>2019_RR3</t>
  </si>
  <si>
    <t>2019_RR4</t>
  </si>
  <si>
    <t>2019_RR5</t>
  </si>
  <si>
    <t>2019_RR6</t>
  </si>
  <si>
    <t>2019_EF</t>
  </si>
  <si>
    <t>2019_QF</t>
  </si>
  <si>
    <t>2019_SF</t>
  </si>
  <si>
    <t>2019_PF</t>
  </si>
  <si>
    <t>2019_GF</t>
  </si>
  <si>
    <t>2019_IP4</t>
  </si>
  <si>
    <t>2019_IP3</t>
  </si>
  <si>
    <t>2019_IP2</t>
  </si>
  <si>
    <t>2019_IP1</t>
  </si>
  <si>
    <t>2020_RR1</t>
  </si>
  <si>
    <t>2020_RR2</t>
  </si>
  <si>
    <t>2020_RR3</t>
  </si>
  <si>
    <t>2020_RR4</t>
  </si>
  <si>
    <t>2020_RR5</t>
  </si>
  <si>
    <t>2020_RR6</t>
  </si>
  <si>
    <t>2020_RR7</t>
  </si>
  <si>
    <t>2020_RR8</t>
  </si>
  <si>
    <t>2020_RR9</t>
  </si>
  <si>
    <t>2020_RR10</t>
  </si>
  <si>
    <t>2020_RR11</t>
  </si>
  <si>
    <t>2020_RR12</t>
  </si>
  <si>
    <t>2020_QF</t>
  </si>
  <si>
    <t>2020_EF</t>
  </si>
  <si>
    <t>2020_SF</t>
  </si>
  <si>
    <t>2020_!4</t>
  </si>
  <si>
    <t>2020_I3</t>
  </si>
  <si>
    <t>2020_GF</t>
  </si>
  <si>
    <t>2020_I2</t>
  </si>
  <si>
    <t>2020_I1</t>
  </si>
  <si>
    <t>MAX</t>
  </si>
  <si>
    <t>PCNT</t>
  </si>
  <si>
    <t>NUM</t>
  </si>
  <si>
    <t>TEAM</t>
  </si>
  <si>
    <t>NOT 7th &amp; 8th</t>
  </si>
  <si>
    <t>NAP &amp; SPOON</t>
  </si>
  <si>
    <t>SWIMMING &amp; TITS</t>
  </si>
  <si>
    <t>(FOOT)BALL &amp; CHAINS</t>
  </si>
  <si>
    <t>Lord of the Rims</t>
  </si>
  <si>
    <t>Stevo's Bet Slip</t>
  </si>
  <si>
    <t>The Dancing Bears</t>
  </si>
  <si>
    <t>B2B Specialists</t>
  </si>
  <si>
    <t>SPOON</t>
  </si>
  <si>
    <t>NAHKLA</t>
  </si>
  <si>
    <t>TMAX</t>
  </si>
  <si>
    <t>Tnum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</si>
</sst>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BEER PONG ELO 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044648539376323E-2"/>
          <c:y val="0.11188536953242835"/>
          <c:w val="0.82516613494433888"/>
          <c:h val="0.81813493901497603"/>
        </c:manualLayout>
      </c:layout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CHIEF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Sheet1!$B$2:$S$2</c:f>
              <c:numCache>
                <c:formatCode>General</c:formatCode>
                <c:ptCount val="18"/>
                <c:pt idx="0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Sheet1!$B$3:$S$3</c:f>
              <c:numCache>
                <c:formatCode>General</c:formatCode>
                <c:ptCount val="18"/>
                <c:pt idx="0">
                  <c:v>1000</c:v>
                </c:pt>
                <c:pt idx="1">
                  <c:v>989</c:v>
                </c:pt>
                <c:pt idx="2">
                  <c:v>1009</c:v>
                </c:pt>
                <c:pt idx="3">
                  <c:v>993</c:v>
                </c:pt>
                <c:pt idx="4">
                  <c:v>#N/A</c:v>
                </c:pt>
                <c:pt idx="5">
                  <c:v>1007</c:v>
                </c:pt>
                <c:pt idx="6">
                  <c:v>1040</c:v>
                </c:pt>
                <c:pt idx="7">
                  <c:v>1045</c:v>
                </c:pt>
                <c:pt idx="8">
                  <c:v>1020</c:v>
                </c:pt>
                <c:pt idx="9">
                  <c:v>1035</c:v>
                </c:pt>
                <c:pt idx="10">
                  <c:v>1052</c:v>
                </c:pt>
                <c:pt idx="11">
                  <c:v>1034</c:v>
                </c:pt>
                <c:pt idx="12">
                  <c:v>1049</c:v>
                </c:pt>
                <c:pt idx="13">
                  <c:v>#N/A</c:v>
                </c:pt>
                <c:pt idx="14">
                  <c:v>1045</c:v>
                </c:pt>
                <c:pt idx="15">
                  <c:v>1052</c:v>
                </c:pt>
                <c:pt idx="16">
                  <c:v>1032</c:v>
                </c:pt>
                <c:pt idx="17">
                  <c:v>1040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29-2848-B333-2F5B95F926BB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GARTER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Sheet1!$B$2:$S$2</c:f>
              <c:numCache>
                <c:formatCode>General</c:formatCode>
                <c:ptCount val="18"/>
                <c:pt idx="0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Sheet1!$B$4:$S$4</c:f>
              <c:numCache>
                <c:formatCode>General</c:formatCode>
                <c:ptCount val="18"/>
                <c:pt idx="0">
                  <c:v>1000</c:v>
                </c:pt>
                <c:pt idx="1">
                  <c:v>971</c:v>
                </c:pt>
                <c:pt idx="2">
                  <c:v>951</c:v>
                </c:pt>
                <c:pt idx="3">
                  <c:v>962</c:v>
                </c:pt>
                <c:pt idx="4">
                  <c:v>#N/A</c:v>
                </c:pt>
                <c:pt idx="5">
                  <c:v>971</c:v>
                </c:pt>
                <c:pt idx="6">
                  <c:v>998</c:v>
                </c:pt>
                <c:pt idx="7">
                  <c:v>982</c:v>
                </c:pt>
                <c:pt idx="8">
                  <c:v>968</c:v>
                </c:pt>
                <c:pt idx="9">
                  <c:v>949</c:v>
                </c:pt>
                <c:pt idx="10">
                  <c:v>928</c:v>
                </c:pt>
                <c:pt idx="11">
                  <c:v>927</c:v>
                </c:pt>
                <c:pt idx="12">
                  <c:v>911</c:v>
                </c:pt>
                <c:pt idx="13">
                  <c:v>#N/A</c:v>
                </c:pt>
                <c:pt idx="14">
                  <c:v>895</c:v>
                </c:pt>
                <c:pt idx="15">
                  <c:v>919</c:v>
                </c:pt>
                <c:pt idx="16">
                  <c:v>901</c:v>
                </c:pt>
                <c:pt idx="17">
                  <c:v>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9-2848-B333-2F5B95F926BB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KAPPAZ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Sheet1!$B$2:$S$2</c:f>
              <c:numCache>
                <c:formatCode>General</c:formatCode>
                <c:ptCount val="18"/>
                <c:pt idx="0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Sheet1!$B$5:$S$5</c:f>
              <c:numCache>
                <c:formatCode>General</c:formatCode>
                <c:ptCount val="18"/>
                <c:pt idx="0">
                  <c:v>1000</c:v>
                </c:pt>
                <c:pt idx="1">
                  <c:v>997</c:v>
                </c:pt>
                <c:pt idx="2">
                  <c:v>994</c:v>
                </c:pt>
                <c:pt idx="3">
                  <c:v>979</c:v>
                </c:pt>
                <c:pt idx="4">
                  <c:v>#N/A</c:v>
                </c:pt>
                <c:pt idx="5">
                  <c:v>975</c:v>
                </c:pt>
                <c:pt idx="6">
                  <c:v>982</c:v>
                </c:pt>
                <c:pt idx="7">
                  <c:v>999</c:v>
                </c:pt>
                <c:pt idx="8">
                  <c:v>1032</c:v>
                </c:pt>
                <c:pt idx="9">
                  <c:v>1066</c:v>
                </c:pt>
                <c:pt idx="10">
                  <c:v>1046</c:v>
                </c:pt>
                <c:pt idx="11">
                  <c:v>1050</c:v>
                </c:pt>
                <c:pt idx="12">
                  <c:v>1032</c:v>
                </c:pt>
                <c:pt idx="13">
                  <c:v>#N/A</c:v>
                </c:pt>
                <c:pt idx="14">
                  <c:v>1028</c:v>
                </c:pt>
                <c:pt idx="15">
                  <c:v>1038</c:v>
                </c:pt>
                <c:pt idx="16">
                  <c:v>1056</c:v>
                </c:pt>
                <c:pt idx="17">
                  <c:v>1046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29-2848-B333-2F5B95F926BB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LESTER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Sheet1!$B$2:$S$2</c:f>
              <c:numCache>
                <c:formatCode>General</c:formatCode>
                <c:ptCount val="18"/>
                <c:pt idx="0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Sheet1!$B$6:$S$6</c:f>
              <c:numCache>
                <c:formatCode>General</c:formatCode>
                <c:ptCount val="18"/>
                <c:pt idx="0">
                  <c:v>1000</c:v>
                </c:pt>
                <c:pt idx="1">
                  <c:v>973</c:v>
                </c:pt>
                <c:pt idx="2">
                  <c:v>974</c:v>
                </c:pt>
                <c:pt idx="3">
                  <c:v>#N/A</c:v>
                </c:pt>
                <c:pt idx="4">
                  <c:v>983</c:v>
                </c:pt>
                <c:pt idx="5">
                  <c:v>956</c:v>
                </c:pt>
                <c:pt idx="6">
                  <c:v>933</c:v>
                </c:pt>
                <c:pt idx="7">
                  <c:v>928</c:v>
                </c:pt>
                <c:pt idx="8">
                  <c:v>#N/A</c:v>
                </c:pt>
                <c:pt idx="9">
                  <c:v>926</c:v>
                </c:pt>
                <c:pt idx="10">
                  <c:v>953</c:v>
                </c:pt>
                <c:pt idx="11">
                  <c:v>941</c:v>
                </c:pt>
                <c:pt idx="12">
                  <c:v>978</c:v>
                </c:pt>
                <c:pt idx="13">
                  <c:v>999</c:v>
                </c:pt>
                <c:pt idx="14">
                  <c:v>#N/A</c:v>
                </c:pt>
                <c:pt idx="15">
                  <c:v>998</c:v>
                </c:pt>
                <c:pt idx="16">
                  <c:v>1005</c:v>
                </c:pt>
                <c:pt idx="17">
                  <c:v>1013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29-2848-B333-2F5B95F926BB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MELONS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Sheet1!$B$2:$S$2</c:f>
              <c:numCache>
                <c:formatCode>General</c:formatCode>
                <c:ptCount val="18"/>
                <c:pt idx="0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Sheet1!$B$7:$S$7</c:f>
              <c:numCache>
                <c:formatCode>General</c:formatCode>
                <c:ptCount val="18"/>
                <c:pt idx="0">
                  <c:v>1000</c:v>
                </c:pt>
                <c:pt idx="1">
                  <c:v>1027</c:v>
                </c:pt>
                <c:pt idx="2">
                  <c:v>1012</c:v>
                </c:pt>
                <c:pt idx="3">
                  <c:v>975</c:v>
                </c:pt>
                <c:pt idx="4">
                  <c:v>955</c:v>
                </c:pt>
                <c:pt idx="5">
                  <c:v>937</c:v>
                </c:pt>
                <c:pt idx="6">
                  <c:v>939</c:v>
                </c:pt>
                <c:pt idx="7">
                  <c:v>948</c:v>
                </c:pt>
                <c:pt idx="8">
                  <c:v>#N/A</c:v>
                </c:pt>
                <c:pt idx="9">
                  <c:v>936</c:v>
                </c:pt>
                <c:pt idx="10">
                  <c:v>915</c:v>
                </c:pt>
                <c:pt idx="11">
                  <c:v>895</c:v>
                </c:pt>
                <c:pt idx="12">
                  <c:v>898</c:v>
                </c:pt>
                <c:pt idx="13">
                  <c:v>894</c:v>
                </c:pt>
                <c:pt idx="14">
                  <c:v>875</c:v>
                </c:pt>
                <c:pt idx="15">
                  <c:v>876</c:v>
                </c:pt>
                <c:pt idx="16">
                  <c:v>859</c:v>
                </c:pt>
                <c:pt idx="17">
                  <c:v>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29-2848-B333-2F5B95F926BB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NAKHLA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Sheet1!$B$2:$S$2</c:f>
              <c:numCache>
                <c:formatCode>General</c:formatCode>
                <c:ptCount val="18"/>
                <c:pt idx="0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Sheet1!$B$8:$S$8</c:f>
              <c:numCache>
                <c:formatCode>General</c:formatCode>
                <c:ptCount val="18"/>
                <c:pt idx="0">
                  <c:v>1000</c:v>
                </c:pt>
                <c:pt idx="1">
                  <c:v>1014</c:v>
                </c:pt>
                <c:pt idx="2">
                  <c:v>1013</c:v>
                </c:pt>
                <c:pt idx="3">
                  <c:v>1024</c:v>
                </c:pt>
                <c:pt idx="4">
                  <c:v>1028</c:v>
                </c:pt>
                <c:pt idx="5">
                  <c:v>1033</c:v>
                </c:pt>
                <c:pt idx="6">
                  <c:v>1026</c:v>
                </c:pt>
                <c:pt idx="7">
                  <c:v>1040</c:v>
                </c:pt>
                <c:pt idx="8">
                  <c:v>1064</c:v>
                </c:pt>
                <c:pt idx="9">
                  <c:v>1039</c:v>
                </c:pt>
                <c:pt idx="10">
                  <c:v>1030</c:v>
                </c:pt>
                <c:pt idx="11">
                  <c:v>1044</c:v>
                </c:pt>
                <c:pt idx="12">
                  <c:v>1045</c:v>
                </c:pt>
                <c:pt idx="13">
                  <c:v>1070</c:v>
                </c:pt>
                <c:pt idx="14">
                  <c:v>1051</c:v>
                </c:pt>
                <c:pt idx="15">
                  <c:v>1047</c:v>
                </c:pt>
                <c:pt idx="16">
                  <c:v>1034</c:v>
                </c:pt>
                <c:pt idx="17">
                  <c:v>1027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29-2848-B333-2F5B95F926BB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PMAC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Sheet1!$B$2:$S$2</c:f>
              <c:numCache>
                <c:formatCode>General</c:formatCode>
                <c:ptCount val="18"/>
                <c:pt idx="0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Sheet1!$B$9:$S$9</c:f>
              <c:numCache>
                <c:formatCode>General</c:formatCode>
                <c:ptCount val="18"/>
                <c:pt idx="0">
                  <c:v>1000</c:v>
                </c:pt>
                <c:pt idx="1">
                  <c:v>1011</c:v>
                </c:pt>
                <c:pt idx="2">
                  <c:v>1033</c:v>
                </c:pt>
                <c:pt idx="3">
                  <c:v>1048</c:v>
                </c:pt>
                <c:pt idx="4">
                  <c:v>1059</c:v>
                </c:pt>
                <c:pt idx="5">
                  <c:v>1045</c:v>
                </c:pt>
                <c:pt idx="6">
                  <c:v>1033</c:v>
                </c:pt>
                <c:pt idx="7">
                  <c:v>1024</c:v>
                </c:pt>
                <c:pt idx="8">
                  <c:v>#N/A</c:v>
                </c:pt>
                <c:pt idx="9">
                  <c:v>996</c:v>
                </c:pt>
                <c:pt idx="10">
                  <c:v>1028</c:v>
                </c:pt>
                <c:pt idx="11">
                  <c:v>1051</c:v>
                </c:pt>
                <c:pt idx="12">
                  <c:v>1048</c:v>
                </c:pt>
                <c:pt idx="13">
                  <c:v>1055</c:v>
                </c:pt>
                <c:pt idx="14">
                  <c:v>1041</c:v>
                </c:pt>
                <c:pt idx="15">
                  <c:v>1060</c:v>
                </c:pt>
                <c:pt idx="16">
                  <c:v>1061</c:v>
                </c:pt>
                <c:pt idx="17">
                  <c:v>1053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29-2848-B333-2F5B95F926BB}"/>
            </c:ext>
          </c:extLst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RICHO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Sheet1!$B$2:$S$2</c:f>
              <c:numCache>
                <c:formatCode>General</c:formatCode>
                <c:ptCount val="18"/>
                <c:pt idx="0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Sheet1!$B$10:$S$10</c:f>
              <c:numCache>
                <c:formatCode>General</c:formatCode>
                <c:ptCount val="18"/>
                <c:pt idx="0">
                  <c:v>1000</c:v>
                </c:pt>
                <c:pt idx="1">
                  <c:v>1018</c:v>
                </c:pt>
                <c:pt idx="2">
                  <c:v>1014</c:v>
                </c:pt>
                <c:pt idx="3">
                  <c:v>1036</c:v>
                </c:pt>
                <c:pt idx="4">
                  <c:v>1049</c:v>
                </c:pt>
                <c:pt idx="5">
                  <c:v>1065</c:v>
                </c:pt>
                <c:pt idx="6">
                  <c:v>1048</c:v>
                </c:pt>
                <c:pt idx="7">
                  <c:v>1077</c:v>
                </c:pt>
                <c:pt idx="8">
                  <c:v>#N/A</c:v>
                </c:pt>
                <c:pt idx="9">
                  <c:v>1036</c:v>
                </c:pt>
                <c:pt idx="10">
                  <c:v>1058</c:v>
                </c:pt>
                <c:pt idx="11">
                  <c:v>1037</c:v>
                </c:pt>
                <c:pt idx="12">
                  <c:v>1031</c:v>
                </c:pt>
                <c:pt idx="13">
                  <c:v>1024</c:v>
                </c:pt>
                <c:pt idx="14">
                  <c:v>1017</c:v>
                </c:pt>
                <c:pt idx="15">
                  <c:v>1020</c:v>
                </c:pt>
                <c:pt idx="16">
                  <c:v>1052</c:v>
                </c:pt>
                <c:pt idx="17">
                  <c:v>1059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29-2848-B333-2F5B95F926BB}"/>
            </c:ext>
          </c:extLst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CHIEF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Sheet1!$B$2:$S$2</c:f>
              <c:numCache>
                <c:formatCode>General</c:formatCode>
                <c:ptCount val="18"/>
                <c:pt idx="0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Sheet1!$B$11:$S$11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1040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629-2848-B333-2F5B95F926BB}"/>
            </c:ext>
          </c:extLst>
        </c:ser>
        <c:ser>
          <c:idx val="9"/>
          <c:order val="9"/>
          <c:tx>
            <c:strRef>
              <c:f>Sheet1!$A$12</c:f>
              <c:strCache>
                <c:ptCount val="1"/>
                <c:pt idx="0">
                  <c:v>GARTER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Sheet1!$B$2:$S$2</c:f>
              <c:numCache>
                <c:formatCode>General</c:formatCode>
                <c:ptCount val="18"/>
                <c:pt idx="0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Sheet1!$B$12:$S$12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629-2848-B333-2F5B95F926BB}"/>
            </c:ext>
          </c:extLst>
        </c:ser>
        <c:ser>
          <c:idx val="10"/>
          <c:order val="10"/>
          <c:tx>
            <c:strRef>
              <c:f>Sheet1!$A$13</c:f>
              <c:strCache>
                <c:ptCount val="1"/>
                <c:pt idx="0">
                  <c:v>KAPPAZ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Sheet1!$B$2:$S$2</c:f>
              <c:numCache>
                <c:formatCode>General</c:formatCode>
                <c:ptCount val="18"/>
                <c:pt idx="0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Sheet1!$B$13:$S$13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1046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629-2848-B333-2F5B95F926BB}"/>
            </c:ext>
          </c:extLst>
        </c:ser>
        <c:ser>
          <c:idx val="11"/>
          <c:order val="11"/>
          <c:tx>
            <c:strRef>
              <c:f>Sheet1!$A$14</c:f>
              <c:strCache>
                <c:ptCount val="1"/>
                <c:pt idx="0">
                  <c:v>LESTER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Sheet1!$B$2:$S$2</c:f>
              <c:numCache>
                <c:formatCode>General</c:formatCode>
                <c:ptCount val="18"/>
                <c:pt idx="0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Sheet1!$B$14:$S$14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1013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629-2848-B333-2F5B95F926BB}"/>
            </c:ext>
          </c:extLst>
        </c:ser>
        <c:ser>
          <c:idx val="12"/>
          <c:order val="12"/>
          <c:tx>
            <c:strRef>
              <c:f>Sheet1!$A$15</c:f>
              <c:strCache>
                <c:ptCount val="1"/>
                <c:pt idx="0">
                  <c:v>MELONS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Sheet1!$B$2:$S$2</c:f>
              <c:numCache>
                <c:formatCode>General</c:formatCode>
                <c:ptCount val="18"/>
                <c:pt idx="0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Sheet1!$B$15:$S$15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629-2848-B333-2F5B95F926BB}"/>
            </c:ext>
          </c:extLst>
        </c:ser>
        <c:ser>
          <c:idx val="13"/>
          <c:order val="13"/>
          <c:tx>
            <c:strRef>
              <c:f>Sheet1!$A$16</c:f>
              <c:strCache>
                <c:ptCount val="1"/>
                <c:pt idx="0">
                  <c:v>NAKHLA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Sheet1!$B$2:$S$2</c:f>
              <c:numCache>
                <c:formatCode>General</c:formatCode>
                <c:ptCount val="18"/>
                <c:pt idx="0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Sheet1!$B$16:$S$16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1027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629-2848-B333-2F5B95F926BB}"/>
            </c:ext>
          </c:extLst>
        </c:ser>
        <c:ser>
          <c:idx val="14"/>
          <c:order val="14"/>
          <c:tx>
            <c:strRef>
              <c:f>Sheet1!$A$17</c:f>
              <c:strCache>
                <c:ptCount val="1"/>
                <c:pt idx="0">
                  <c:v>PMAC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Sheet1!$B$2:$S$2</c:f>
              <c:numCache>
                <c:formatCode>General</c:formatCode>
                <c:ptCount val="18"/>
                <c:pt idx="0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Sheet1!$B$17:$S$17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1053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629-2848-B333-2F5B95F926BB}"/>
            </c:ext>
          </c:extLst>
        </c:ser>
        <c:ser>
          <c:idx val="15"/>
          <c:order val="15"/>
          <c:tx>
            <c:strRef>
              <c:f>Sheet1!$A$18</c:f>
              <c:strCache>
                <c:ptCount val="1"/>
                <c:pt idx="0">
                  <c:v>RICHO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Sheet1!$B$2:$S$2</c:f>
              <c:numCache>
                <c:formatCode>General</c:formatCode>
                <c:ptCount val="18"/>
                <c:pt idx="0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Sheet1!$B$18:$S$18</c:f>
              <c:numCache>
                <c:formatCode>General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1059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629-2848-B333-2F5B95F926BB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3974256"/>
        <c:axId val="1497566720"/>
      </c:lineChart>
      <c:catAx>
        <c:axId val="148397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566720"/>
        <c:crosses val="autoZero"/>
        <c:auto val="1"/>
        <c:lblAlgn val="ctr"/>
        <c:lblOffset val="100"/>
        <c:noMultiLvlLbl val="0"/>
      </c:catAx>
      <c:valAx>
        <c:axId val="1497566720"/>
        <c:scaling>
          <c:orientation val="minMax"/>
          <c:min val="8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97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18</xdr:row>
      <xdr:rowOff>196850</xdr:rowOff>
    </xdr:from>
    <xdr:to>
      <xdr:col>18</xdr:col>
      <xdr:colOff>317500</xdr:colOff>
      <xdr:row>40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1FFE20-72A9-C545-82C3-B6CDC4B2C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ng_ELO_2" connectionId="1" xr16:uid="{8DECC089-BAC7-0143-BC0F-6D8CA4F3038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"/>
  <sheetViews>
    <sheetView tabSelected="1" topLeftCell="A11" workbookViewId="0">
      <selection activeCell="T1" sqref="T1:AC1"/>
    </sheetView>
  </sheetViews>
  <sheetFormatPr baseColWidth="10" defaultRowHeight="16" x14ac:dyDescent="0.2"/>
  <cols>
    <col min="2" max="17" width="5.83203125" customWidth="1"/>
    <col min="18" max="18" width="6.5" customWidth="1"/>
    <col min="19" max="19" width="7" customWidth="1"/>
    <col min="20" max="55" width="5.33203125" customWidth="1"/>
  </cols>
  <sheetData>
    <row r="1" spans="1:29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</row>
    <row r="2" spans="1:29" x14ac:dyDescent="0.2">
      <c r="B2">
        <v>2019</v>
      </c>
      <c r="J2">
        <v>2020</v>
      </c>
      <c r="T2">
        <v>2021</v>
      </c>
    </row>
    <row r="3" spans="1:29" x14ac:dyDescent="0.2">
      <c r="A3" t="s">
        <v>11</v>
      </c>
      <c r="B3">
        <v>1000</v>
      </c>
      <c r="C3">
        <f>IF(SUMIFS(Pong_ELO!$G:$G,Pong_ELO!$D:$D,Sheet1!$A3,Pong_ELO!$L:$L,Sheet1!C$1)=0,NA(),SUMIFS(Pong_ELO!$G:$G,Pong_ELO!$D:$D,Sheet1!$A3,Pong_ELO!$L:$L,Sheet1!C$1))</f>
        <v>989</v>
      </c>
      <c r="D3">
        <f>IF(SUMIFS(Pong_ELO!$G:$G,Pong_ELO!$D:$D,Sheet1!$A3,Pong_ELO!$L:$L,Sheet1!D$1)=0,NA(),SUMIFS(Pong_ELO!$G:$G,Pong_ELO!$D:$D,Sheet1!$A3,Pong_ELO!$L:$L,Sheet1!D$1))</f>
        <v>1009</v>
      </c>
      <c r="E3">
        <f>IF(SUMIFS(Pong_ELO!$G:$G,Pong_ELO!$D:$D,Sheet1!$A3,Pong_ELO!$L:$L,Sheet1!E$1)=0,NA(),SUMIFS(Pong_ELO!$G:$G,Pong_ELO!$D:$D,Sheet1!$A3,Pong_ELO!$L:$L,Sheet1!E$1))</f>
        <v>993</v>
      </c>
      <c r="F3" t="e">
        <f>IF(SUMIFS(Pong_ELO!$G:$G,Pong_ELO!$D:$D,Sheet1!$A3,Pong_ELO!$L:$L,Sheet1!F$1)=0,NA(),SUMIFS(Pong_ELO!$G:$G,Pong_ELO!$D:$D,Sheet1!$A3,Pong_ELO!$L:$L,Sheet1!F$1))</f>
        <v>#N/A</v>
      </c>
      <c r="G3">
        <f>IF(SUMIFS(Pong_ELO!$G:$G,Pong_ELO!$D:$D,Sheet1!$A3,Pong_ELO!$L:$L,Sheet1!G$1)=0,NA(),SUMIFS(Pong_ELO!$G:$G,Pong_ELO!$D:$D,Sheet1!$A3,Pong_ELO!$L:$L,Sheet1!G$1))</f>
        <v>1007</v>
      </c>
      <c r="H3">
        <f>IF(SUMIFS(Pong_ELO!$G:$G,Pong_ELO!$D:$D,Sheet1!$A3,Pong_ELO!$L:$L,Sheet1!H$1)=0,NA(),SUMIFS(Pong_ELO!$G:$G,Pong_ELO!$D:$D,Sheet1!$A3,Pong_ELO!$L:$L,Sheet1!H$1))</f>
        <v>1040</v>
      </c>
      <c r="I3">
        <f>IF(SUMIFS(Pong_ELO!$G:$G,Pong_ELO!$D:$D,Sheet1!$A3,Pong_ELO!$L:$L,Sheet1!I$1)=0,NA(),SUMIFS(Pong_ELO!$G:$G,Pong_ELO!$D:$D,Sheet1!$A3,Pong_ELO!$L:$L,Sheet1!I$1))</f>
        <v>1045</v>
      </c>
      <c r="J3">
        <f>IF(SUMIFS(Pong_ELO!$G:$G,Pong_ELO!$D:$D,Sheet1!$A3,Pong_ELO!$L:$L,Sheet1!J$1)=0,NA(),SUMIFS(Pong_ELO!$G:$G,Pong_ELO!$D:$D,Sheet1!$A3,Pong_ELO!$L:$L,Sheet1!J$1))</f>
        <v>1020</v>
      </c>
      <c r="K3">
        <f>IF(SUMIFS(Pong_ELO!$G:$G,Pong_ELO!$D:$D,Sheet1!$A3,Pong_ELO!$L:$L,Sheet1!K$1)=0,NA(),SUMIFS(Pong_ELO!$G:$G,Pong_ELO!$D:$D,Sheet1!$A3,Pong_ELO!$L:$L,Sheet1!K$1))</f>
        <v>1035</v>
      </c>
      <c r="L3">
        <f>IF(SUMIFS(Pong_ELO!$G:$G,Pong_ELO!$D:$D,Sheet1!$A3,Pong_ELO!$L:$L,Sheet1!L$1)=0,NA(),SUMIFS(Pong_ELO!$G:$G,Pong_ELO!$D:$D,Sheet1!$A3,Pong_ELO!$L:$L,Sheet1!L$1))</f>
        <v>1052</v>
      </c>
      <c r="M3">
        <f>IF(SUMIFS(Pong_ELO!$G:$G,Pong_ELO!$D:$D,Sheet1!$A3,Pong_ELO!$L:$L,Sheet1!M$1)=0,NA(),SUMIFS(Pong_ELO!$G:$G,Pong_ELO!$D:$D,Sheet1!$A3,Pong_ELO!$L:$L,Sheet1!M$1))</f>
        <v>1034</v>
      </c>
      <c r="N3">
        <f>IF(SUMIFS(Pong_ELO!$G:$G,Pong_ELO!$D:$D,Sheet1!$A3,Pong_ELO!$L:$L,Sheet1!N$1)=0,NA(),SUMIFS(Pong_ELO!$G:$G,Pong_ELO!$D:$D,Sheet1!$A3,Pong_ELO!$L:$L,Sheet1!N$1))</f>
        <v>1049</v>
      </c>
      <c r="O3" t="e">
        <f>IF(SUMIFS(Pong_ELO!$G:$G,Pong_ELO!$D:$D,Sheet1!$A3,Pong_ELO!$L:$L,Sheet1!O$1)=0,NA(),SUMIFS(Pong_ELO!$G:$G,Pong_ELO!$D:$D,Sheet1!$A3,Pong_ELO!$L:$L,Sheet1!O$1))</f>
        <v>#N/A</v>
      </c>
      <c r="P3">
        <f>IF(SUMIFS(Pong_ELO!$G:$G,Pong_ELO!$D:$D,Sheet1!$A3,Pong_ELO!$L:$L,Sheet1!P$1)=0,NA(),SUMIFS(Pong_ELO!$G:$G,Pong_ELO!$D:$D,Sheet1!$A3,Pong_ELO!$L:$L,Sheet1!P$1))</f>
        <v>1045</v>
      </c>
      <c r="Q3">
        <f>IF(SUMIFS(Pong_ELO!$G:$G,Pong_ELO!$D:$D,Sheet1!$A3,Pong_ELO!$L:$L,Sheet1!Q$1)=0,NA(),SUMIFS(Pong_ELO!$G:$G,Pong_ELO!$D:$D,Sheet1!$A3,Pong_ELO!$L:$L,Sheet1!Q$1))</f>
        <v>1052</v>
      </c>
      <c r="R3">
        <f>IF(SUMIFS(Pong_ELO!$G:$G,Pong_ELO!$D:$D,Sheet1!$A3,Pong_ELO!$L:$L,Sheet1!R$1)=0,NA(),SUMIFS(Pong_ELO!$G:$G,Pong_ELO!$D:$D,Sheet1!$A3,Pong_ELO!$L:$L,Sheet1!R$1))</f>
        <v>1032</v>
      </c>
      <c r="S3">
        <f>IF(SUMIFS(Pong_ELO!$G:$G,Pong_ELO!$D:$D,Sheet1!$A3,Pong_ELO!$L:$L,Sheet1!S$1)=0,NA(),SUMIFS(Pong_ELO!$G:$G,Pong_ELO!$D:$D,Sheet1!$A3,Pong_ELO!$L:$L,Sheet1!S$1))</f>
        <v>1040</v>
      </c>
    </row>
    <row r="4" spans="1:29" x14ac:dyDescent="0.2">
      <c r="A4" t="s">
        <v>6</v>
      </c>
      <c r="B4">
        <v>1000</v>
      </c>
      <c r="C4">
        <f>IF(SUMIFS(Pong_ELO!$G:$G,Pong_ELO!$D:$D,Sheet1!$A4,Pong_ELO!$L:$L,Sheet1!C$1)=0,NA(),SUMIFS(Pong_ELO!$G:$G,Pong_ELO!$D:$D,Sheet1!$A4,Pong_ELO!$L:$L,Sheet1!C$1))</f>
        <v>971</v>
      </c>
      <c r="D4">
        <f>IF(SUMIFS(Pong_ELO!$G:$G,Pong_ELO!$D:$D,Sheet1!$A4,Pong_ELO!$L:$L,Sheet1!D$1)=0,NA(),SUMIFS(Pong_ELO!$G:$G,Pong_ELO!$D:$D,Sheet1!$A4,Pong_ELO!$L:$L,Sheet1!D$1))</f>
        <v>951</v>
      </c>
      <c r="E4">
        <f>IF(SUMIFS(Pong_ELO!$G:$G,Pong_ELO!$D:$D,Sheet1!$A4,Pong_ELO!$L:$L,Sheet1!E$1)=0,NA(),SUMIFS(Pong_ELO!$G:$G,Pong_ELO!$D:$D,Sheet1!$A4,Pong_ELO!$L:$L,Sheet1!E$1))</f>
        <v>962</v>
      </c>
      <c r="F4" t="e">
        <f>IF(SUMIFS(Pong_ELO!$G:$G,Pong_ELO!$D:$D,Sheet1!$A4,Pong_ELO!$L:$L,Sheet1!F$1)=0,NA(),SUMIFS(Pong_ELO!$G:$G,Pong_ELO!$D:$D,Sheet1!$A4,Pong_ELO!$L:$L,Sheet1!F$1))</f>
        <v>#N/A</v>
      </c>
      <c r="G4">
        <f>IF(SUMIFS(Pong_ELO!$G:$G,Pong_ELO!$D:$D,Sheet1!$A4,Pong_ELO!$L:$L,Sheet1!G$1)=0,NA(),SUMIFS(Pong_ELO!$G:$G,Pong_ELO!$D:$D,Sheet1!$A4,Pong_ELO!$L:$L,Sheet1!G$1))</f>
        <v>971</v>
      </c>
      <c r="H4">
        <f>IF(SUMIFS(Pong_ELO!$G:$G,Pong_ELO!$D:$D,Sheet1!$A4,Pong_ELO!$L:$L,Sheet1!H$1)=0,NA(),SUMIFS(Pong_ELO!$G:$G,Pong_ELO!$D:$D,Sheet1!$A4,Pong_ELO!$L:$L,Sheet1!H$1))</f>
        <v>998</v>
      </c>
      <c r="I4">
        <f>IF(SUMIFS(Pong_ELO!$G:$G,Pong_ELO!$D:$D,Sheet1!$A4,Pong_ELO!$L:$L,Sheet1!I$1)=0,NA(),SUMIFS(Pong_ELO!$G:$G,Pong_ELO!$D:$D,Sheet1!$A4,Pong_ELO!$L:$L,Sheet1!I$1))</f>
        <v>982</v>
      </c>
      <c r="J4">
        <f>IF(SUMIFS(Pong_ELO!$G:$G,Pong_ELO!$D:$D,Sheet1!$A4,Pong_ELO!$L:$L,Sheet1!J$1)=0,NA(),SUMIFS(Pong_ELO!$G:$G,Pong_ELO!$D:$D,Sheet1!$A4,Pong_ELO!$L:$L,Sheet1!J$1))</f>
        <v>968</v>
      </c>
      <c r="K4">
        <f>IF(SUMIFS(Pong_ELO!$G:$G,Pong_ELO!$D:$D,Sheet1!$A4,Pong_ELO!$L:$L,Sheet1!K$1)=0,NA(),SUMIFS(Pong_ELO!$G:$G,Pong_ELO!$D:$D,Sheet1!$A4,Pong_ELO!$L:$L,Sheet1!K$1))</f>
        <v>949</v>
      </c>
      <c r="L4">
        <f>IF(SUMIFS(Pong_ELO!$G:$G,Pong_ELO!$D:$D,Sheet1!$A4,Pong_ELO!$L:$L,Sheet1!L$1)=0,NA(),SUMIFS(Pong_ELO!$G:$G,Pong_ELO!$D:$D,Sheet1!$A4,Pong_ELO!$L:$L,Sheet1!L$1))</f>
        <v>928</v>
      </c>
      <c r="M4">
        <f>IF(SUMIFS(Pong_ELO!$G:$G,Pong_ELO!$D:$D,Sheet1!$A4,Pong_ELO!$L:$L,Sheet1!M$1)=0,NA(),SUMIFS(Pong_ELO!$G:$G,Pong_ELO!$D:$D,Sheet1!$A4,Pong_ELO!$L:$L,Sheet1!M$1))</f>
        <v>927</v>
      </c>
      <c r="N4">
        <f>IF(SUMIFS(Pong_ELO!$G:$G,Pong_ELO!$D:$D,Sheet1!$A4,Pong_ELO!$L:$L,Sheet1!N$1)=0,NA(),SUMIFS(Pong_ELO!$G:$G,Pong_ELO!$D:$D,Sheet1!$A4,Pong_ELO!$L:$L,Sheet1!N$1))</f>
        <v>911</v>
      </c>
      <c r="O4" t="e">
        <f>IF(SUMIFS(Pong_ELO!$G:$G,Pong_ELO!$D:$D,Sheet1!$A4,Pong_ELO!$L:$L,Sheet1!O$1)=0,NA(),SUMIFS(Pong_ELO!$G:$G,Pong_ELO!$D:$D,Sheet1!$A4,Pong_ELO!$L:$L,Sheet1!O$1))</f>
        <v>#N/A</v>
      </c>
      <c r="P4">
        <f>IF(SUMIFS(Pong_ELO!$G:$G,Pong_ELO!$D:$D,Sheet1!$A4,Pong_ELO!$L:$L,Sheet1!P$1)=0,NA(),SUMIFS(Pong_ELO!$G:$G,Pong_ELO!$D:$D,Sheet1!$A4,Pong_ELO!$L:$L,Sheet1!P$1))</f>
        <v>895</v>
      </c>
      <c r="Q4">
        <f>IF(SUMIFS(Pong_ELO!$G:$G,Pong_ELO!$D:$D,Sheet1!$A4,Pong_ELO!$L:$L,Sheet1!Q$1)=0,NA(),SUMIFS(Pong_ELO!$G:$G,Pong_ELO!$D:$D,Sheet1!$A4,Pong_ELO!$L:$L,Sheet1!Q$1))</f>
        <v>919</v>
      </c>
      <c r="R4">
        <f>IF(SUMIFS(Pong_ELO!$G:$G,Pong_ELO!$D:$D,Sheet1!$A4,Pong_ELO!$L:$L,Sheet1!R$1)=0,NA(),SUMIFS(Pong_ELO!$G:$G,Pong_ELO!$D:$D,Sheet1!$A4,Pong_ELO!$L:$L,Sheet1!R$1))</f>
        <v>901</v>
      </c>
      <c r="S4">
        <f>IF(SUMIFS(Pong_ELO!$G:$G,Pong_ELO!$D:$D,Sheet1!$A4,Pong_ELO!$L:$L,Sheet1!S$1)=0,NA(),SUMIFS(Pong_ELO!$G:$G,Pong_ELO!$D:$D,Sheet1!$A4,Pong_ELO!$L:$L,Sheet1!S$1))</f>
        <v>893</v>
      </c>
    </row>
    <row r="5" spans="1:29" x14ac:dyDescent="0.2">
      <c r="A5" t="s">
        <v>7</v>
      </c>
      <c r="B5">
        <v>1000</v>
      </c>
      <c r="C5">
        <f>IF(SUMIFS(Pong_ELO!$G:$G,Pong_ELO!$D:$D,Sheet1!$A5,Pong_ELO!$L:$L,Sheet1!C$1)=0,NA(),SUMIFS(Pong_ELO!$G:$G,Pong_ELO!$D:$D,Sheet1!$A5,Pong_ELO!$L:$L,Sheet1!C$1))</f>
        <v>997</v>
      </c>
      <c r="D5">
        <f>IF(SUMIFS(Pong_ELO!$G:$G,Pong_ELO!$D:$D,Sheet1!$A5,Pong_ELO!$L:$L,Sheet1!D$1)=0,NA(),SUMIFS(Pong_ELO!$G:$G,Pong_ELO!$D:$D,Sheet1!$A5,Pong_ELO!$L:$L,Sheet1!D$1))</f>
        <v>994</v>
      </c>
      <c r="E5">
        <f>IF(SUMIFS(Pong_ELO!$G:$G,Pong_ELO!$D:$D,Sheet1!$A5,Pong_ELO!$L:$L,Sheet1!E$1)=0,NA(),SUMIFS(Pong_ELO!$G:$G,Pong_ELO!$D:$D,Sheet1!$A5,Pong_ELO!$L:$L,Sheet1!E$1))</f>
        <v>979</v>
      </c>
      <c r="F5" t="e">
        <f>IF(SUMIFS(Pong_ELO!$G:$G,Pong_ELO!$D:$D,Sheet1!$A5,Pong_ELO!$L:$L,Sheet1!F$1)=0,NA(),SUMIFS(Pong_ELO!$G:$G,Pong_ELO!$D:$D,Sheet1!$A5,Pong_ELO!$L:$L,Sheet1!F$1))</f>
        <v>#N/A</v>
      </c>
      <c r="G5">
        <f>IF(SUMIFS(Pong_ELO!$G:$G,Pong_ELO!$D:$D,Sheet1!$A5,Pong_ELO!$L:$L,Sheet1!G$1)=0,NA(),SUMIFS(Pong_ELO!$G:$G,Pong_ELO!$D:$D,Sheet1!$A5,Pong_ELO!$L:$L,Sheet1!G$1))</f>
        <v>975</v>
      </c>
      <c r="H5">
        <f>IF(SUMIFS(Pong_ELO!$G:$G,Pong_ELO!$D:$D,Sheet1!$A5,Pong_ELO!$L:$L,Sheet1!H$1)=0,NA(),SUMIFS(Pong_ELO!$G:$G,Pong_ELO!$D:$D,Sheet1!$A5,Pong_ELO!$L:$L,Sheet1!H$1))</f>
        <v>982</v>
      </c>
      <c r="I5">
        <f>IF(SUMIFS(Pong_ELO!$G:$G,Pong_ELO!$D:$D,Sheet1!$A5,Pong_ELO!$L:$L,Sheet1!I$1)=0,NA(),SUMIFS(Pong_ELO!$G:$G,Pong_ELO!$D:$D,Sheet1!$A5,Pong_ELO!$L:$L,Sheet1!I$1))</f>
        <v>999</v>
      </c>
      <c r="J5">
        <f>IF(SUMIFS(Pong_ELO!$G:$G,Pong_ELO!$D:$D,Sheet1!$A5,Pong_ELO!$L:$L,Sheet1!J$1)=0,NA(),SUMIFS(Pong_ELO!$G:$G,Pong_ELO!$D:$D,Sheet1!$A5,Pong_ELO!$L:$L,Sheet1!J$1))</f>
        <v>1032</v>
      </c>
      <c r="K5">
        <f>IF(SUMIFS(Pong_ELO!$G:$G,Pong_ELO!$D:$D,Sheet1!$A5,Pong_ELO!$L:$L,Sheet1!K$1)=0,NA(),SUMIFS(Pong_ELO!$G:$G,Pong_ELO!$D:$D,Sheet1!$A5,Pong_ELO!$L:$L,Sheet1!K$1))</f>
        <v>1066</v>
      </c>
      <c r="L5">
        <f>IF(SUMIFS(Pong_ELO!$G:$G,Pong_ELO!$D:$D,Sheet1!$A5,Pong_ELO!$L:$L,Sheet1!L$1)=0,NA(),SUMIFS(Pong_ELO!$G:$G,Pong_ELO!$D:$D,Sheet1!$A5,Pong_ELO!$L:$L,Sheet1!L$1))</f>
        <v>1046</v>
      </c>
      <c r="M5">
        <f>IF(SUMIFS(Pong_ELO!$G:$G,Pong_ELO!$D:$D,Sheet1!$A5,Pong_ELO!$L:$L,Sheet1!M$1)=0,NA(),SUMIFS(Pong_ELO!$G:$G,Pong_ELO!$D:$D,Sheet1!$A5,Pong_ELO!$L:$L,Sheet1!M$1))</f>
        <v>1050</v>
      </c>
      <c r="N5">
        <f>IF(SUMIFS(Pong_ELO!$G:$G,Pong_ELO!$D:$D,Sheet1!$A5,Pong_ELO!$L:$L,Sheet1!N$1)=0,NA(),SUMIFS(Pong_ELO!$G:$G,Pong_ELO!$D:$D,Sheet1!$A5,Pong_ELO!$L:$L,Sheet1!N$1))</f>
        <v>1032</v>
      </c>
      <c r="O5" t="e">
        <f>IF(SUMIFS(Pong_ELO!$G:$G,Pong_ELO!$D:$D,Sheet1!$A5,Pong_ELO!$L:$L,Sheet1!O$1)=0,NA(),SUMIFS(Pong_ELO!$G:$G,Pong_ELO!$D:$D,Sheet1!$A5,Pong_ELO!$L:$L,Sheet1!O$1))</f>
        <v>#N/A</v>
      </c>
      <c r="P5">
        <f>IF(SUMIFS(Pong_ELO!$G:$G,Pong_ELO!$D:$D,Sheet1!$A5,Pong_ELO!$L:$L,Sheet1!P$1)=0,NA(),SUMIFS(Pong_ELO!$G:$G,Pong_ELO!$D:$D,Sheet1!$A5,Pong_ELO!$L:$L,Sheet1!P$1))</f>
        <v>1028</v>
      </c>
      <c r="Q5">
        <f>IF(SUMIFS(Pong_ELO!$G:$G,Pong_ELO!$D:$D,Sheet1!$A5,Pong_ELO!$L:$L,Sheet1!Q$1)=0,NA(),SUMIFS(Pong_ELO!$G:$G,Pong_ELO!$D:$D,Sheet1!$A5,Pong_ELO!$L:$L,Sheet1!Q$1))</f>
        <v>1038</v>
      </c>
      <c r="R5">
        <f>IF(SUMIFS(Pong_ELO!$G:$G,Pong_ELO!$D:$D,Sheet1!$A5,Pong_ELO!$L:$L,Sheet1!R$1)=0,NA(),SUMIFS(Pong_ELO!$G:$G,Pong_ELO!$D:$D,Sheet1!$A5,Pong_ELO!$L:$L,Sheet1!R$1))</f>
        <v>1056</v>
      </c>
      <c r="S5">
        <f>IF(SUMIFS(Pong_ELO!$G:$G,Pong_ELO!$D:$D,Sheet1!$A5,Pong_ELO!$L:$L,Sheet1!S$1)=0,NA(),SUMIFS(Pong_ELO!$G:$G,Pong_ELO!$D:$D,Sheet1!$A5,Pong_ELO!$L:$L,Sheet1!S$1))</f>
        <v>1046</v>
      </c>
    </row>
    <row r="6" spans="1:29" x14ac:dyDescent="0.2">
      <c r="A6" t="s">
        <v>12</v>
      </c>
      <c r="B6">
        <v>1000</v>
      </c>
      <c r="C6">
        <f>IF(SUMIFS(Pong_ELO!$G:$G,Pong_ELO!$D:$D,Sheet1!$A6,Pong_ELO!$L:$L,Sheet1!C$1)=0,NA(),SUMIFS(Pong_ELO!$G:$G,Pong_ELO!$D:$D,Sheet1!$A6,Pong_ELO!$L:$L,Sheet1!C$1))</f>
        <v>973</v>
      </c>
      <c r="D6">
        <f>IF(SUMIFS(Pong_ELO!$G:$G,Pong_ELO!$D:$D,Sheet1!$A6,Pong_ELO!$L:$L,Sheet1!D$1)=0,NA(),SUMIFS(Pong_ELO!$G:$G,Pong_ELO!$D:$D,Sheet1!$A6,Pong_ELO!$L:$L,Sheet1!D$1))</f>
        <v>974</v>
      </c>
      <c r="E6" t="e">
        <f>IF(SUMIFS(Pong_ELO!$G:$G,Pong_ELO!$D:$D,Sheet1!$A6,Pong_ELO!$L:$L,Sheet1!E$1)=0,NA(),SUMIFS(Pong_ELO!$G:$G,Pong_ELO!$D:$D,Sheet1!$A6,Pong_ELO!$L:$L,Sheet1!E$1))</f>
        <v>#N/A</v>
      </c>
      <c r="F6">
        <f>IF(SUMIFS(Pong_ELO!$G:$G,Pong_ELO!$D:$D,Sheet1!$A6,Pong_ELO!$L:$L,Sheet1!F$1)=0,NA(),SUMIFS(Pong_ELO!$G:$G,Pong_ELO!$D:$D,Sheet1!$A6,Pong_ELO!$L:$L,Sheet1!F$1))</f>
        <v>983</v>
      </c>
      <c r="G6">
        <f>IF(SUMIFS(Pong_ELO!$G:$G,Pong_ELO!$D:$D,Sheet1!$A6,Pong_ELO!$L:$L,Sheet1!G$1)=0,NA(),SUMIFS(Pong_ELO!$G:$G,Pong_ELO!$D:$D,Sheet1!$A6,Pong_ELO!$L:$L,Sheet1!G$1))</f>
        <v>956</v>
      </c>
      <c r="H6">
        <f>IF(SUMIFS(Pong_ELO!$G:$G,Pong_ELO!$D:$D,Sheet1!$A6,Pong_ELO!$L:$L,Sheet1!H$1)=0,NA(),SUMIFS(Pong_ELO!$G:$G,Pong_ELO!$D:$D,Sheet1!$A6,Pong_ELO!$L:$L,Sheet1!H$1))</f>
        <v>933</v>
      </c>
      <c r="I6">
        <f>IF(SUMIFS(Pong_ELO!$G:$G,Pong_ELO!$D:$D,Sheet1!$A6,Pong_ELO!$L:$L,Sheet1!I$1)=0,NA(),SUMIFS(Pong_ELO!$G:$G,Pong_ELO!$D:$D,Sheet1!$A6,Pong_ELO!$L:$L,Sheet1!I$1))</f>
        <v>928</v>
      </c>
      <c r="J6" t="e">
        <f>IF(SUMIFS(Pong_ELO!$G:$G,Pong_ELO!$D:$D,Sheet1!$A6,Pong_ELO!$L:$L,Sheet1!J$1)=0,NA(),SUMIFS(Pong_ELO!$G:$G,Pong_ELO!$D:$D,Sheet1!$A6,Pong_ELO!$L:$L,Sheet1!J$1))</f>
        <v>#N/A</v>
      </c>
      <c r="K6">
        <f>IF(SUMIFS(Pong_ELO!$G:$G,Pong_ELO!$D:$D,Sheet1!$A6,Pong_ELO!$L:$L,Sheet1!K$1)=0,NA(),SUMIFS(Pong_ELO!$G:$G,Pong_ELO!$D:$D,Sheet1!$A6,Pong_ELO!$L:$L,Sheet1!K$1))</f>
        <v>926</v>
      </c>
      <c r="L6">
        <f>IF(SUMIFS(Pong_ELO!$G:$G,Pong_ELO!$D:$D,Sheet1!$A6,Pong_ELO!$L:$L,Sheet1!L$1)=0,NA(),SUMIFS(Pong_ELO!$G:$G,Pong_ELO!$D:$D,Sheet1!$A6,Pong_ELO!$L:$L,Sheet1!L$1))</f>
        <v>953</v>
      </c>
      <c r="M6">
        <f>IF(SUMIFS(Pong_ELO!$G:$G,Pong_ELO!$D:$D,Sheet1!$A6,Pong_ELO!$L:$L,Sheet1!M$1)=0,NA(),SUMIFS(Pong_ELO!$G:$G,Pong_ELO!$D:$D,Sheet1!$A6,Pong_ELO!$L:$L,Sheet1!M$1))</f>
        <v>941</v>
      </c>
      <c r="N6">
        <f>IF(SUMIFS(Pong_ELO!$G:$G,Pong_ELO!$D:$D,Sheet1!$A6,Pong_ELO!$L:$L,Sheet1!N$1)=0,NA(),SUMIFS(Pong_ELO!$G:$G,Pong_ELO!$D:$D,Sheet1!$A6,Pong_ELO!$L:$L,Sheet1!N$1))</f>
        <v>978</v>
      </c>
      <c r="O6">
        <f>IF(SUMIFS(Pong_ELO!$G:$G,Pong_ELO!$D:$D,Sheet1!$A6,Pong_ELO!$L:$L,Sheet1!O$1)=0,NA(),SUMIFS(Pong_ELO!$G:$G,Pong_ELO!$D:$D,Sheet1!$A6,Pong_ELO!$L:$L,Sheet1!O$1))</f>
        <v>999</v>
      </c>
      <c r="P6" t="e">
        <f>IF(SUMIFS(Pong_ELO!$G:$G,Pong_ELO!$D:$D,Sheet1!$A6,Pong_ELO!$L:$L,Sheet1!P$1)=0,NA(),SUMIFS(Pong_ELO!$G:$G,Pong_ELO!$D:$D,Sheet1!$A6,Pong_ELO!$L:$L,Sheet1!P$1))</f>
        <v>#N/A</v>
      </c>
      <c r="Q6">
        <f>IF(SUMIFS(Pong_ELO!$G:$G,Pong_ELO!$D:$D,Sheet1!$A6,Pong_ELO!$L:$L,Sheet1!Q$1)=0,NA(),SUMIFS(Pong_ELO!$G:$G,Pong_ELO!$D:$D,Sheet1!$A6,Pong_ELO!$L:$L,Sheet1!Q$1))</f>
        <v>998</v>
      </c>
      <c r="R6">
        <f>IF(SUMIFS(Pong_ELO!$G:$G,Pong_ELO!$D:$D,Sheet1!$A6,Pong_ELO!$L:$L,Sheet1!R$1)=0,NA(),SUMIFS(Pong_ELO!$G:$G,Pong_ELO!$D:$D,Sheet1!$A6,Pong_ELO!$L:$L,Sheet1!R$1))</f>
        <v>1005</v>
      </c>
      <c r="S6">
        <f>IF(SUMIFS(Pong_ELO!$G:$G,Pong_ELO!$D:$D,Sheet1!$A6,Pong_ELO!$L:$L,Sheet1!S$1)=0,NA(),SUMIFS(Pong_ELO!$G:$G,Pong_ELO!$D:$D,Sheet1!$A6,Pong_ELO!$L:$L,Sheet1!S$1))</f>
        <v>1013</v>
      </c>
    </row>
    <row r="7" spans="1:29" x14ac:dyDescent="0.2">
      <c r="A7" t="s">
        <v>13</v>
      </c>
      <c r="B7">
        <v>1000</v>
      </c>
      <c r="C7">
        <f>IF(SUMIFS(Pong_ELO!$G:$G,Pong_ELO!$D:$D,Sheet1!$A7,Pong_ELO!$L:$L,Sheet1!C$1)=0,NA(),SUMIFS(Pong_ELO!$G:$G,Pong_ELO!$D:$D,Sheet1!$A7,Pong_ELO!$L:$L,Sheet1!C$1))</f>
        <v>1027</v>
      </c>
      <c r="D7">
        <f>IF(SUMIFS(Pong_ELO!$G:$G,Pong_ELO!$D:$D,Sheet1!$A7,Pong_ELO!$L:$L,Sheet1!D$1)=0,NA(),SUMIFS(Pong_ELO!$G:$G,Pong_ELO!$D:$D,Sheet1!$A7,Pong_ELO!$L:$L,Sheet1!D$1))</f>
        <v>1012</v>
      </c>
      <c r="E7">
        <f>IF(SUMIFS(Pong_ELO!$G:$G,Pong_ELO!$D:$D,Sheet1!$A7,Pong_ELO!$L:$L,Sheet1!E$1)=0,NA(),SUMIFS(Pong_ELO!$G:$G,Pong_ELO!$D:$D,Sheet1!$A7,Pong_ELO!$L:$L,Sheet1!E$1))</f>
        <v>975</v>
      </c>
      <c r="F7">
        <f>IF(SUMIFS(Pong_ELO!$G:$G,Pong_ELO!$D:$D,Sheet1!$A7,Pong_ELO!$L:$L,Sheet1!F$1)=0,NA(),SUMIFS(Pong_ELO!$G:$G,Pong_ELO!$D:$D,Sheet1!$A7,Pong_ELO!$L:$L,Sheet1!F$1))</f>
        <v>955</v>
      </c>
      <c r="G7">
        <f>IF(SUMIFS(Pong_ELO!$G:$G,Pong_ELO!$D:$D,Sheet1!$A7,Pong_ELO!$L:$L,Sheet1!G$1)=0,NA(),SUMIFS(Pong_ELO!$G:$G,Pong_ELO!$D:$D,Sheet1!$A7,Pong_ELO!$L:$L,Sheet1!G$1))</f>
        <v>937</v>
      </c>
      <c r="H7">
        <f>IF(SUMIFS(Pong_ELO!$G:$G,Pong_ELO!$D:$D,Sheet1!$A7,Pong_ELO!$L:$L,Sheet1!H$1)=0,NA(),SUMIFS(Pong_ELO!$G:$G,Pong_ELO!$D:$D,Sheet1!$A7,Pong_ELO!$L:$L,Sheet1!H$1))</f>
        <v>939</v>
      </c>
      <c r="I7">
        <f>IF(SUMIFS(Pong_ELO!$G:$G,Pong_ELO!$D:$D,Sheet1!$A7,Pong_ELO!$L:$L,Sheet1!I$1)=0,NA(),SUMIFS(Pong_ELO!$G:$G,Pong_ELO!$D:$D,Sheet1!$A7,Pong_ELO!$L:$L,Sheet1!I$1))</f>
        <v>948</v>
      </c>
      <c r="J7" t="e">
        <f>IF(SUMIFS(Pong_ELO!$G:$G,Pong_ELO!$D:$D,Sheet1!$A7,Pong_ELO!$L:$L,Sheet1!J$1)=0,NA(),SUMIFS(Pong_ELO!$G:$G,Pong_ELO!$D:$D,Sheet1!$A7,Pong_ELO!$L:$L,Sheet1!J$1))</f>
        <v>#N/A</v>
      </c>
      <c r="K7">
        <f>IF(SUMIFS(Pong_ELO!$G:$G,Pong_ELO!$D:$D,Sheet1!$A7,Pong_ELO!$L:$L,Sheet1!K$1)=0,NA(),SUMIFS(Pong_ELO!$G:$G,Pong_ELO!$D:$D,Sheet1!$A7,Pong_ELO!$L:$L,Sheet1!K$1))</f>
        <v>936</v>
      </c>
      <c r="L7">
        <f>IF(SUMIFS(Pong_ELO!$G:$G,Pong_ELO!$D:$D,Sheet1!$A7,Pong_ELO!$L:$L,Sheet1!L$1)=0,NA(),SUMIFS(Pong_ELO!$G:$G,Pong_ELO!$D:$D,Sheet1!$A7,Pong_ELO!$L:$L,Sheet1!L$1))</f>
        <v>915</v>
      </c>
      <c r="M7">
        <f>IF(SUMIFS(Pong_ELO!$G:$G,Pong_ELO!$D:$D,Sheet1!$A7,Pong_ELO!$L:$L,Sheet1!M$1)=0,NA(),SUMIFS(Pong_ELO!$G:$G,Pong_ELO!$D:$D,Sheet1!$A7,Pong_ELO!$L:$L,Sheet1!M$1))</f>
        <v>895</v>
      </c>
      <c r="N7">
        <f>IF(SUMIFS(Pong_ELO!$G:$G,Pong_ELO!$D:$D,Sheet1!$A7,Pong_ELO!$L:$L,Sheet1!N$1)=0,NA(),SUMIFS(Pong_ELO!$G:$G,Pong_ELO!$D:$D,Sheet1!$A7,Pong_ELO!$L:$L,Sheet1!N$1))</f>
        <v>898</v>
      </c>
      <c r="O7">
        <f>IF(SUMIFS(Pong_ELO!$G:$G,Pong_ELO!$D:$D,Sheet1!$A7,Pong_ELO!$L:$L,Sheet1!O$1)=0,NA(),SUMIFS(Pong_ELO!$G:$G,Pong_ELO!$D:$D,Sheet1!$A7,Pong_ELO!$L:$L,Sheet1!O$1))</f>
        <v>894</v>
      </c>
      <c r="P7">
        <f>IF(SUMIFS(Pong_ELO!$G:$G,Pong_ELO!$D:$D,Sheet1!$A7,Pong_ELO!$L:$L,Sheet1!P$1)=0,NA(),SUMIFS(Pong_ELO!$G:$G,Pong_ELO!$D:$D,Sheet1!$A7,Pong_ELO!$L:$L,Sheet1!P$1))</f>
        <v>875</v>
      </c>
      <c r="Q7">
        <f>IF(SUMIFS(Pong_ELO!$G:$G,Pong_ELO!$D:$D,Sheet1!$A7,Pong_ELO!$L:$L,Sheet1!Q$1)=0,NA(),SUMIFS(Pong_ELO!$G:$G,Pong_ELO!$D:$D,Sheet1!$A7,Pong_ELO!$L:$L,Sheet1!Q$1))</f>
        <v>876</v>
      </c>
      <c r="R7">
        <f>IF(SUMIFS(Pong_ELO!$G:$G,Pong_ELO!$D:$D,Sheet1!$A7,Pong_ELO!$L:$L,Sheet1!R$1)=0,NA(),SUMIFS(Pong_ELO!$G:$G,Pong_ELO!$D:$D,Sheet1!$A7,Pong_ELO!$L:$L,Sheet1!R$1))</f>
        <v>859</v>
      </c>
      <c r="S7">
        <f>IF(SUMIFS(Pong_ELO!$G:$G,Pong_ELO!$D:$D,Sheet1!$A7,Pong_ELO!$L:$L,Sheet1!S$1)=0,NA(),SUMIFS(Pong_ELO!$G:$G,Pong_ELO!$D:$D,Sheet1!$A7,Pong_ELO!$L:$L,Sheet1!S$1))</f>
        <v>869</v>
      </c>
    </row>
    <row r="8" spans="1:29" x14ac:dyDescent="0.2">
      <c r="A8" t="s">
        <v>8</v>
      </c>
      <c r="B8">
        <v>1000</v>
      </c>
      <c r="C8">
        <f>IF(SUMIFS(Pong_ELO!$G:$G,Pong_ELO!$D:$D,Sheet1!$A8,Pong_ELO!$L:$L,Sheet1!C$1)=0,NA(),SUMIFS(Pong_ELO!$G:$G,Pong_ELO!$D:$D,Sheet1!$A8,Pong_ELO!$L:$L,Sheet1!C$1))</f>
        <v>1014</v>
      </c>
      <c r="D8">
        <f>IF(SUMIFS(Pong_ELO!$G:$G,Pong_ELO!$D:$D,Sheet1!$A8,Pong_ELO!$L:$L,Sheet1!D$1)=0,NA(),SUMIFS(Pong_ELO!$G:$G,Pong_ELO!$D:$D,Sheet1!$A8,Pong_ELO!$L:$L,Sheet1!D$1))</f>
        <v>1013</v>
      </c>
      <c r="E8">
        <f>IF(SUMIFS(Pong_ELO!$G:$G,Pong_ELO!$D:$D,Sheet1!$A8,Pong_ELO!$L:$L,Sheet1!E$1)=0,NA(),SUMIFS(Pong_ELO!$G:$G,Pong_ELO!$D:$D,Sheet1!$A8,Pong_ELO!$L:$L,Sheet1!E$1))</f>
        <v>1024</v>
      </c>
      <c r="F8">
        <f>IF(SUMIFS(Pong_ELO!$G:$G,Pong_ELO!$D:$D,Sheet1!$A8,Pong_ELO!$L:$L,Sheet1!F$1)=0,NA(),SUMIFS(Pong_ELO!$G:$G,Pong_ELO!$D:$D,Sheet1!$A8,Pong_ELO!$L:$L,Sheet1!F$1))</f>
        <v>1028</v>
      </c>
      <c r="G8">
        <f>IF(SUMIFS(Pong_ELO!$G:$G,Pong_ELO!$D:$D,Sheet1!$A8,Pong_ELO!$L:$L,Sheet1!G$1)=0,NA(),SUMIFS(Pong_ELO!$G:$G,Pong_ELO!$D:$D,Sheet1!$A8,Pong_ELO!$L:$L,Sheet1!G$1))</f>
        <v>1033</v>
      </c>
      <c r="H8">
        <f>IF(SUMIFS(Pong_ELO!$G:$G,Pong_ELO!$D:$D,Sheet1!$A8,Pong_ELO!$L:$L,Sheet1!H$1)=0,NA(),SUMIFS(Pong_ELO!$G:$G,Pong_ELO!$D:$D,Sheet1!$A8,Pong_ELO!$L:$L,Sheet1!H$1))</f>
        <v>1026</v>
      </c>
      <c r="I8">
        <f>IF(SUMIFS(Pong_ELO!$G:$G,Pong_ELO!$D:$D,Sheet1!$A8,Pong_ELO!$L:$L,Sheet1!I$1)=0,NA(),SUMIFS(Pong_ELO!$G:$G,Pong_ELO!$D:$D,Sheet1!$A8,Pong_ELO!$L:$L,Sheet1!I$1))</f>
        <v>1040</v>
      </c>
      <c r="J8">
        <f>IF(SUMIFS(Pong_ELO!$G:$G,Pong_ELO!$D:$D,Sheet1!$A8,Pong_ELO!$L:$L,Sheet1!J$1)=0,NA(),SUMIFS(Pong_ELO!$G:$G,Pong_ELO!$D:$D,Sheet1!$A8,Pong_ELO!$L:$L,Sheet1!J$1))</f>
        <v>1064</v>
      </c>
      <c r="K8">
        <f>IF(SUMIFS(Pong_ELO!$G:$G,Pong_ELO!$D:$D,Sheet1!$A8,Pong_ELO!$L:$L,Sheet1!K$1)=0,NA(),SUMIFS(Pong_ELO!$G:$G,Pong_ELO!$D:$D,Sheet1!$A8,Pong_ELO!$L:$L,Sheet1!K$1))</f>
        <v>1039</v>
      </c>
      <c r="L8">
        <f>IF(SUMIFS(Pong_ELO!$G:$G,Pong_ELO!$D:$D,Sheet1!$A8,Pong_ELO!$L:$L,Sheet1!L$1)=0,NA(),SUMIFS(Pong_ELO!$G:$G,Pong_ELO!$D:$D,Sheet1!$A8,Pong_ELO!$L:$L,Sheet1!L$1))</f>
        <v>1030</v>
      </c>
      <c r="M8">
        <f>IF(SUMIFS(Pong_ELO!$G:$G,Pong_ELO!$D:$D,Sheet1!$A8,Pong_ELO!$L:$L,Sheet1!M$1)=0,NA(),SUMIFS(Pong_ELO!$G:$G,Pong_ELO!$D:$D,Sheet1!$A8,Pong_ELO!$L:$L,Sheet1!M$1))</f>
        <v>1044</v>
      </c>
      <c r="N8">
        <f>IF(SUMIFS(Pong_ELO!$G:$G,Pong_ELO!$D:$D,Sheet1!$A8,Pong_ELO!$L:$L,Sheet1!N$1)=0,NA(),SUMIFS(Pong_ELO!$G:$G,Pong_ELO!$D:$D,Sheet1!$A8,Pong_ELO!$L:$L,Sheet1!N$1))</f>
        <v>1045</v>
      </c>
      <c r="O8">
        <f>IF(SUMIFS(Pong_ELO!$G:$G,Pong_ELO!$D:$D,Sheet1!$A8,Pong_ELO!$L:$L,Sheet1!O$1)=0,NA(),SUMIFS(Pong_ELO!$G:$G,Pong_ELO!$D:$D,Sheet1!$A8,Pong_ELO!$L:$L,Sheet1!O$1))</f>
        <v>1070</v>
      </c>
      <c r="P8">
        <f>IF(SUMIFS(Pong_ELO!$G:$G,Pong_ELO!$D:$D,Sheet1!$A8,Pong_ELO!$L:$L,Sheet1!P$1)=0,NA(),SUMIFS(Pong_ELO!$G:$G,Pong_ELO!$D:$D,Sheet1!$A8,Pong_ELO!$L:$L,Sheet1!P$1))</f>
        <v>1051</v>
      </c>
      <c r="Q8">
        <f>IF(SUMIFS(Pong_ELO!$G:$G,Pong_ELO!$D:$D,Sheet1!$A8,Pong_ELO!$L:$L,Sheet1!Q$1)=0,NA(),SUMIFS(Pong_ELO!$G:$G,Pong_ELO!$D:$D,Sheet1!$A8,Pong_ELO!$L:$L,Sheet1!Q$1))</f>
        <v>1047</v>
      </c>
      <c r="R8">
        <f>IF(SUMIFS(Pong_ELO!$G:$G,Pong_ELO!$D:$D,Sheet1!$A8,Pong_ELO!$L:$L,Sheet1!R$1)=0,NA(),SUMIFS(Pong_ELO!$G:$G,Pong_ELO!$D:$D,Sheet1!$A8,Pong_ELO!$L:$L,Sheet1!R$1))</f>
        <v>1034</v>
      </c>
      <c r="S8">
        <f>IF(SUMIFS(Pong_ELO!$G:$G,Pong_ELO!$D:$D,Sheet1!$A8,Pong_ELO!$L:$L,Sheet1!S$1)=0,NA(),SUMIFS(Pong_ELO!$G:$G,Pong_ELO!$D:$D,Sheet1!$A8,Pong_ELO!$L:$L,Sheet1!S$1))</f>
        <v>1027</v>
      </c>
    </row>
    <row r="9" spans="1:29" x14ac:dyDescent="0.2">
      <c r="A9" t="s">
        <v>14</v>
      </c>
      <c r="B9">
        <v>1000</v>
      </c>
      <c r="C9">
        <f>IF(SUMIFS(Pong_ELO!$G:$G,Pong_ELO!$D:$D,Sheet1!$A9,Pong_ELO!$L:$L,Sheet1!C$1)=0,NA(),SUMIFS(Pong_ELO!$G:$G,Pong_ELO!$D:$D,Sheet1!$A9,Pong_ELO!$L:$L,Sheet1!C$1))</f>
        <v>1011</v>
      </c>
      <c r="D9">
        <f>IF(SUMIFS(Pong_ELO!$G:$G,Pong_ELO!$D:$D,Sheet1!$A9,Pong_ELO!$L:$L,Sheet1!D$1)=0,NA(),SUMIFS(Pong_ELO!$G:$G,Pong_ELO!$D:$D,Sheet1!$A9,Pong_ELO!$L:$L,Sheet1!D$1))</f>
        <v>1033</v>
      </c>
      <c r="E9">
        <f>IF(SUMIFS(Pong_ELO!$G:$G,Pong_ELO!$D:$D,Sheet1!$A9,Pong_ELO!$L:$L,Sheet1!E$1)=0,NA(),SUMIFS(Pong_ELO!$G:$G,Pong_ELO!$D:$D,Sheet1!$A9,Pong_ELO!$L:$L,Sheet1!E$1))</f>
        <v>1048</v>
      </c>
      <c r="F9">
        <f>IF(SUMIFS(Pong_ELO!$G:$G,Pong_ELO!$D:$D,Sheet1!$A9,Pong_ELO!$L:$L,Sheet1!F$1)=0,NA(),SUMIFS(Pong_ELO!$G:$G,Pong_ELO!$D:$D,Sheet1!$A9,Pong_ELO!$L:$L,Sheet1!F$1))</f>
        <v>1059</v>
      </c>
      <c r="G9">
        <f>IF(SUMIFS(Pong_ELO!$G:$G,Pong_ELO!$D:$D,Sheet1!$A9,Pong_ELO!$L:$L,Sheet1!G$1)=0,NA(),SUMIFS(Pong_ELO!$G:$G,Pong_ELO!$D:$D,Sheet1!$A9,Pong_ELO!$L:$L,Sheet1!G$1))</f>
        <v>1045</v>
      </c>
      <c r="H9">
        <f>IF(SUMIFS(Pong_ELO!$G:$G,Pong_ELO!$D:$D,Sheet1!$A9,Pong_ELO!$L:$L,Sheet1!H$1)=0,NA(),SUMIFS(Pong_ELO!$G:$G,Pong_ELO!$D:$D,Sheet1!$A9,Pong_ELO!$L:$L,Sheet1!H$1))</f>
        <v>1033</v>
      </c>
      <c r="I9">
        <f>IF(SUMIFS(Pong_ELO!$G:$G,Pong_ELO!$D:$D,Sheet1!$A9,Pong_ELO!$L:$L,Sheet1!I$1)=0,NA(),SUMIFS(Pong_ELO!$G:$G,Pong_ELO!$D:$D,Sheet1!$A9,Pong_ELO!$L:$L,Sheet1!I$1))</f>
        <v>1024</v>
      </c>
      <c r="J9" t="e">
        <f>IF(SUMIFS(Pong_ELO!$G:$G,Pong_ELO!$D:$D,Sheet1!$A9,Pong_ELO!$L:$L,Sheet1!J$1)=0,NA(),SUMIFS(Pong_ELO!$G:$G,Pong_ELO!$D:$D,Sheet1!$A9,Pong_ELO!$L:$L,Sheet1!J$1))</f>
        <v>#N/A</v>
      </c>
      <c r="K9">
        <f>IF(SUMIFS(Pong_ELO!$G:$G,Pong_ELO!$D:$D,Sheet1!$A9,Pong_ELO!$L:$L,Sheet1!K$1)=0,NA(),SUMIFS(Pong_ELO!$G:$G,Pong_ELO!$D:$D,Sheet1!$A9,Pong_ELO!$L:$L,Sheet1!K$1))</f>
        <v>996</v>
      </c>
      <c r="L9">
        <f>IF(SUMIFS(Pong_ELO!$G:$G,Pong_ELO!$D:$D,Sheet1!$A9,Pong_ELO!$L:$L,Sheet1!L$1)=0,NA(),SUMIFS(Pong_ELO!$G:$G,Pong_ELO!$D:$D,Sheet1!$A9,Pong_ELO!$L:$L,Sheet1!L$1))</f>
        <v>1028</v>
      </c>
      <c r="M9">
        <f>IF(SUMIFS(Pong_ELO!$G:$G,Pong_ELO!$D:$D,Sheet1!$A9,Pong_ELO!$L:$L,Sheet1!M$1)=0,NA(),SUMIFS(Pong_ELO!$G:$G,Pong_ELO!$D:$D,Sheet1!$A9,Pong_ELO!$L:$L,Sheet1!M$1))</f>
        <v>1051</v>
      </c>
      <c r="N9">
        <f>IF(SUMIFS(Pong_ELO!$G:$G,Pong_ELO!$D:$D,Sheet1!$A9,Pong_ELO!$L:$L,Sheet1!N$1)=0,NA(),SUMIFS(Pong_ELO!$G:$G,Pong_ELO!$D:$D,Sheet1!$A9,Pong_ELO!$L:$L,Sheet1!N$1))</f>
        <v>1048</v>
      </c>
      <c r="O9">
        <f>IF(SUMIFS(Pong_ELO!$G:$G,Pong_ELO!$D:$D,Sheet1!$A9,Pong_ELO!$L:$L,Sheet1!O$1)=0,NA(),SUMIFS(Pong_ELO!$G:$G,Pong_ELO!$D:$D,Sheet1!$A9,Pong_ELO!$L:$L,Sheet1!O$1))</f>
        <v>1055</v>
      </c>
      <c r="P9">
        <f>IF(SUMIFS(Pong_ELO!$G:$G,Pong_ELO!$D:$D,Sheet1!$A9,Pong_ELO!$L:$L,Sheet1!P$1)=0,NA(),SUMIFS(Pong_ELO!$G:$G,Pong_ELO!$D:$D,Sheet1!$A9,Pong_ELO!$L:$L,Sheet1!P$1))</f>
        <v>1041</v>
      </c>
      <c r="Q9">
        <f>IF(SUMIFS(Pong_ELO!$G:$G,Pong_ELO!$D:$D,Sheet1!$A9,Pong_ELO!$L:$L,Sheet1!Q$1)=0,NA(),SUMIFS(Pong_ELO!$G:$G,Pong_ELO!$D:$D,Sheet1!$A9,Pong_ELO!$L:$L,Sheet1!Q$1))</f>
        <v>1060</v>
      </c>
      <c r="R9">
        <f>IF(SUMIFS(Pong_ELO!$G:$G,Pong_ELO!$D:$D,Sheet1!$A9,Pong_ELO!$L:$L,Sheet1!R$1)=0,NA(),SUMIFS(Pong_ELO!$G:$G,Pong_ELO!$D:$D,Sheet1!$A9,Pong_ELO!$L:$L,Sheet1!R$1))</f>
        <v>1061</v>
      </c>
      <c r="S9">
        <f>IF(SUMIFS(Pong_ELO!$G:$G,Pong_ELO!$D:$D,Sheet1!$A9,Pong_ELO!$L:$L,Sheet1!S$1)=0,NA(),SUMIFS(Pong_ELO!$G:$G,Pong_ELO!$D:$D,Sheet1!$A9,Pong_ELO!$L:$L,Sheet1!S$1))</f>
        <v>1053</v>
      </c>
    </row>
    <row r="10" spans="1:29" x14ac:dyDescent="0.2">
      <c r="A10" t="s">
        <v>9</v>
      </c>
      <c r="B10">
        <v>1000</v>
      </c>
      <c r="C10">
        <f>IF(SUMIFS(Pong_ELO!$G:$G,Pong_ELO!$D:$D,Sheet1!$A10,Pong_ELO!$L:$L,Sheet1!C$1)=0,NA(),SUMIFS(Pong_ELO!$G:$G,Pong_ELO!$D:$D,Sheet1!$A10,Pong_ELO!$L:$L,Sheet1!C$1))</f>
        <v>1018</v>
      </c>
      <c r="D10">
        <f>IF(SUMIFS(Pong_ELO!$G:$G,Pong_ELO!$D:$D,Sheet1!$A10,Pong_ELO!$L:$L,Sheet1!D$1)=0,NA(),SUMIFS(Pong_ELO!$G:$G,Pong_ELO!$D:$D,Sheet1!$A10,Pong_ELO!$L:$L,Sheet1!D$1))</f>
        <v>1014</v>
      </c>
      <c r="E10">
        <f>IF(SUMIFS(Pong_ELO!$G:$G,Pong_ELO!$D:$D,Sheet1!$A10,Pong_ELO!$L:$L,Sheet1!E$1)=0,NA(),SUMIFS(Pong_ELO!$G:$G,Pong_ELO!$D:$D,Sheet1!$A10,Pong_ELO!$L:$L,Sheet1!E$1))</f>
        <v>1036</v>
      </c>
      <c r="F10">
        <f>IF(SUMIFS(Pong_ELO!$G:$G,Pong_ELO!$D:$D,Sheet1!$A10,Pong_ELO!$L:$L,Sheet1!F$1)=0,NA(),SUMIFS(Pong_ELO!$G:$G,Pong_ELO!$D:$D,Sheet1!$A10,Pong_ELO!$L:$L,Sheet1!F$1))</f>
        <v>1049</v>
      </c>
      <c r="G10">
        <f>IF(SUMIFS(Pong_ELO!$G:$G,Pong_ELO!$D:$D,Sheet1!$A10,Pong_ELO!$L:$L,Sheet1!G$1)=0,NA(),SUMIFS(Pong_ELO!$G:$G,Pong_ELO!$D:$D,Sheet1!$A10,Pong_ELO!$L:$L,Sheet1!G$1))</f>
        <v>1065</v>
      </c>
      <c r="H10">
        <f>IF(SUMIFS(Pong_ELO!$G:$G,Pong_ELO!$D:$D,Sheet1!$A10,Pong_ELO!$L:$L,Sheet1!H$1)=0,NA(),SUMIFS(Pong_ELO!$G:$G,Pong_ELO!$D:$D,Sheet1!$A10,Pong_ELO!$L:$L,Sheet1!H$1))</f>
        <v>1048</v>
      </c>
      <c r="I10">
        <f>IF(SUMIFS(Pong_ELO!$G:$G,Pong_ELO!$D:$D,Sheet1!$A10,Pong_ELO!$L:$L,Sheet1!I$1)=0,NA(),SUMIFS(Pong_ELO!$G:$G,Pong_ELO!$D:$D,Sheet1!$A10,Pong_ELO!$L:$L,Sheet1!I$1))</f>
        <v>1077</v>
      </c>
      <c r="J10" t="e">
        <f>IF(SUMIFS(Pong_ELO!$G:$G,Pong_ELO!$D:$D,Sheet1!$A10,Pong_ELO!$L:$L,Sheet1!J$1)=0,NA(),SUMIFS(Pong_ELO!$G:$G,Pong_ELO!$D:$D,Sheet1!$A10,Pong_ELO!$L:$L,Sheet1!J$1))</f>
        <v>#N/A</v>
      </c>
      <c r="K10">
        <f>IF(SUMIFS(Pong_ELO!$G:$G,Pong_ELO!$D:$D,Sheet1!$A10,Pong_ELO!$L:$L,Sheet1!K$1)=0,NA(),SUMIFS(Pong_ELO!$G:$G,Pong_ELO!$D:$D,Sheet1!$A10,Pong_ELO!$L:$L,Sheet1!K$1))</f>
        <v>1036</v>
      </c>
      <c r="L10">
        <f>IF(SUMIFS(Pong_ELO!$G:$G,Pong_ELO!$D:$D,Sheet1!$A10,Pong_ELO!$L:$L,Sheet1!L$1)=0,NA(),SUMIFS(Pong_ELO!$G:$G,Pong_ELO!$D:$D,Sheet1!$A10,Pong_ELO!$L:$L,Sheet1!L$1))</f>
        <v>1058</v>
      </c>
      <c r="M10">
        <f>IF(SUMIFS(Pong_ELO!$G:$G,Pong_ELO!$D:$D,Sheet1!$A10,Pong_ELO!$L:$L,Sheet1!M$1)=0,NA(),SUMIFS(Pong_ELO!$G:$G,Pong_ELO!$D:$D,Sheet1!$A10,Pong_ELO!$L:$L,Sheet1!M$1))</f>
        <v>1037</v>
      </c>
      <c r="N10">
        <f>IF(SUMIFS(Pong_ELO!$G:$G,Pong_ELO!$D:$D,Sheet1!$A10,Pong_ELO!$L:$L,Sheet1!N$1)=0,NA(),SUMIFS(Pong_ELO!$G:$G,Pong_ELO!$D:$D,Sheet1!$A10,Pong_ELO!$L:$L,Sheet1!N$1))</f>
        <v>1031</v>
      </c>
      <c r="O10">
        <f>IF(SUMIFS(Pong_ELO!$G:$G,Pong_ELO!$D:$D,Sheet1!$A10,Pong_ELO!$L:$L,Sheet1!O$1)=0,NA(),SUMIFS(Pong_ELO!$G:$G,Pong_ELO!$D:$D,Sheet1!$A10,Pong_ELO!$L:$L,Sheet1!O$1))</f>
        <v>1024</v>
      </c>
      <c r="P10">
        <f>IF(SUMIFS(Pong_ELO!$G:$G,Pong_ELO!$D:$D,Sheet1!$A10,Pong_ELO!$L:$L,Sheet1!P$1)=0,NA(),SUMIFS(Pong_ELO!$G:$G,Pong_ELO!$D:$D,Sheet1!$A10,Pong_ELO!$L:$L,Sheet1!P$1))</f>
        <v>1017</v>
      </c>
      <c r="Q10">
        <f>IF(SUMIFS(Pong_ELO!$G:$G,Pong_ELO!$D:$D,Sheet1!$A10,Pong_ELO!$L:$L,Sheet1!Q$1)=0,NA(),SUMIFS(Pong_ELO!$G:$G,Pong_ELO!$D:$D,Sheet1!$A10,Pong_ELO!$L:$L,Sheet1!Q$1))</f>
        <v>1020</v>
      </c>
      <c r="R10">
        <f>IF(SUMIFS(Pong_ELO!$G:$G,Pong_ELO!$D:$D,Sheet1!$A10,Pong_ELO!$L:$L,Sheet1!R$1)=0,NA(),SUMIFS(Pong_ELO!$G:$G,Pong_ELO!$D:$D,Sheet1!$A10,Pong_ELO!$L:$L,Sheet1!R$1))</f>
        <v>1052</v>
      </c>
      <c r="S10">
        <f>IF(SUMIFS(Pong_ELO!$G:$G,Pong_ELO!$D:$D,Sheet1!$A10,Pong_ELO!$L:$L,Sheet1!S$1)=0,NA(),SUMIFS(Pong_ELO!$G:$G,Pong_ELO!$D:$D,Sheet1!$A10,Pong_ELO!$L:$L,Sheet1!S$1))</f>
        <v>1059</v>
      </c>
    </row>
    <row r="11" spans="1:29" x14ac:dyDescent="0.2">
      <c r="A11" t="s">
        <v>11</v>
      </c>
      <c r="B11" t="e">
        <f>IF(B$1=MAX(Pong_ELO!$K:$K),Sheet1!B3,NA())</f>
        <v>#N/A</v>
      </c>
      <c r="C11" t="e">
        <f>IF(C$1=MAX(Pong_ELO!$K:$K),Sheet1!C3,NA())</f>
        <v>#N/A</v>
      </c>
      <c r="D11" t="e">
        <f>IF(D$1=MAX(Pong_ELO!$K:$K),Sheet1!D3,NA())</f>
        <v>#N/A</v>
      </c>
      <c r="E11" t="e">
        <f>IF(E$1=MAX(Pong_ELO!$K:$K),Sheet1!E3,NA())</f>
        <v>#N/A</v>
      </c>
      <c r="F11" t="e">
        <f>IF(F$1=MAX(Pong_ELO!$K:$K),Sheet1!F3,NA())</f>
        <v>#N/A</v>
      </c>
      <c r="G11" t="e">
        <f>IF(G$1=MAX(Pong_ELO!$K:$K),Sheet1!G3,NA())</f>
        <v>#N/A</v>
      </c>
      <c r="H11" t="e">
        <f>IF(H$1=MAX(Pong_ELO!$K:$K),Sheet1!H3,NA())</f>
        <v>#N/A</v>
      </c>
      <c r="I11" t="e">
        <f>IF(I$1=MAX(Pong_ELO!$K:$K),Sheet1!I3,NA())</f>
        <v>#N/A</v>
      </c>
      <c r="J11" t="e">
        <f>IF(J$1=MAX(Pong_ELO!$K:$K),Sheet1!J3,NA())</f>
        <v>#N/A</v>
      </c>
      <c r="K11" t="e">
        <f>IF(K$1=MAX(Pong_ELO!$K:$K),Sheet1!K3,NA())</f>
        <v>#N/A</v>
      </c>
      <c r="L11" t="e">
        <f>IF(L$1=MAX(Pong_ELO!$K:$K),Sheet1!L3,NA())</f>
        <v>#N/A</v>
      </c>
      <c r="M11" t="e">
        <f>IF(M$1=MAX(Pong_ELO!$K:$K),Sheet1!M3,NA())</f>
        <v>#N/A</v>
      </c>
      <c r="N11" t="e">
        <f>IF(N$1=MAX(Pong_ELO!$K:$K),Sheet1!N3,NA())</f>
        <v>#N/A</v>
      </c>
      <c r="O11" t="e">
        <f>IF(O$1=MAX(Pong_ELO!$K:$K),Sheet1!O3,NA())</f>
        <v>#N/A</v>
      </c>
      <c r="P11" t="e">
        <f>IF(P$1=MAX(Pong_ELO!$K:$K),Sheet1!P3,NA())</f>
        <v>#N/A</v>
      </c>
      <c r="Q11" t="e">
        <f>IF(Q$1=MAX(Pong_ELO!$K:$K),Sheet1!Q3,NA())</f>
        <v>#N/A</v>
      </c>
      <c r="R11" t="e">
        <f>IF(R$1=MAX(Pong_ELO!$K:$K),Sheet1!R3,NA())</f>
        <v>#N/A</v>
      </c>
      <c r="S11">
        <f>IF(S$1=MAX(Pong_ELO!$K:$K),Sheet1!S3,NA())</f>
        <v>1040</v>
      </c>
    </row>
    <row r="12" spans="1:29" x14ac:dyDescent="0.2">
      <c r="A12" t="s">
        <v>6</v>
      </c>
      <c r="B12" t="e">
        <f>IF(B$1=MAX(Pong_ELO!$K:$K),Sheet1!B4,NA())</f>
        <v>#N/A</v>
      </c>
      <c r="C12" t="e">
        <f>IF(C$1=MAX(Pong_ELO!$K:$K),Sheet1!C4,NA())</f>
        <v>#N/A</v>
      </c>
      <c r="D12" t="e">
        <f>IF(D$1=MAX(Pong_ELO!$K:$K),Sheet1!D4,NA())</f>
        <v>#N/A</v>
      </c>
      <c r="E12" t="e">
        <f>IF(E$1=MAX(Pong_ELO!$K:$K),Sheet1!E4,NA())</f>
        <v>#N/A</v>
      </c>
      <c r="F12" t="e">
        <f>IF(F$1=MAX(Pong_ELO!$K:$K),Sheet1!F4,NA())</f>
        <v>#N/A</v>
      </c>
      <c r="G12" t="e">
        <f>IF(G$1=MAX(Pong_ELO!$K:$K),Sheet1!G4,NA())</f>
        <v>#N/A</v>
      </c>
      <c r="H12" t="e">
        <f>IF(H$1=MAX(Pong_ELO!$K:$K),Sheet1!H4,NA())</f>
        <v>#N/A</v>
      </c>
      <c r="I12" t="e">
        <f>IF(I$1=MAX(Pong_ELO!$K:$K),Sheet1!I4,NA())</f>
        <v>#N/A</v>
      </c>
      <c r="J12" t="e">
        <f>IF(J$1=MAX(Pong_ELO!$K:$K),Sheet1!J4,NA())</f>
        <v>#N/A</v>
      </c>
      <c r="K12" t="e">
        <f>IF(K$1=MAX(Pong_ELO!$K:$K),Sheet1!K4,NA())</f>
        <v>#N/A</v>
      </c>
      <c r="L12" t="e">
        <f>IF(L$1=MAX(Pong_ELO!$K:$K),Sheet1!L4,NA())</f>
        <v>#N/A</v>
      </c>
      <c r="M12" t="e">
        <f>IF(M$1=MAX(Pong_ELO!$K:$K),Sheet1!M4,NA())</f>
        <v>#N/A</v>
      </c>
      <c r="N12" t="e">
        <f>IF(N$1=MAX(Pong_ELO!$K:$K),Sheet1!N4,NA())</f>
        <v>#N/A</v>
      </c>
      <c r="O12" t="e">
        <f>IF(O$1=MAX(Pong_ELO!$K:$K),Sheet1!O4,NA())</f>
        <v>#N/A</v>
      </c>
      <c r="P12" t="e">
        <f>IF(P$1=MAX(Pong_ELO!$K:$K),Sheet1!P4,NA())</f>
        <v>#N/A</v>
      </c>
      <c r="Q12" t="e">
        <f>IF(Q$1=MAX(Pong_ELO!$K:$K),Sheet1!Q4,NA())</f>
        <v>#N/A</v>
      </c>
      <c r="R12" t="e">
        <f>IF(R$1=MAX(Pong_ELO!$K:$K),Sheet1!R4,NA())</f>
        <v>#N/A</v>
      </c>
      <c r="S12">
        <f>IF(S$1=MAX(Pong_ELO!$K:$K),Sheet1!S4,NA())</f>
        <v>893</v>
      </c>
    </row>
    <row r="13" spans="1:29" x14ac:dyDescent="0.2">
      <c r="A13" t="s">
        <v>7</v>
      </c>
      <c r="B13" t="e">
        <f>IF(B$1=MAX(Pong_ELO!$K:$K),Sheet1!B5,NA())</f>
        <v>#N/A</v>
      </c>
      <c r="C13" t="e">
        <f>IF(C$1=MAX(Pong_ELO!$K:$K),Sheet1!C5,NA())</f>
        <v>#N/A</v>
      </c>
      <c r="D13" t="e">
        <f>IF(D$1=MAX(Pong_ELO!$K:$K),Sheet1!D5,NA())</f>
        <v>#N/A</v>
      </c>
      <c r="E13" t="e">
        <f>IF(E$1=MAX(Pong_ELO!$K:$K),Sheet1!E5,NA())</f>
        <v>#N/A</v>
      </c>
      <c r="F13" t="e">
        <f>IF(F$1=MAX(Pong_ELO!$K:$K),Sheet1!F5,NA())</f>
        <v>#N/A</v>
      </c>
      <c r="G13" t="e">
        <f>IF(G$1=MAX(Pong_ELO!$K:$K),Sheet1!G5,NA())</f>
        <v>#N/A</v>
      </c>
      <c r="H13" t="e">
        <f>IF(H$1=MAX(Pong_ELO!$K:$K),Sheet1!H5,NA())</f>
        <v>#N/A</v>
      </c>
      <c r="I13" t="e">
        <f>IF(I$1=MAX(Pong_ELO!$K:$K),Sheet1!I5,NA())</f>
        <v>#N/A</v>
      </c>
      <c r="J13" t="e">
        <f>IF(J$1=MAX(Pong_ELO!$K:$K),Sheet1!J5,NA())</f>
        <v>#N/A</v>
      </c>
      <c r="K13" t="e">
        <f>IF(K$1=MAX(Pong_ELO!$K:$K),Sheet1!K5,NA())</f>
        <v>#N/A</v>
      </c>
      <c r="L13" t="e">
        <f>IF(L$1=MAX(Pong_ELO!$K:$K),Sheet1!L5,NA())</f>
        <v>#N/A</v>
      </c>
      <c r="M13" t="e">
        <f>IF(M$1=MAX(Pong_ELO!$K:$K),Sheet1!M5,NA())</f>
        <v>#N/A</v>
      </c>
      <c r="N13" t="e">
        <f>IF(N$1=MAX(Pong_ELO!$K:$K),Sheet1!N5,NA())</f>
        <v>#N/A</v>
      </c>
      <c r="O13" t="e">
        <f>IF(O$1=MAX(Pong_ELO!$K:$K),Sheet1!O5,NA())</f>
        <v>#N/A</v>
      </c>
      <c r="P13" t="e">
        <f>IF(P$1=MAX(Pong_ELO!$K:$K),Sheet1!P5,NA())</f>
        <v>#N/A</v>
      </c>
      <c r="Q13" t="e">
        <f>IF(Q$1=MAX(Pong_ELO!$K:$K),Sheet1!Q5,NA())</f>
        <v>#N/A</v>
      </c>
      <c r="R13" t="e">
        <f>IF(R$1=MAX(Pong_ELO!$K:$K),Sheet1!R5,NA())</f>
        <v>#N/A</v>
      </c>
      <c r="S13">
        <f>IF(S$1=MAX(Pong_ELO!$K:$K),Sheet1!S5,NA())</f>
        <v>1046</v>
      </c>
    </row>
    <row r="14" spans="1:29" x14ac:dyDescent="0.2">
      <c r="A14" t="s">
        <v>12</v>
      </c>
      <c r="B14" t="e">
        <f>IF(B$1=MAX(Pong_ELO!$K:$K),Sheet1!B6,NA())</f>
        <v>#N/A</v>
      </c>
      <c r="C14" t="e">
        <f>IF(C$1=MAX(Pong_ELO!$K:$K),Sheet1!C6,NA())</f>
        <v>#N/A</v>
      </c>
      <c r="D14" t="e">
        <f>IF(D$1=MAX(Pong_ELO!$K:$K),Sheet1!D6,NA())</f>
        <v>#N/A</v>
      </c>
      <c r="E14" t="e">
        <f>IF(E$1=MAX(Pong_ELO!$K:$K),Sheet1!E6,NA())</f>
        <v>#N/A</v>
      </c>
      <c r="F14" t="e">
        <f>IF(F$1=MAX(Pong_ELO!$K:$K),Sheet1!F6,NA())</f>
        <v>#N/A</v>
      </c>
      <c r="G14" t="e">
        <f>IF(G$1=MAX(Pong_ELO!$K:$K),Sheet1!G6,NA())</f>
        <v>#N/A</v>
      </c>
      <c r="H14" t="e">
        <f>IF(H$1=MAX(Pong_ELO!$K:$K),Sheet1!H6,NA())</f>
        <v>#N/A</v>
      </c>
      <c r="I14" t="e">
        <f>IF(I$1=MAX(Pong_ELO!$K:$K),Sheet1!I6,NA())</f>
        <v>#N/A</v>
      </c>
      <c r="J14" t="e">
        <f>IF(J$1=MAX(Pong_ELO!$K:$K),Sheet1!J6,NA())</f>
        <v>#N/A</v>
      </c>
      <c r="K14" t="e">
        <f>IF(K$1=MAX(Pong_ELO!$K:$K),Sheet1!K6,NA())</f>
        <v>#N/A</v>
      </c>
      <c r="L14" t="e">
        <f>IF(L$1=MAX(Pong_ELO!$K:$K),Sheet1!L6,NA())</f>
        <v>#N/A</v>
      </c>
      <c r="M14" t="e">
        <f>IF(M$1=MAX(Pong_ELO!$K:$K),Sheet1!M6,NA())</f>
        <v>#N/A</v>
      </c>
      <c r="N14" t="e">
        <f>IF(N$1=MAX(Pong_ELO!$K:$K),Sheet1!N6,NA())</f>
        <v>#N/A</v>
      </c>
      <c r="O14" t="e">
        <f>IF(O$1=MAX(Pong_ELO!$K:$K),Sheet1!O6,NA())</f>
        <v>#N/A</v>
      </c>
      <c r="P14" t="e">
        <f>IF(P$1=MAX(Pong_ELO!$K:$K),Sheet1!P6,NA())</f>
        <v>#N/A</v>
      </c>
      <c r="Q14" t="e">
        <f>IF(Q$1=MAX(Pong_ELO!$K:$K),Sheet1!Q6,NA())</f>
        <v>#N/A</v>
      </c>
      <c r="R14" t="e">
        <f>IF(R$1=MAX(Pong_ELO!$K:$K),Sheet1!R6,NA())</f>
        <v>#N/A</v>
      </c>
      <c r="S14">
        <f>IF(S$1=MAX(Pong_ELO!$K:$K),Sheet1!S6,NA())</f>
        <v>1013</v>
      </c>
    </row>
    <row r="15" spans="1:29" x14ac:dyDescent="0.2">
      <c r="A15" t="s">
        <v>13</v>
      </c>
      <c r="B15" t="e">
        <f>IF(B$1=MAX(Pong_ELO!$K:$K),Sheet1!B7,NA())</f>
        <v>#N/A</v>
      </c>
      <c r="C15" t="e">
        <f>IF(C$1=MAX(Pong_ELO!$K:$K),Sheet1!C7,NA())</f>
        <v>#N/A</v>
      </c>
      <c r="D15" t="e">
        <f>IF(D$1=MAX(Pong_ELO!$K:$K),Sheet1!D7,NA())</f>
        <v>#N/A</v>
      </c>
      <c r="E15" t="e">
        <f>IF(E$1=MAX(Pong_ELO!$K:$K),Sheet1!E7,NA())</f>
        <v>#N/A</v>
      </c>
      <c r="F15" t="e">
        <f>IF(F$1=MAX(Pong_ELO!$K:$K),Sheet1!F7,NA())</f>
        <v>#N/A</v>
      </c>
      <c r="G15" t="e">
        <f>IF(G$1=MAX(Pong_ELO!$K:$K),Sheet1!G7,NA())</f>
        <v>#N/A</v>
      </c>
      <c r="H15" t="e">
        <f>IF(H$1=MAX(Pong_ELO!$K:$K),Sheet1!H7,NA())</f>
        <v>#N/A</v>
      </c>
      <c r="I15" t="e">
        <f>IF(I$1=MAX(Pong_ELO!$K:$K),Sheet1!I7,NA())</f>
        <v>#N/A</v>
      </c>
      <c r="J15" t="e">
        <f>IF(J$1=MAX(Pong_ELO!$K:$K),Sheet1!J7,NA())</f>
        <v>#N/A</v>
      </c>
      <c r="K15" t="e">
        <f>IF(K$1=MAX(Pong_ELO!$K:$K),Sheet1!K7,NA())</f>
        <v>#N/A</v>
      </c>
      <c r="L15" t="e">
        <f>IF(L$1=MAX(Pong_ELO!$K:$K),Sheet1!L7,NA())</f>
        <v>#N/A</v>
      </c>
      <c r="M15" t="e">
        <f>IF(M$1=MAX(Pong_ELO!$K:$K),Sheet1!M7,NA())</f>
        <v>#N/A</v>
      </c>
      <c r="N15" t="e">
        <f>IF(N$1=MAX(Pong_ELO!$K:$K),Sheet1!N7,NA())</f>
        <v>#N/A</v>
      </c>
      <c r="O15" t="e">
        <f>IF(O$1=MAX(Pong_ELO!$K:$K),Sheet1!O7,NA())</f>
        <v>#N/A</v>
      </c>
      <c r="P15" t="e">
        <f>IF(P$1=MAX(Pong_ELO!$K:$K),Sheet1!P7,NA())</f>
        <v>#N/A</v>
      </c>
      <c r="Q15" t="e">
        <f>IF(Q$1=MAX(Pong_ELO!$K:$K),Sheet1!Q7,NA())</f>
        <v>#N/A</v>
      </c>
      <c r="R15" t="e">
        <f>IF(R$1=MAX(Pong_ELO!$K:$K),Sheet1!R7,NA())</f>
        <v>#N/A</v>
      </c>
      <c r="S15">
        <f>IF(S$1=MAX(Pong_ELO!$K:$K),Sheet1!S7,NA())</f>
        <v>869</v>
      </c>
    </row>
    <row r="16" spans="1:29" x14ac:dyDescent="0.2">
      <c r="A16" t="s">
        <v>8</v>
      </c>
      <c r="B16" t="e">
        <f>IF(B$1=MAX(Pong_ELO!$K:$K),Sheet1!B8,NA())</f>
        <v>#N/A</v>
      </c>
      <c r="C16" t="e">
        <f>IF(C$1=MAX(Pong_ELO!$K:$K),Sheet1!C8,NA())</f>
        <v>#N/A</v>
      </c>
      <c r="D16" t="e">
        <f>IF(D$1=MAX(Pong_ELO!$K:$K),Sheet1!D8,NA())</f>
        <v>#N/A</v>
      </c>
      <c r="E16" t="e">
        <f>IF(E$1=MAX(Pong_ELO!$K:$K),Sheet1!E8,NA())</f>
        <v>#N/A</v>
      </c>
      <c r="F16" t="e">
        <f>IF(F$1=MAX(Pong_ELO!$K:$K),Sheet1!F8,NA())</f>
        <v>#N/A</v>
      </c>
      <c r="G16" t="e">
        <f>IF(G$1=MAX(Pong_ELO!$K:$K),Sheet1!G8,NA())</f>
        <v>#N/A</v>
      </c>
      <c r="H16" t="e">
        <f>IF(H$1=MAX(Pong_ELO!$K:$K),Sheet1!H8,NA())</f>
        <v>#N/A</v>
      </c>
      <c r="I16" t="e">
        <f>IF(I$1=MAX(Pong_ELO!$K:$K),Sheet1!I8,NA())</f>
        <v>#N/A</v>
      </c>
      <c r="J16" t="e">
        <f>IF(J$1=MAX(Pong_ELO!$K:$K),Sheet1!J8,NA())</f>
        <v>#N/A</v>
      </c>
      <c r="K16" t="e">
        <f>IF(K$1=MAX(Pong_ELO!$K:$K),Sheet1!K8,NA())</f>
        <v>#N/A</v>
      </c>
      <c r="L16" t="e">
        <f>IF(L$1=MAX(Pong_ELO!$K:$K),Sheet1!L8,NA())</f>
        <v>#N/A</v>
      </c>
      <c r="M16" t="e">
        <f>IF(M$1=MAX(Pong_ELO!$K:$K),Sheet1!M8,NA())</f>
        <v>#N/A</v>
      </c>
      <c r="N16" t="e">
        <f>IF(N$1=MAX(Pong_ELO!$K:$K),Sheet1!N8,NA())</f>
        <v>#N/A</v>
      </c>
      <c r="O16" t="e">
        <f>IF(O$1=MAX(Pong_ELO!$K:$K),Sheet1!O8,NA())</f>
        <v>#N/A</v>
      </c>
      <c r="P16" t="e">
        <f>IF(P$1=MAX(Pong_ELO!$K:$K),Sheet1!P8,NA())</f>
        <v>#N/A</v>
      </c>
      <c r="Q16" t="e">
        <f>IF(Q$1=MAX(Pong_ELO!$K:$K),Sheet1!Q8,NA())</f>
        <v>#N/A</v>
      </c>
      <c r="R16" t="e">
        <f>IF(R$1=MAX(Pong_ELO!$K:$K),Sheet1!R8,NA())</f>
        <v>#N/A</v>
      </c>
      <c r="S16">
        <f>IF(S$1=MAX(Pong_ELO!$K:$K),Sheet1!S8,NA())</f>
        <v>1027</v>
      </c>
    </row>
    <row r="17" spans="1:19" x14ac:dyDescent="0.2">
      <c r="A17" t="s">
        <v>14</v>
      </c>
      <c r="B17" t="e">
        <f>IF(B$1=MAX(Pong_ELO!$K:$K),Sheet1!B9,NA())</f>
        <v>#N/A</v>
      </c>
      <c r="C17" t="e">
        <f>IF(C$1=MAX(Pong_ELO!$K:$K),Sheet1!C9,NA())</f>
        <v>#N/A</v>
      </c>
      <c r="D17" t="e">
        <f>IF(D$1=MAX(Pong_ELO!$K:$K),Sheet1!D9,NA())</f>
        <v>#N/A</v>
      </c>
      <c r="E17" t="e">
        <f>IF(E$1=MAX(Pong_ELO!$K:$K),Sheet1!E9,NA())</f>
        <v>#N/A</v>
      </c>
      <c r="F17" t="e">
        <f>IF(F$1=MAX(Pong_ELO!$K:$K),Sheet1!F9,NA())</f>
        <v>#N/A</v>
      </c>
      <c r="G17" t="e">
        <f>IF(G$1=MAX(Pong_ELO!$K:$K),Sheet1!G9,NA())</f>
        <v>#N/A</v>
      </c>
      <c r="H17" t="e">
        <f>IF(H$1=MAX(Pong_ELO!$K:$K),Sheet1!H9,NA())</f>
        <v>#N/A</v>
      </c>
      <c r="I17" t="e">
        <f>IF(I$1=MAX(Pong_ELO!$K:$K),Sheet1!I9,NA())</f>
        <v>#N/A</v>
      </c>
      <c r="J17" t="e">
        <f>IF(J$1=MAX(Pong_ELO!$K:$K),Sheet1!J9,NA())</f>
        <v>#N/A</v>
      </c>
      <c r="K17" t="e">
        <f>IF(K$1=MAX(Pong_ELO!$K:$K),Sheet1!K9,NA())</f>
        <v>#N/A</v>
      </c>
      <c r="L17" t="e">
        <f>IF(L$1=MAX(Pong_ELO!$K:$K),Sheet1!L9,NA())</f>
        <v>#N/A</v>
      </c>
      <c r="M17" t="e">
        <f>IF(M$1=MAX(Pong_ELO!$K:$K),Sheet1!M9,NA())</f>
        <v>#N/A</v>
      </c>
      <c r="N17" t="e">
        <f>IF(N$1=MAX(Pong_ELO!$K:$K),Sheet1!N9,NA())</f>
        <v>#N/A</v>
      </c>
      <c r="O17" t="e">
        <f>IF(O$1=MAX(Pong_ELO!$K:$K),Sheet1!O9,NA())</f>
        <v>#N/A</v>
      </c>
      <c r="P17" t="e">
        <f>IF(P$1=MAX(Pong_ELO!$K:$K),Sheet1!P9,NA())</f>
        <v>#N/A</v>
      </c>
      <c r="Q17" t="e">
        <f>IF(Q$1=MAX(Pong_ELO!$K:$K),Sheet1!Q9,NA())</f>
        <v>#N/A</v>
      </c>
      <c r="R17" t="e">
        <f>IF(R$1=MAX(Pong_ELO!$K:$K),Sheet1!R9,NA())</f>
        <v>#N/A</v>
      </c>
      <c r="S17">
        <f>IF(S$1=MAX(Pong_ELO!$K:$K),Sheet1!S9,NA())</f>
        <v>1053</v>
      </c>
    </row>
    <row r="18" spans="1:19" x14ac:dyDescent="0.2">
      <c r="A18" t="s">
        <v>9</v>
      </c>
      <c r="B18" t="e">
        <f>IF(B$1=MAX(Pong_ELO!$K:$K),Sheet1!B10,NA())</f>
        <v>#N/A</v>
      </c>
      <c r="C18" t="e">
        <f>IF(C$1=MAX(Pong_ELO!$K:$K),Sheet1!C10,NA())</f>
        <v>#N/A</v>
      </c>
      <c r="D18" t="e">
        <f>IF(D$1=MAX(Pong_ELO!$K:$K),Sheet1!D10,NA())</f>
        <v>#N/A</v>
      </c>
      <c r="E18" t="e">
        <f>IF(E$1=MAX(Pong_ELO!$K:$K),Sheet1!E10,NA())</f>
        <v>#N/A</v>
      </c>
      <c r="F18" t="e">
        <f>IF(F$1=MAX(Pong_ELO!$K:$K),Sheet1!F10,NA())</f>
        <v>#N/A</v>
      </c>
      <c r="G18" t="e">
        <f>IF(G$1=MAX(Pong_ELO!$K:$K),Sheet1!G10,NA())</f>
        <v>#N/A</v>
      </c>
      <c r="H18" t="e">
        <f>IF(H$1=MAX(Pong_ELO!$K:$K),Sheet1!H10,NA())</f>
        <v>#N/A</v>
      </c>
      <c r="I18" t="e">
        <f>IF(I$1=MAX(Pong_ELO!$K:$K),Sheet1!I10,NA())</f>
        <v>#N/A</v>
      </c>
      <c r="J18" t="e">
        <f>IF(J$1=MAX(Pong_ELO!$K:$K),Sheet1!J10,NA())</f>
        <v>#N/A</v>
      </c>
      <c r="K18" t="e">
        <f>IF(K$1=MAX(Pong_ELO!$K:$K),Sheet1!K10,NA())</f>
        <v>#N/A</v>
      </c>
      <c r="L18" t="e">
        <f>IF(L$1=MAX(Pong_ELO!$K:$K),Sheet1!L10,NA())</f>
        <v>#N/A</v>
      </c>
      <c r="M18" t="e">
        <f>IF(M$1=MAX(Pong_ELO!$K:$K),Sheet1!M10,NA())</f>
        <v>#N/A</v>
      </c>
      <c r="N18" t="e">
        <f>IF(N$1=MAX(Pong_ELO!$K:$K),Sheet1!N10,NA())</f>
        <v>#N/A</v>
      </c>
      <c r="O18" t="e">
        <f>IF(O$1=MAX(Pong_ELO!$K:$K),Sheet1!O10,NA())</f>
        <v>#N/A</v>
      </c>
      <c r="P18" t="e">
        <f>IF(P$1=MAX(Pong_ELO!$K:$K),Sheet1!P10,NA())</f>
        <v>#N/A</v>
      </c>
      <c r="Q18" t="e">
        <f>IF(Q$1=MAX(Pong_ELO!$K:$K),Sheet1!Q10,NA())</f>
        <v>#N/A</v>
      </c>
      <c r="R18" t="e">
        <f>IF(R$1=MAX(Pong_ELO!$K:$K),Sheet1!R10,NA())</f>
        <v>#N/A</v>
      </c>
      <c r="S18">
        <f>IF(S$1=MAX(Pong_ELO!$K:$K),Sheet1!S10,NA())</f>
        <v>1059</v>
      </c>
    </row>
  </sheetData>
  <sortState xmlns:xlrd2="http://schemas.microsoft.com/office/spreadsheetml/2017/richdata2" ref="A1:A10">
    <sortCondition ref="A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2CC30-3B37-B748-BE76-E0808238636E}">
  <dimension ref="A1:C11"/>
  <sheetViews>
    <sheetView workbookViewId="0">
      <selection sqref="A1:C11"/>
    </sheetView>
  </sheetViews>
  <sheetFormatPr baseColWidth="10" defaultRowHeight="16" x14ac:dyDescent="0.2"/>
  <sheetData>
    <row r="1" spans="1:3" x14ac:dyDescent="0.2">
      <c r="A1" t="s">
        <v>11</v>
      </c>
      <c r="B1">
        <v>1040</v>
      </c>
    </row>
    <row r="2" spans="1:3" x14ac:dyDescent="0.2">
      <c r="A2" t="s">
        <v>8</v>
      </c>
      <c r="B2">
        <v>1027</v>
      </c>
      <c r="C2">
        <f>SUM(B1:B2)</f>
        <v>2067</v>
      </c>
    </row>
    <row r="4" spans="1:3" x14ac:dyDescent="0.2">
      <c r="A4" t="s">
        <v>7</v>
      </c>
      <c r="B4">
        <v>1046</v>
      </c>
    </row>
    <row r="5" spans="1:3" x14ac:dyDescent="0.2">
      <c r="A5" t="s">
        <v>12</v>
      </c>
      <c r="B5">
        <v>1013</v>
      </c>
      <c r="C5">
        <f>SUM(B4:B5)</f>
        <v>2059</v>
      </c>
    </row>
    <row r="7" spans="1:3" x14ac:dyDescent="0.2">
      <c r="A7" t="s">
        <v>6</v>
      </c>
      <c r="B7">
        <v>893</v>
      </c>
    </row>
    <row r="8" spans="1:3" x14ac:dyDescent="0.2">
      <c r="A8" t="s">
        <v>9</v>
      </c>
      <c r="B8">
        <v>1059</v>
      </c>
      <c r="C8">
        <f>SUM(B7:B8)</f>
        <v>1952</v>
      </c>
    </row>
    <row r="10" spans="1:3" x14ac:dyDescent="0.2">
      <c r="A10" t="s">
        <v>13</v>
      </c>
      <c r="B10">
        <v>869</v>
      </c>
    </row>
    <row r="11" spans="1:3" x14ac:dyDescent="0.2">
      <c r="A11" t="s">
        <v>14</v>
      </c>
      <c r="B11">
        <v>1053</v>
      </c>
      <c r="C11">
        <f>SUM(B10:B11)</f>
        <v>1922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5"/>
  <sheetViews>
    <sheetView workbookViewId="0">
      <selection activeCell="L2" sqref="L2"/>
    </sheetView>
  </sheetViews>
  <sheetFormatPr baseColWidth="10" defaultRowHeight="16" x14ac:dyDescent="0.2"/>
  <cols>
    <col min="1" max="1" width="4.1640625" bestFit="1" customWidth="1"/>
    <col min="2" max="2" width="11.5" bestFit="1" customWidth="1"/>
    <col min="3" max="3" width="19.83203125" bestFit="1" customWidth="1"/>
    <col min="4" max="4" width="9.83203125" bestFit="1" customWidth="1"/>
    <col min="5" max="5" width="10.1640625" bestFit="1" customWidth="1"/>
    <col min="6" max="6" width="9.1640625" bestFit="1" customWidth="1"/>
    <col min="7" max="7" width="15.33203125" bestFit="1" customWidth="1"/>
    <col min="8" max="8" width="5.5" bestFit="1" customWidth="1"/>
    <col min="9" max="9" width="5" bestFit="1" customWidth="1"/>
    <col min="10" max="10" width="5.5" bestFit="1" customWidth="1"/>
    <col min="11" max="11" width="6" bestFit="1" customWidth="1"/>
    <col min="12" max="12" width="7" bestFit="1" customWidth="1"/>
  </cols>
  <sheetData>
    <row r="1" spans="1:12" x14ac:dyDescent="0.2">
      <c r="B1" t="s">
        <v>0</v>
      </c>
      <c r="C1" t="s">
        <v>51</v>
      </c>
      <c r="D1" t="s">
        <v>1</v>
      </c>
      <c r="E1" t="s">
        <v>2</v>
      </c>
      <c r="F1" t="s">
        <v>3</v>
      </c>
      <c r="G1" t="s">
        <v>4</v>
      </c>
      <c r="H1" t="s">
        <v>50</v>
      </c>
      <c r="I1" t="s">
        <v>48</v>
      </c>
      <c r="J1" t="s">
        <v>49</v>
      </c>
      <c r="K1" t="s">
        <v>62</v>
      </c>
      <c r="L1" t="s">
        <v>63</v>
      </c>
    </row>
    <row r="2" spans="1:12" x14ac:dyDescent="0.2">
      <c r="A2">
        <v>1</v>
      </c>
      <c r="B2" t="s">
        <v>5</v>
      </c>
      <c r="C2" t="s">
        <v>52</v>
      </c>
      <c r="D2" t="s">
        <v>6</v>
      </c>
      <c r="E2">
        <v>1000</v>
      </c>
      <c r="F2">
        <v>0</v>
      </c>
      <c r="G2">
        <v>971</v>
      </c>
      <c r="H2">
        <f>COUNTIFS($D$1:D2,D2)</f>
        <v>1</v>
      </c>
      <c r="I2">
        <f>_xlfn.MAXIFS(H:H,D:D,D2)</f>
        <v>15</v>
      </c>
      <c r="J2">
        <f>H2/I2</f>
        <v>6.6666666666666666E-2</v>
      </c>
      <c r="K2">
        <f>MAX(I:I)</f>
        <v>17</v>
      </c>
      <c r="L2" s="1">
        <f>ROUND(K2*J2,0)</f>
        <v>1</v>
      </c>
    </row>
    <row r="3" spans="1:12" x14ac:dyDescent="0.2">
      <c r="A3">
        <v>2</v>
      </c>
      <c r="B3" t="s">
        <v>5</v>
      </c>
      <c r="C3" t="s">
        <v>53</v>
      </c>
      <c r="D3" t="s">
        <v>7</v>
      </c>
      <c r="E3">
        <v>1000</v>
      </c>
      <c r="F3">
        <v>2</v>
      </c>
      <c r="G3">
        <v>997</v>
      </c>
      <c r="H3">
        <f>COUNTIFS($D$1:D3,D3)</f>
        <v>1</v>
      </c>
      <c r="I3">
        <f>_xlfn.MAXIFS(H:H,D:D,D3)</f>
        <v>15</v>
      </c>
      <c r="J3">
        <f>H3/I3</f>
        <v>6.6666666666666666E-2</v>
      </c>
      <c r="K3">
        <f t="shared" ref="K3:K66" si="0">MAX(I:I)</f>
        <v>17</v>
      </c>
      <c r="L3" s="1">
        <f t="shared" ref="L3:L66" si="1">ROUND(K3*J3,0)</f>
        <v>1</v>
      </c>
    </row>
    <row r="4" spans="1:12" x14ac:dyDescent="0.2">
      <c r="A4">
        <v>3</v>
      </c>
      <c r="B4" t="s">
        <v>5</v>
      </c>
      <c r="C4" t="s">
        <v>52</v>
      </c>
      <c r="D4" t="s">
        <v>8</v>
      </c>
      <c r="E4">
        <v>1000</v>
      </c>
      <c r="F4">
        <v>5</v>
      </c>
      <c r="G4">
        <v>1014</v>
      </c>
      <c r="H4">
        <f>COUNTIFS($D$1:D4,D4)</f>
        <v>1</v>
      </c>
      <c r="I4">
        <f>_xlfn.MAXIFS(H:H,D:D,D4)</f>
        <v>17</v>
      </c>
      <c r="J4">
        <f>H4/I4</f>
        <v>5.8823529411764705E-2</v>
      </c>
      <c r="K4">
        <f t="shared" si="0"/>
        <v>17</v>
      </c>
      <c r="L4" s="1">
        <f t="shared" si="1"/>
        <v>1</v>
      </c>
    </row>
    <row r="5" spans="1:12" x14ac:dyDescent="0.2">
      <c r="A5">
        <v>4</v>
      </c>
      <c r="B5" t="s">
        <v>5</v>
      </c>
      <c r="C5" t="s">
        <v>53</v>
      </c>
      <c r="D5" t="s">
        <v>9</v>
      </c>
      <c r="E5">
        <v>1000</v>
      </c>
      <c r="F5">
        <v>5</v>
      </c>
      <c r="G5">
        <v>1018</v>
      </c>
      <c r="H5">
        <f>COUNTIFS($D$1:D5,D5)</f>
        <v>1</v>
      </c>
      <c r="I5">
        <f>_xlfn.MAXIFS(H:H,D:D,D5)</f>
        <v>16</v>
      </c>
      <c r="J5">
        <f>H5/I5</f>
        <v>6.25E-2</v>
      </c>
      <c r="K5">
        <f t="shared" si="0"/>
        <v>17</v>
      </c>
      <c r="L5" s="1">
        <f t="shared" si="1"/>
        <v>1</v>
      </c>
    </row>
    <row r="6" spans="1:12" x14ac:dyDescent="0.2">
      <c r="A6">
        <v>5</v>
      </c>
      <c r="B6" t="s">
        <v>10</v>
      </c>
      <c r="C6" t="s">
        <v>54</v>
      </c>
      <c r="D6" t="s">
        <v>11</v>
      </c>
      <c r="E6">
        <v>1000</v>
      </c>
      <c r="F6">
        <v>3</v>
      </c>
      <c r="G6">
        <v>989</v>
      </c>
      <c r="H6">
        <f>COUNTIFS($D$1:D6,D6)</f>
        <v>1</v>
      </c>
      <c r="I6">
        <f>_xlfn.MAXIFS(H:H,D:D,D6)</f>
        <v>15</v>
      </c>
      <c r="J6">
        <f>H6/I6</f>
        <v>6.6666666666666666E-2</v>
      </c>
      <c r="K6">
        <f t="shared" si="0"/>
        <v>17</v>
      </c>
      <c r="L6" s="1">
        <f t="shared" si="1"/>
        <v>1</v>
      </c>
    </row>
    <row r="7" spans="1:12" x14ac:dyDescent="0.2">
      <c r="A7">
        <v>6</v>
      </c>
      <c r="B7" t="s">
        <v>10</v>
      </c>
      <c r="C7" t="s">
        <v>54</v>
      </c>
      <c r="D7" t="s">
        <v>12</v>
      </c>
      <c r="E7">
        <v>1000</v>
      </c>
      <c r="F7">
        <v>1</v>
      </c>
      <c r="G7">
        <v>973</v>
      </c>
      <c r="H7">
        <f>COUNTIFS($D$1:D7,D7)</f>
        <v>1</v>
      </c>
      <c r="I7">
        <f>_xlfn.MAXIFS(H:H,D:D,D7)</f>
        <v>14</v>
      </c>
      <c r="J7">
        <f>H7/I7</f>
        <v>7.1428571428571425E-2</v>
      </c>
      <c r="K7">
        <f t="shared" si="0"/>
        <v>17</v>
      </c>
      <c r="L7" s="1">
        <f t="shared" si="1"/>
        <v>1</v>
      </c>
    </row>
    <row r="8" spans="1:12" x14ac:dyDescent="0.2">
      <c r="A8">
        <v>7</v>
      </c>
      <c r="B8" t="s">
        <v>10</v>
      </c>
      <c r="C8" t="s">
        <v>55</v>
      </c>
      <c r="D8" t="s">
        <v>13</v>
      </c>
      <c r="E8">
        <v>1000</v>
      </c>
      <c r="F8">
        <v>5</v>
      </c>
      <c r="G8">
        <v>1027</v>
      </c>
      <c r="H8">
        <f>COUNTIFS($D$1:D8,D8)</f>
        <v>1</v>
      </c>
      <c r="I8">
        <f>_xlfn.MAXIFS(H:H,D:D,D8)</f>
        <v>16</v>
      </c>
      <c r="J8">
        <f>H8/I8</f>
        <v>6.25E-2</v>
      </c>
      <c r="K8">
        <f t="shared" si="0"/>
        <v>17</v>
      </c>
      <c r="L8" s="1">
        <f t="shared" si="1"/>
        <v>1</v>
      </c>
    </row>
    <row r="9" spans="1:12" x14ac:dyDescent="0.2">
      <c r="A9">
        <v>8</v>
      </c>
      <c r="B9" t="s">
        <v>10</v>
      </c>
      <c r="C9" t="s">
        <v>55</v>
      </c>
      <c r="D9" t="s">
        <v>14</v>
      </c>
      <c r="E9">
        <v>1000</v>
      </c>
      <c r="F9">
        <v>3</v>
      </c>
      <c r="G9">
        <v>1011</v>
      </c>
      <c r="H9">
        <f>COUNTIFS($D$1:D9,D9)</f>
        <v>1</v>
      </c>
      <c r="I9">
        <f>_xlfn.MAXIFS(H:H,D:D,D9)</f>
        <v>16</v>
      </c>
      <c r="J9">
        <f>H9/I9</f>
        <v>6.25E-2</v>
      </c>
      <c r="K9">
        <f t="shared" si="0"/>
        <v>17</v>
      </c>
      <c r="L9" s="1">
        <f t="shared" si="1"/>
        <v>1</v>
      </c>
    </row>
    <row r="10" spans="1:12" x14ac:dyDescent="0.2">
      <c r="A10">
        <v>9</v>
      </c>
      <c r="B10" t="s">
        <v>15</v>
      </c>
      <c r="C10" t="s">
        <v>53</v>
      </c>
      <c r="D10" t="s">
        <v>7</v>
      </c>
      <c r="E10">
        <v>997</v>
      </c>
      <c r="F10">
        <v>3</v>
      </c>
      <c r="G10">
        <v>994</v>
      </c>
      <c r="H10">
        <f>COUNTIFS($D$1:D10,D10)</f>
        <v>2</v>
      </c>
      <c r="I10">
        <f>_xlfn.MAXIFS(H:H,D:D,D10)</f>
        <v>15</v>
      </c>
      <c r="J10">
        <f>H10/I10</f>
        <v>0.13333333333333333</v>
      </c>
      <c r="K10">
        <f t="shared" si="0"/>
        <v>17</v>
      </c>
      <c r="L10" s="1">
        <f t="shared" si="1"/>
        <v>2</v>
      </c>
    </row>
    <row r="11" spans="1:12" x14ac:dyDescent="0.2">
      <c r="A11">
        <v>10</v>
      </c>
      <c r="B11" t="s">
        <v>15</v>
      </c>
      <c r="C11" t="s">
        <v>55</v>
      </c>
      <c r="D11" t="s">
        <v>13</v>
      </c>
      <c r="E11">
        <v>1027</v>
      </c>
      <c r="F11">
        <v>2</v>
      </c>
      <c r="G11">
        <v>1012</v>
      </c>
      <c r="H11">
        <f>COUNTIFS($D$1:D11,D11)</f>
        <v>2</v>
      </c>
      <c r="I11">
        <f>_xlfn.MAXIFS(H:H,D:D,D11)</f>
        <v>16</v>
      </c>
      <c r="J11">
        <f>H11/I11</f>
        <v>0.125</v>
      </c>
      <c r="K11">
        <f t="shared" si="0"/>
        <v>17</v>
      </c>
      <c r="L11" s="1">
        <f t="shared" si="1"/>
        <v>2</v>
      </c>
    </row>
    <row r="12" spans="1:12" x14ac:dyDescent="0.2">
      <c r="A12">
        <v>11</v>
      </c>
      <c r="B12" t="s">
        <v>15</v>
      </c>
      <c r="C12" t="s">
        <v>55</v>
      </c>
      <c r="D12" t="s">
        <v>14</v>
      </c>
      <c r="E12">
        <v>1011</v>
      </c>
      <c r="F12">
        <v>5</v>
      </c>
      <c r="G12">
        <v>1033</v>
      </c>
      <c r="H12">
        <f>COUNTIFS($D$1:D12,D12)</f>
        <v>2</v>
      </c>
      <c r="I12">
        <f>_xlfn.MAXIFS(H:H,D:D,D12)</f>
        <v>16</v>
      </c>
      <c r="J12">
        <f>H12/I12</f>
        <v>0.125</v>
      </c>
      <c r="K12">
        <f t="shared" si="0"/>
        <v>17</v>
      </c>
      <c r="L12" s="1">
        <f t="shared" si="1"/>
        <v>2</v>
      </c>
    </row>
    <row r="13" spans="1:12" x14ac:dyDescent="0.2">
      <c r="A13">
        <v>12</v>
      </c>
      <c r="B13" t="s">
        <v>15</v>
      </c>
      <c r="C13" t="s">
        <v>53</v>
      </c>
      <c r="D13" t="s">
        <v>9</v>
      </c>
      <c r="E13">
        <v>1018</v>
      </c>
      <c r="F13">
        <v>3</v>
      </c>
      <c r="G13">
        <v>1014</v>
      </c>
      <c r="H13">
        <f>COUNTIFS($D$1:D13,D13)</f>
        <v>2</v>
      </c>
      <c r="I13">
        <f>_xlfn.MAXIFS(H:H,D:D,D13)</f>
        <v>16</v>
      </c>
      <c r="J13">
        <f>H13/I13</f>
        <v>0.125</v>
      </c>
      <c r="K13">
        <f t="shared" si="0"/>
        <v>17</v>
      </c>
      <c r="L13" s="1">
        <f t="shared" si="1"/>
        <v>2</v>
      </c>
    </row>
    <row r="14" spans="1:12" x14ac:dyDescent="0.2">
      <c r="A14">
        <v>13</v>
      </c>
      <c r="B14" t="s">
        <v>16</v>
      </c>
      <c r="C14" t="s">
        <v>54</v>
      </c>
      <c r="D14" t="s">
        <v>11</v>
      </c>
      <c r="E14">
        <v>989</v>
      </c>
      <c r="F14">
        <v>4</v>
      </c>
      <c r="G14">
        <v>1009</v>
      </c>
      <c r="H14">
        <f>COUNTIFS($D$1:D14,D14)</f>
        <v>2</v>
      </c>
      <c r="I14">
        <f>_xlfn.MAXIFS(H:H,D:D,D14)</f>
        <v>15</v>
      </c>
      <c r="J14">
        <f>H14/I14</f>
        <v>0.13333333333333333</v>
      </c>
      <c r="K14">
        <f t="shared" si="0"/>
        <v>17</v>
      </c>
      <c r="L14" s="1">
        <f t="shared" si="1"/>
        <v>2</v>
      </c>
    </row>
    <row r="15" spans="1:12" x14ac:dyDescent="0.2">
      <c r="A15">
        <v>14</v>
      </c>
      <c r="B15" t="s">
        <v>16</v>
      </c>
      <c r="C15" t="s">
        <v>52</v>
      </c>
      <c r="D15" t="s">
        <v>6</v>
      </c>
      <c r="E15">
        <v>971</v>
      </c>
      <c r="F15">
        <v>1</v>
      </c>
      <c r="G15">
        <v>951</v>
      </c>
      <c r="H15">
        <f>COUNTIFS($D$1:D15,D15)</f>
        <v>2</v>
      </c>
      <c r="I15">
        <f>_xlfn.MAXIFS(H:H,D:D,D15)</f>
        <v>15</v>
      </c>
      <c r="J15">
        <f>H15/I15</f>
        <v>0.13333333333333333</v>
      </c>
      <c r="K15">
        <f t="shared" si="0"/>
        <v>17</v>
      </c>
      <c r="L15" s="1">
        <f t="shared" si="1"/>
        <v>2</v>
      </c>
    </row>
    <row r="16" spans="1:12" x14ac:dyDescent="0.2">
      <c r="A16">
        <v>15</v>
      </c>
      <c r="B16" t="s">
        <v>16</v>
      </c>
      <c r="C16" t="s">
        <v>54</v>
      </c>
      <c r="D16" t="s">
        <v>12</v>
      </c>
      <c r="E16">
        <v>973</v>
      </c>
      <c r="F16">
        <v>2</v>
      </c>
      <c r="G16">
        <v>974</v>
      </c>
      <c r="H16">
        <f>COUNTIFS($D$1:D16,D16)</f>
        <v>2</v>
      </c>
      <c r="I16">
        <f>_xlfn.MAXIFS(H:H,D:D,D16)</f>
        <v>14</v>
      </c>
      <c r="J16">
        <f>H16/I16</f>
        <v>0.14285714285714285</v>
      </c>
      <c r="K16">
        <f t="shared" si="0"/>
        <v>17</v>
      </c>
      <c r="L16" s="1">
        <f t="shared" si="1"/>
        <v>2</v>
      </c>
    </row>
    <row r="17" spans="1:12" x14ac:dyDescent="0.2">
      <c r="A17">
        <v>16</v>
      </c>
      <c r="B17" t="s">
        <v>16</v>
      </c>
      <c r="C17" t="s">
        <v>52</v>
      </c>
      <c r="D17" t="s">
        <v>8</v>
      </c>
      <c r="E17">
        <v>1014</v>
      </c>
      <c r="F17">
        <v>3</v>
      </c>
      <c r="G17">
        <v>1013</v>
      </c>
      <c r="H17">
        <f>COUNTIFS($D$1:D17,D17)</f>
        <v>2</v>
      </c>
      <c r="I17">
        <f>_xlfn.MAXIFS(H:H,D:D,D17)</f>
        <v>17</v>
      </c>
      <c r="J17">
        <f>H17/I17</f>
        <v>0.11764705882352941</v>
      </c>
      <c r="K17">
        <f t="shared" si="0"/>
        <v>17</v>
      </c>
      <c r="L17" s="1">
        <f t="shared" si="1"/>
        <v>2</v>
      </c>
    </row>
    <row r="18" spans="1:12" x14ac:dyDescent="0.2">
      <c r="A18">
        <v>17</v>
      </c>
      <c r="B18" t="s">
        <v>17</v>
      </c>
      <c r="C18" t="s">
        <v>52</v>
      </c>
      <c r="D18" t="s">
        <v>6</v>
      </c>
      <c r="E18">
        <v>951</v>
      </c>
      <c r="F18">
        <v>4</v>
      </c>
      <c r="G18">
        <v>962</v>
      </c>
      <c r="H18">
        <f>COUNTIFS($D$1:D18,D18)</f>
        <v>3</v>
      </c>
      <c r="I18">
        <f>_xlfn.MAXIFS(H:H,D:D,D18)</f>
        <v>15</v>
      </c>
      <c r="J18">
        <f>H18/I18</f>
        <v>0.2</v>
      </c>
      <c r="K18">
        <f t="shared" si="0"/>
        <v>17</v>
      </c>
      <c r="L18" s="1">
        <f t="shared" si="1"/>
        <v>3</v>
      </c>
    </row>
    <row r="19" spans="1:12" x14ac:dyDescent="0.2">
      <c r="A19">
        <v>18</v>
      </c>
      <c r="B19" t="s">
        <v>17</v>
      </c>
      <c r="C19" t="s">
        <v>55</v>
      </c>
      <c r="D19" t="s">
        <v>13</v>
      </c>
      <c r="E19">
        <v>1012</v>
      </c>
      <c r="F19">
        <v>0</v>
      </c>
      <c r="G19">
        <v>975</v>
      </c>
      <c r="H19">
        <f>COUNTIFS($D$1:D19,D19)</f>
        <v>3</v>
      </c>
      <c r="I19">
        <f>_xlfn.MAXIFS(H:H,D:D,D19)</f>
        <v>16</v>
      </c>
      <c r="J19">
        <f>H19/I19</f>
        <v>0.1875</v>
      </c>
      <c r="K19">
        <f t="shared" si="0"/>
        <v>17</v>
      </c>
      <c r="L19" s="1">
        <f t="shared" si="1"/>
        <v>3</v>
      </c>
    </row>
    <row r="20" spans="1:12" x14ac:dyDescent="0.2">
      <c r="A20">
        <v>19</v>
      </c>
      <c r="B20" t="s">
        <v>17</v>
      </c>
      <c r="C20" t="s">
        <v>52</v>
      </c>
      <c r="D20" t="s">
        <v>8</v>
      </c>
      <c r="E20">
        <v>1013</v>
      </c>
      <c r="F20">
        <v>5</v>
      </c>
      <c r="G20">
        <v>1024</v>
      </c>
      <c r="H20">
        <f>COUNTIFS($D$1:D20,D20)</f>
        <v>3</v>
      </c>
      <c r="I20">
        <f>_xlfn.MAXIFS(H:H,D:D,D20)</f>
        <v>17</v>
      </c>
      <c r="J20">
        <f>H20/I20</f>
        <v>0.17647058823529413</v>
      </c>
      <c r="K20">
        <f t="shared" si="0"/>
        <v>17</v>
      </c>
      <c r="L20" s="1">
        <f t="shared" si="1"/>
        <v>3</v>
      </c>
    </row>
    <row r="21" spans="1:12" x14ac:dyDescent="0.2">
      <c r="A21">
        <v>20</v>
      </c>
      <c r="B21" t="s">
        <v>17</v>
      </c>
      <c r="C21" t="s">
        <v>55</v>
      </c>
      <c r="D21" t="s">
        <v>14</v>
      </c>
      <c r="E21">
        <v>1033</v>
      </c>
      <c r="F21">
        <v>6</v>
      </c>
      <c r="G21">
        <v>1048</v>
      </c>
      <c r="H21">
        <f>COUNTIFS($D$1:D21,D21)</f>
        <v>3</v>
      </c>
      <c r="I21">
        <f>_xlfn.MAXIFS(H:H,D:D,D21)</f>
        <v>16</v>
      </c>
      <c r="J21">
        <f>H21/I21</f>
        <v>0.1875</v>
      </c>
      <c r="K21">
        <f t="shared" si="0"/>
        <v>17</v>
      </c>
      <c r="L21" s="1">
        <f t="shared" si="1"/>
        <v>3</v>
      </c>
    </row>
    <row r="22" spans="1:12" x14ac:dyDescent="0.2">
      <c r="A22">
        <v>21</v>
      </c>
      <c r="B22" t="s">
        <v>18</v>
      </c>
      <c r="C22" t="s">
        <v>54</v>
      </c>
      <c r="D22" t="s">
        <v>11</v>
      </c>
      <c r="E22">
        <v>1009</v>
      </c>
      <c r="F22">
        <v>2</v>
      </c>
      <c r="G22">
        <v>993</v>
      </c>
      <c r="H22">
        <f>COUNTIFS($D$1:D22,D22)</f>
        <v>3</v>
      </c>
      <c r="I22">
        <f>_xlfn.MAXIFS(H:H,D:D,D22)</f>
        <v>15</v>
      </c>
      <c r="J22">
        <f>H22/I22</f>
        <v>0.2</v>
      </c>
      <c r="K22">
        <f t="shared" si="0"/>
        <v>17</v>
      </c>
      <c r="L22" s="1">
        <f t="shared" si="1"/>
        <v>3</v>
      </c>
    </row>
    <row r="23" spans="1:12" x14ac:dyDescent="0.2">
      <c r="A23">
        <v>22</v>
      </c>
      <c r="B23" t="s">
        <v>18</v>
      </c>
      <c r="C23" t="s">
        <v>53</v>
      </c>
      <c r="D23" t="s">
        <v>7</v>
      </c>
      <c r="E23">
        <v>994</v>
      </c>
      <c r="F23">
        <v>2</v>
      </c>
      <c r="G23">
        <v>979</v>
      </c>
      <c r="H23">
        <f>COUNTIFS($D$1:D23,D23)</f>
        <v>3</v>
      </c>
      <c r="I23">
        <f>_xlfn.MAXIFS(H:H,D:D,D23)</f>
        <v>15</v>
      </c>
      <c r="J23">
        <f>H23/I23</f>
        <v>0.2</v>
      </c>
      <c r="K23">
        <f t="shared" si="0"/>
        <v>17</v>
      </c>
      <c r="L23" s="1">
        <f t="shared" si="1"/>
        <v>3</v>
      </c>
    </row>
    <row r="24" spans="1:12" x14ac:dyDescent="0.2">
      <c r="A24">
        <v>23</v>
      </c>
      <c r="B24" t="s">
        <v>18</v>
      </c>
      <c r="C24" t="s">
        <v>54</v>
      </c>
      <c r="D24" t="s">
        <v>12</v>
      </c>
      <c r="E24">
        <v>974</v>
      </c>
      <c r="F24">
        <v>5</v>
      </c>
      <c r="G24">
        <v>983</v>
      </c>
      <c r="H24">
        <f>COUNTIFS($D$1:D24,D24)</f>
        <v>3</v>
      </c>
      <c r="I24">
        <f>_xlfn.MAXIFS(H:H,D:D,D24)</f>
        <v>14</v>
      </c>
      <c r="J24">
        <f>H24/I24</f>
        <v>0.21428571428571427</v>
      </c>
      <c r="K24">
        <f t="shared" si="0"/>
        <v>17</v>
      </c>
      <c r="L24" s="1">
        <f t="shared" si="1"/>
        <v>4</v>
      </c>
    </row>
    <row r="25" spans="1:12" x14ac:dyDescent="0.2">
      <c r="A25">
        <v>24</v>
      </c>
      <c r="B25" t="s">
        <v>18</v>
      </c>
      <c r="C25" t="s">
        <v>53</v>
      </c>
      <c r="D25" t="s">
        <v>9</v>
      </c>
      <c r="E25">
        <v>1014</v>
      </c>
      <c r="F25">
        <v>6</v>
      </c>
      <c r="G25">
        <v>1036</v>
      </c>
      <c r="H25">
        <f>COUNTIFS($D$1:D25,D25)</f>
        <v>3</v>
      </c>
      <c r="I25">
        <f>_xlfn.MAXIFS(H:H,D:D,D25)</f>
        <v>16</v>
      </c>
      <c r="J25">
        <f>H25/I25</f>
        <v>0.1875</v>
      </c>
      <c r="K25">
        <f t="shared" si="0"/>
        <v>17</v>
      </c>
      <c r="L25" s="1">
        <f t="shared" si="1"/>
        <v>3</v>
      </c>
    </row>
    <row r="26" spans="1:12" x14ac:dyDescent="0.2">
      <c r="A26">
        <v>25</v>
      </c>
      <c r="B26" t="s">
        <v>19</v>
      </c>
      <c r="C26" t="s">
        <v>54</v>
      </c>
      <c r="D26" t="s">
        <v>11</v>
      </c>
      <c r="E26">
        <v>993</v>
      </c>
      <c r="F26">
        <v>5</v>
      </c>
      <c r="G26">
        <v>1007</v>
      </c>
      <c r="H26">
        <f>COUNTIFS($D$1:D26,D26)</f>
        <v>4</v>
      </c>
      <c r="I26">
        <f>_xlfn.MAXIFS(H:H,D:D,D26)</f>
        <v>15</v>
      </c>
      <c r="J26">
        <f>H26/I26</f>
        <v>0.26666666666666666</v>
      </c>
      <c r="K26">
        <f t="shared" si="0"/>
        <v>17</v>
      </c>
      <c r="L26" s="1">
        <f t="shared" si="1"/>
        <v>5</v>
      </c>
    </row>
    <row r="27" spans="1:12" x14ac:dyDescent="0.2">
      <c r="A27">
        <v>26</v>
      </c>
      <c r="B27" t="s">
        <v>19</v>
      </c>
      <c r="C27" t="s">
        <v>52</v>
      </c>
      <c r="D27" t="s">
        <v>6</v>
      </c>
      <c r="E27">
        <v>962</v>
      </c>
      <c r="F27">
        <v>4</v>
      </c>
      <c r="G27">
        <v>971</v>
      </c>
      <c r="H27">
        <f>COUNTIFS($D$1:D27,D27)</f>
        <v>4</v>
      </c>
      <c r="I27">
        <f>_xlfn.MAXIFS(H:H,D:D,D27)</f>
        <v>15</v>
      </c>
      <c r="J27">
        <f>H27/I27</f>
        <v>0.26666666666666666</v>
      </c>
      <c r="K27">
        <f t="shared" si="0"/>
        <v>17</v>
      </c>
      <c r="L27" s="1">
        <f t="shared" si="1"/>
        <v>5</v>
      </c>
    </row>
    <row r="28" spans="1:12" x14ac:dyDescent="0.2">
      <c r="A28">
        <v>27</v>
      </c>
      <c r="B28" t="s">
        <v>19</v>
      </c>
      <c r="C28" t="s">
        <v>54</v>
      </c>
      <c r="D28" t="s">
        <v>12</v>
      </c>
      <c r="E28">
        <v>983</v>
      </c>
      <c r="F28">
        <v>1</v>
      </c>
      <c r="G28">
        <v>956</v>
      </c>
      <c r="H28">
        <f>COUNTIFS($D$1:D28,D28)</f>
        <v>4</v>
      </c>
      <c r="I28">
        <f>_xlfn.MAXIFS(H:H,D:D,D28)</f>
        <v>14</v>
      </c>
      <c r="J28">
        <f>H28/I28</f>
        <v>0.2857142857142857</v>
      </c>
      <c r="K28">
        <f t="shared" si="0"/>
        <v>17</v>
      </c>
      <c r="L28" s="1">
        <f t="shared" si="1"/>
        <v>5</v>
      </c>
    </row>
    <row r="29" spans="1:12" x14ac:dyDescent="0.2">
      <c r="A29">
        <v>28</v>
      </c>
      <c r="B29" t="s">
        <v>19</v>
      </c>
      <c r="C29" t="s">
        <v>52</v>
      </c>
      <c r="D29" t="s">
        <v>8</v>
      </c>
      <c r="E29">
        <v>1024</v>
      </c>
      <c r="F29">
        <v>4</v>
      </c>
      <c r="G29">
        <v>1028</v>
      </c>
      <c r="H29">
        <f>COUNTIFS($D$1:D29,D29)</f>
        <v>4</v>
      </c>
      <c r="I29">
        <f>_xlfn.MAXIFS(H:H,D:D,D29)</f>
        <v>17</v>
      </c>
      <c r="J29">
        <f>H29/I29</f>
        <v>0.23529411764705882</v>
      </c>
      <c r="K29">
        <f t="shared" si="0"/>
        <v>17</v>
      </c>
      <c r="L29" s="1">
        <f t="shared" si="1"/>
        <v>4</v>
      </c>
    </row>
    <row r="30" spans="1:12" x14ac:dyDescent="0.2">
      <c r="A30">
        <v>29</v>
      </c>
      <c r="B30" t="s">
        <v>20</v>
      </c>
      <c r="C30" t="s">
        <v>53</v>
      </c>
      <c r="D30" t="s">
        <v>7</v>
      </c>
      <c r="E30">
        <v>979</v>
      </c>
      <c r="F30">
        <v>3</v>
      </c>
      <c r="G30">
        <v>975</v>
      </c>
      <c r="H30">
        <f>COUNTIFS($D$1:D30,D30)</f>
        <v>4</v>
      </c>
      <c r="I30">
        <f>_xlfn.MAXIFS(H:H,D:D,D30)</f>
        <v>15</v>
      </c>
      <c r="J30">
        <f>H30/I30</f>
        <v>0.26666666666666666</v>
      </c>
      <c r="K30">
        <f t="shared" si="0"/>
        <v>17</v>
      </c>
      <c r="L30" s="1">
        <f t="shared" si="1"/>
        <v>5</v>
      </c>
    </row>
    <row r="31" spans="1:12" x14ac:dyDescent="0.2">
      <c r="A31">
        <v>30</v>
      </c>
      <c r="B31" t="s">
        <v>20</v>
      </c>
      <c r="C31" t="s">
        <v>55</v>
      </c>
      <c r="D31" t="s">
        <v>13</v>
      </c>
      <c r="E31">
        <v>975</v>
      </c>
      <c r="F31">
        <v>2</v>
      </c>
      <c r="G31">
        <v>955</v>
      </c>
      <c r="H31">
        <f>COUNTIFS($D$1:D31,D31)</f>
        <v>4</v>
      </c>
      <c r="I31">
        <f>_xlfn.MAXIFS(H:H,D:D,D31)</f>
        <v>16</v>
      </c>
      <c r="J31">
        <f>H31/I31</f>
        <v>0.25</v>
      </c>
      <c r="K31">
        <f t="shared" si="0"/>
        <v>17</v>
      </c>
      <c r="L31" s="1">
        <f t="shared" si="1"/>
        <v>4</v>
      </c>
    </row>
    <row r="32" spans="1:12" x14ac:dyDescent="0.2">
      <c r="A32">
        <v>31</v>
      </c>
      <c r="B32" t="s">
        <v>20</v>
      </c>
      <c r="C32" t="s">
        <v>55</v>
      </c>
      <c r="D32" t="s">
        <v>14</v>
      </c>
      <c r="E32">
        <v>1048</v>
      </c>
      <c r="F32">
        <v>6</v>
      </c>
      <c r="G32">
        <v>1059</v>
      </c>
      <c r="H32">
        <f>COUNTIFS($D$1:D32,D32)</f>
        <v>4</v>
      </c>
      <c r="I32">
        <f>_xlfn.MAXIFS(H:H,D:D,D32)</f>
        <v>16</v>
      </c>
      <c r="J32">
        <f>H32/I32</f>
        <v>0.25</v>
      </c>
      <c r="K32">
        <f t="shared" si="0"/>
        <v>17</v>
      </c>
      <c r="L32" s="1">
        <f t="shared" si="1"/>
        <v>4</v>
      </c>
    </row>
    <row r="33" spans="1:12" x14ac:dyDescent="0.2">
      <c r="A33">
        <v>32</v>
      </c>
      <c r="B33" t="s">
        <v>20</v>
      </c>
      <c r="C33" t="s">
        <v>53</v>
      </c>
      <c r="D33" t="s">
        <v>9</v>
      </c>
      <c r="E33">
        <v>1036</v>
      </c>
      <c r="F33">
        <v>6</v>
      </c>
      <c r="G33">
        <v>1049</v>
      </c>
      <c r="H33">
        <f>COUNTIFS($D$1:D33,D33)</f>
        <v>4</v>
      </c>
      <c r="I33">
        <f>_xlfn.MAXIFS(H:H,D:D,D33)</f>
        <v>16</v>
      </c>
      <c r="J33">
        <f>H33/I33</f>
        <v>0.25</v>
      </c>
      <c r="K33">
        <f t="shared" si="0"/>
        <v>17</v>
      </c>
      <c r="L33" s="1">
        <f t="shared" si="1"/>
        <v>4</v>
      </c>
    </row>
    <row r="34" spans="1:12" x14ac:dyDescent="0.2">
      <c r="A34">
        <v>33</v>
      </c>
      <c r="B34" t="s">
        <v>21</v>
      </c>
      <c r="C34" t="s">
        <v>52</v>
      </c>
      <c r="D34" t="s">
        <v>6</v>
      </c>
      <c r="E34">
        <v>971</v>
      </c>
      <c r="F34">
        <v>6</v>
      </c>
      <c r="G34">
        <v>998</v>
      </c>
      <c r="H34">
        <f>COUNTIFS($D$1:D34,D34)</f>
        <v>5</v>
      </c>
      <c r="I34">
        <f>_xlfn.MAXIFS(H:H,D:D,D34)</f>
        <v>15</v>
      </c>
      <c r="J34">
        <f>H34/I34</f>
        <v>0.33333333333333331</v>
      </c>
      <c r="K34">
        <f t="shared" si="0"/>
        <v>17</v>
      </c>
      <c r="L34" s="1">
        <f t="shared" si="1"/>
        <v>6</v>
      </c>
    </row>
    <row r="35" spans="1:12" x14ac:dyDescent="0.2">
      <c r="A35">
        <v>34</v>
      </c>
      <c r="B35" t="s">
        <v>21</v>
      </c>
      <c r="C35" t="s">
        <v>55</v>
      </c>
      <c r="D35" t="s">
        <v>13</v>
      </c>
      <c r="E35">
        <v>955</v>
      </c>
      <c r="F35">
        <v>3</v>
      </c>
      <c r="G35">
        <v>937</v>
      </c>
      <c r="H35">
        <f>COUNTIFS($D$1:D35,D35)</f>
        <v>5</v>
      </c>
      <c r="I35">
        <f>_xlfn.MAXIFS(H:H,D:D,D35)</f>
        <v>16</v>
      </c>
      <c r="J35">
        <f>H35/I35</f>
        <v>0.3125</v>
      </c>
      <c r="K35">
        <f t="shared" si="0"/>
        <v>17</v>
      </c>
      <c r="L35" s="1">
        <f t="shared" si="1"/>
        <v>5</v>
      </c>
    </row>
    <row r="36" spans="1:12" x14ac:dyDescent="0.2">
      <c r="A36">
        <v>35</v>
      </c>
      <c r="B36" t="s">
        <v>21</v>
      </c>
      <c r="C36" t="s">
        <v>52</v>
      </c>
      <c r="D36" t="s">
        <v>8</v>
      </c>
      <c r="E36">
        <v>1028</v>
      </c>
      <c r="F36">
        <v>4</v>
      </c>
      <c r="G36">
        <v>1033</v>
      </c>
      <c r="H36">
        <f>COUNTIFS($D$1:D36,D36)</f>
        <v>5</v>
      </c>
      <c r="I36">
        <f>_xlfn.MAXIFS(H:H,D:D,D36)</f>
        <v>17</v>
      </c>
      <c r="J36">
        <f>H36/I36</f>
        <v>0.29411764705882354</v>
      </c>
      <c r="K36">
        <f t="shared" si="0"/>
        <v>17</v>
      </c>
      <c r="L36" s="1">
        <f t="shared" si="1"/>
        <v>5</v>
      </c>
    </row>
    <row r="37" spans="1:12" x14ac:dyDescent="0.2">
      <c r="A37">
        <v>36</v>
      </c>
      <c r="B37" t="s">
        <v>21</v>
      </c>
      <c r="C37" t="s">
        <v>55</v>
      </c>
      <c r="D37" t="s">
        <v>14</v>
      </c>
      <c r="E37">
        <v>1059</v>
      </c>
      <c r="F37">
        <v>4</v>
      </c>
      <c r="G37">
        <v>1045</v>
      </c>
      <c r="H37">
        <f>COUNTIFS($D$1:D37,D37)</f>
        <v>5</v>
      </c>
      <c r="I37">
        <f>_xlfn.MAXIFS(H:H,D:D,D37)</f>
        <v>16</v>
      </c>
      <c r="J37">
        <f>H37/I37</f>
        <v>0.3125</v>
      </c>
      <c r="K37">
        <f t="shared" si="0"/>
        <v>17</v>
      </c>
      <c r="L37" s="1">
        <f t="shared" si="1"/>
        <v>5</v>
      </c>
    </row>
    <row r="38" spans="1:12" x14ac:dyDescent="0.2">
      <c r="A38">
        <v>37</v>
      </c>
      <c r="B38" t="s">
        <v>22</v>
      </c>
      <c r="C38" t="s">
        <v>54</v>
      </c>
      <c r="D38" t="s">
        <v>11</v>
      </c>
      <c r="E38">
        <v>1007</v>
      </c>
      <c r="F38">
        <v>7</v>
      </c>
      <c r="G38">
        <v>1040</v>
      </c>
      <c r="H38">
        <f>COUNTIFS($D$1:D38,D38)</f>
        <v>5</v>
      </c>
      <c r="I38">
        <f>_xlfn.MAXIFS(H:H,D:D,D38)</f>
        <v>15</v>
      </c>
      <c r="J38">
        <f>H38/I38</f>
        <v>0.33333333333333331</v>
      </c>
      <c r="K38">
        <f t="shared" si="0"/>
        <v>17</v>
      </c>
      <c r="L38" s="1">
        <f t="shared" si="1"/>
        <v>6</v>
      </c>
    </row>
    <row r="39" spans="1:12" x14ac:dyDescent="0.2">
      <c r="A39">
        <v>38</v>
      </c>
      <c r="B39" t="s">
        <v>22</v>
      </c>
      <c r="C39" t="s">
        <v>54</v>
      </c>
      <c r="D39" t="s">
        <v>12</v>
      </c>
      <c r="E39">
        <v>956</v>
      </c>
      <c r="F39">
        <v>0</v>
      </c>
      <c r="G39">
        <v>933</v>
      </c>
      <c r="H39">
        <f>COUNTIFS($D$1:D39,D39)</f>
        <v>5</v>
      </c>
      <c r="I39">
        <f>_xlfn.MAXIFS(H:H,D:D,D39)</f>
        <v>14</v>
      </c>
      <c r="J39">
        <f>H39/I39</f>
        <v>0.35714285714285715</v>
      </c>
      <c r="K39">
        <f t="shared" si="0"/>
        <v>17</v>
      </c>
      <c r="L39" s="1">
        <f t="shared" si="1"/>
        <v>6</v>
      </c>
    </row>
    <row r="40" spans="1:12" x14ac:dyDescent="0.2">
      <c r="A40">
        <v>39</v>
      </c>
      <c r="B40" t="s">
        <v>22</v>
      </c>
      <c r="C40" t="s">
        <v>55</v>
      </c>
      <c r="D40" t="s">
        <v>13</v>
      </c>
      <c r="E40">
        <v>937</v>
      </c>
      <c r="F40">
        <v>3</v>
      </c>
      <c r="G40">
        <v>939</v>
      </c>
      <c r="H40">
        <f>COUNTIFS($D$1:D40,D40)</f>
        <v>6</v>
      </c>
      <c r="I40">
        <f>_xlfn.MAXIFS(H:H,D:D,D40)</f>
        <v>16</v>
      </c>
      <c r="J40">
        <f>H40/I40</f>
        <v>0.375</v>
      </c>
      <c r="K40">
        <f t="shared" si="0"/>
        <v>17</v>
      </c>
      <c r="L40" s="1">
        <f t="shared" si="1"/>
        <v>6</v>
      </c>
    </row>
    <row r="41" spans="1:12" x14ac:dyDescent="0.2">
      <c r="A41">
        <v>40</v>
      </c>
      <c r="B41" t="s">
        <v>22</v>
      </c>
      <c r="C41" t="s">
        <v>55</v>
      </c>
      <c r="D41" t="s">
        <v>14</v>
      </c>
      <c r="E41">
        <v>1045</v>
      </c>
      <c r="F41">
        <v>2</v>
      </c>
      <c r="G41">
        <v>1033</v>
      </c>
      <c r="H41">
        <f>COUNTIFS($D$1:D41,D41)</f>
        <v>6</v>
      </c>
      <c r="I41">
        <f>_xlfn.MAXIFS(H:H,D:D,D41)</f>
        <v>16</v>
      </c>
      <c r="J41">
        <f>H41/I41</f>
        <v>0.375</v>
      </c>
      <c r="K41">
        <f t="shared" si="0"/>
        <v>17</v>
      </c>
      <c r="L41" s="1">
        <f t="shared" si="1"/>
        <v>6</v>
      </c>
    </row>
    <row r="42" spans="1:12" x14ac:dyDescent="0.2">
      <c r="A42">
        <v>41</v>
      </c>
      <c r="B42" t="s">
        <v>23</v>
      </c>
      <c r="C42" t="s">
        <v>52</v>
      </c>
      <c r="D42" t="s">
        <v>6</v>
      </c>
      <c r="E42">
        <v>998</v>
      </c>
      <c r="F42">
        <v>3</v>
      </c>
      <c r="G42">
        <v>982</v>
      </c>
      <c r="H42">
        <f>COUNTIFS($D$1:D42,D42)</f>
        <v>6</v>
      </c>
      <c r="I42">
        <f>_xlfn.MAXIFS(H:H,D:D,D42)</f>
        <v>15</v>
      </c>
      <c r="J42">
        <f>H42/I42</f>
        <v>0.4</v>
      </c>
      <c r="K42">
        <f t="shared" si="0"/>
        <v>17</v>
      </c>
      <c r="L42" s="1">
        <f t="shared" si="1"/>
        <v>7</v>
      </c>
    </row>
    <row r="43" spans="1:12" x14ac:dyDescent="0.2">
      <c r="A43">
        <v>42</v>
      </c>
      <c r="B43" t="s">
        <v>23</v>
      </c>
      <c r="C43" t="s">
        <v>53</v>
      </c>
      <c r="D43" t="s">
        <v>7</v>
      </c>
      <c r="E43">
        <v>975</v>
      </c>
      <c r="F43">
        <v>4</v>
      </c>
      <c r="G43">
        <v>982</v>
      </c>
      <c r="H43">
        <f>COUNTIFS($D$1:D43,D43)</f>
        <v>5</v>
      </c>
      <c r="I43">
        <f>_xlfn.MAXIFS(H:H,D:D,D43)</f>
        <v>15</v>
      </c>
      <c r="J43">
        <f>H43/I43</f>
        <v>0.33333333333333331</v>
      </c>
      <c r="K43">
        <f t="shared" si="0"/>
        <v>17</v>
      </c>
      <c r="L43" s="1">
        <f t="shared" si="1"/>
        <v>6</v>
      </c>
    </row>
    <row r="44" spans="1:12" x14ac:dyDescent="0.2">
      <c r="A44">
        <v>43</v>
      </c>
      <c r="B44" t="s">
        <v>23</v>
      </c>
      <c r="C44" t="s">
        <v>52</v>
      </c>
      <c r="D44" t="s">
        <v>8</v>
      </c>
      <c r="E44">
        <v>1033</v>
      </c>
      <c r="F44">
        <v>4</v>
      </c>
      <c r="G44">
        <v>1026</v>
      </c>
      <c r="H44">
        <f>COUNTIFS($D$1:D44,D44)</f>
        <v>6</v>
      </c>
      <c r="I44">
        <f>_xlfn.MAXIFS(H:H,D:D,D44)</f>
        <v>17</v>
      </c>
      <c r="J44">
        <f>H44/I44</f>
        <v>0.35294117647058826</v>
      </c>
      <c r="K44">
        <f t="shared" si="0"/>
        <v>17</v>
      </c>
      <c r="L44" s="1">
        <f t="shared" si="1"/>
        <v>6</v>
      </c>
    </row>
    <row r="45" spans="1:12" x14ac:dyDescent="0.2">
      <c r="A45">
        <v>44</v>
      </c>
      <c r="B45" t="s">
        <v>23</v>
      </c>
      <c r="C45" t="s">
        <v>53</v>
      </c>
      <c r="D45" t="s">
        <v>9</v>
      </c>
      <c r="E45">
        <v>1049</v>
      </c>
      <c r="F45">
        <v>5</v>
      </c>
      <c r="G45">
        <v>1065</v>
      </c>
      <c r="H45">
        <f>COUNTIFS($D$1:D45,D45)</f>
        <v>5</v>
      </c>
      <c r="I45">
        <f>_xlfn.MAXIFS(H:H,D:D,D45)</f>
        <v>16</v>
      </c>
      <c r="J45">
        <f>H45/I45</f>
        <v>0.3125</v>
      </c>
      <c r="K45">
        <f t="shared" si="0"/>
        <v>17</v>
      </c>
      <c r="L45" s="1">
        <f t="shared" si="1"/>
        <v>5</v>
      </c>
    </row>
    <row r="46" spans="1:12" x14ac:dyDescent="0.2">
      <c r="A46">
        <v>45</v>
      </c>
      <c r="B46" t="s">
        <v>24</v>
      </c>
      <c r="C46" t="s">
        <v>11</v>
      </c>
      <c r="D46" t="s">
        <v>11</v>
      </c>
      <c r="E46">
        <v>1040</v>
      </c>
      <c r="F46">
        <v>4</v>
      </c>
      <c r="G46">
        <v>1045</v>
      </c>
      <c r="H46">
        <f>COUNTIFS($D$1:D46,D46)</f>
        <v>6</v>
      </c>
      <c r="I46">
        <f>_xlfn.MAXIFS(H:H,D:D,D46)</f>
        <v>15</v>
      </c>
      <c r="J46">
        <f>H46/I46</f>
        <v>0.4</v>
      </c>
      <c r="K46">
        <f t="shared" si="0"/>
        <v>17</v>
      </c>
      <c r="L46" s="1">
        <f t="shared" si="1"/>
        <v>7</v>
      </c>
    </row>
    <row r="47" spans="1:12" x14ac:dyDescent="0.2">
      <c r="A47">
        <v>46</v>
      </c>
      <c r="B47" t="s">
        <v>24</v>
      </c>
      <c r="C47" t="s">
        <v>12</v>
      </c>
      <c r="D47" t="s">
        <v>12</v>
      </c>
      <c r="E47">
        <v>933</v>
      </c>
      <c r="F47">
        <v>3</v>
      </c>
      <c r="G47">
        <v>928</v>
      </c>
      <c r="H47">
        <f>COUNTIFS($D$1:D47,D47)</f>
        <v>6</v>
      </c>
      <c r="I47">
        <f>_xlfn.MAXIFS(H:H,D:D,D47)</f>
        <v>14</v>
      </c>
      <c r="J47">
        <f>H47/I47</f>
        <v>0.42857142857142855</v>
      </c>
      <c r="K47">
        <f t="shared" si="0"/>
        <v>17</v>
      </c>
      <c r="L47" s="1">
        <f t="shared" si="1"/>
        <v>7</v>
      </c>
    </row>
    <row r="48" spans="1:12" x14ac:dyDescent="0.2">
      <c r="A48">
        <v>47</v>
      </c>
      <c r="B48" t="s">
        <v>25</v>
      </c>
      <c r="C48" t="s">
        <v>13</v>
      </c>
      <c r="D48" t="s">
        <v>13</v>
      </c>
      <c r="E48">
        <v>939</v>
      </c>
      <c r="F48">
        <v>4</v>
      </c>
      <c r="G48">
        <v>948</v>
      </c>
      <c r="H48">
        <f>COUNTIFS($D$1:D48,D48)</f>
        <v>7</v>
      </c>
      <c r="I48">
        <f>_xlfn.MAXIFS(H:H,D:D,D48)</f>
        <v>16</v>
      </c>
      <c r="J48">
        <f>H48/I48</f>
        <v>0.4375</v>
      </c>
      <c r="K48">
        <f t="shared" si="0"/>
        <v>17</v>
      </c>
      <c r="L48" s="1">
        <f t="shared" si="1"/>
        <v>7</v>
      </c>
    </row>
    <row r="49" spans="1:12" x14ac:dyDescent="0.2">
      <c r="A49">
        <v>48</v>
      </c>
      <c r="B49" t="s">
        <v>25</v>
      </c>
      <c r="C49" t="s">
        <v>14</v>
      </c>
      <c r="D49" t="s">
        <v>14</v>
      </c>
      <c r="E49">
        <v>1033</v>
      </c>
      <c r="F49">
        <v>3</v>
      </c>
      <c r="G49">
        <v>1024</v>
      </c>
      <c r="H49">
        <f>COUNTIFS($D$1:D49,D49)</f>
        <v>7</v>
      </c>
      <c r="I49">
        <f>_xlfn.MAXIFS(H:H,D:D,D49)</f>
        <v>16</v>
      </c>
      <c r="J49">
        <f>H49/I49</f>
        <v>0.4375</v>
      </c>
      <c r="K49">
        <f t="shared" si="0"/>
        <v>17</v>
      </c>
      <c r="L49" s="1">
        <f t="shared" si="1"/>
        <v>7</v>
      </c>
    </row>
    <row r="50" spans="1:12" x14ac:dyDescent="0.2">
      <c r="A50">
        <v>49</v>
      </c>
      <c r="B50" t="s">
        <v>26</v>
      </c>
      <c r="C50" t="s">
        <v>6</v>
      </c>
      <c r="D50" t="s">
        <v>6</v>
      </c>
      <c r="E50">
        <v>982</v>
      </c>
      <c r="F50">
        <v>2</v>
      </c>
      <c r="G50">
        <v>968</v>
      </c>
      <c r="H50">
        <f>COUNTIFS($D$1:D50,D50)</f>
        <v>7</v>
      </c>
      <c r="I50">
        <f>_xlfn.MAXIFS(H:H,D:D,D50)</f>
        <v>15</v>
      </c>
      <c r="J50">
        <f>H50/I50</f>
        <v>0.46666666666666667</v>
      </c>
      <c r="K50">
        <f t="shared" si="0"/>
        <v>17</v>
      </c>
      <c r="L50" s="1">
        <f t="shared" si="1"/>
        <v>8</v>
      </c>
    </row>
    <row r="51" spans="1:12" x14ac:dyDescent="0.2">
      <c r="A51">
        <v>50</v>
      </c>
      <c r="B51" t="s">
        <v>26</v>
      </c>
      <c r="C51" t="s">
        <v>8</v>
      </c>
      <c r="D51" t="s">
        <v>8</v>
      </c>
      <c r="E51">
        <v>1026</v>
      </c>
      <c r="F51">
        <v>6</v>
      </c>
      <c r="G51">
        <v>1040</v>
      </c>
      <c r="H51">
        <f>COUNTIFS($D$1:D51,D51)</f>
        <v>7</v>
      </c>
      <c r="I51">
        <f>_xlfn.MAXIFS(H:H,D:D,D51)</f>
        <v>17</v>
      </c>
      <c r="J51">
        <f>H51/I51</f>
        <v>0.41176470588235292</v>
      </c>
      <c r="K51">
        <f t="shared" si="0"/>
        <v>17</v>
      </c>
      <c r="L51" s="1">
        <f t="shared" si="1"/>
        <v>7</v>
      </c>
    </row>
    <row r="52" spans="1:12" x14ac:dyDescent="0.2">
      <c r="A52">
        <v>51</v>
      </c>
      <c r="B52" t="s">
        <v>27</v>
      </c>
      <c r="C52" t="s">
        <v>7</v>
      </c>
      <c r="D52" t="s">
        <v>7</v>
      </c>
      <c r="E52">
        <v>982</v>
      </c>
      <c r="F52">
        <v>5</v>
      </c>
      <c r="G52">
        <v>999</v>
      </c>
      <c r="H52">
        <f>COUNTIFS($D$1:D52,D52)</f>
        <v>6</v>
      </c>
      <c r="I52">
        <f>_xlfn.MAXIFS(H:H,D:D,D52)</f>
        <v>15</v>
      </c>
      <c r="J52">
        <f>H52/I52</f>
        <v>0.4</v>
      </c>
      <c r="K52">
        <f t="shared" si="0"/>
        <v>17</v>
      </c>
      <c r="L52" s="1">
        <f t="shared" si="1"/>
        <v>7</v>
      </c>
    </row>
    <row r="53" spans="1:12" x14ac:dyDescent="0.2">
      <c r="A53">
        <v>52</v>
      </c>
      <c r="B53" t="s">
        <v>27</v>
      </c>
      <c r="C53" t="s">
        <v>9</v>
      </c>
      <c r="D53" t="s">
        <v>9</v>
      </c>
      <c r="E53">
        <v>1065</v>
      </c>
      <c r="F53">
        <v>2</v>
      </c>
      <c r="G53">
        <v>1048</v>
      </c>
      <c r="H53">
        <f>COUNTIFS($D$1:D53,D53)</f>
        <v>6</v>
      </c>
      <c r="I53">
        <f>_xlfn.MAXIFS(H:H,D:D,D53)</f>
        <v>16</v>
      </c>
      <c r="J53">
        <f>H53/I53</f>
        <v>0.375</v>
      </c>
      <c r="K53">
        <f t="shared" si="0"/>
        <v>17</v>
      </c>
      <c r="L53" s="1">
        <f t="shared" si="1"/>
        <v>6</v>
      </c>
    </row>
    <row r="54" spans="1:12" x14ac:dyDescent="0.2">
      <c r="A54">
        <v>53</v>
      </c>
      <c r="B54" t="s">
        <v>28</v>
      </c>
      <c r="C54" t="s">
        <v>56</v>
      </c>
      <c r="D54" t="s">
        <v>8</v>
      </c>
      <c r="E54">
        <v>1040</v>
      </c>
      <c r="F54">
        <v>4</v>
      </c>
      <c r="G54">
        <v>1064</v>
      </c>
      <c r="H54">
        <f>COUNTIFS($D$1:D54,D54)</f>
        <v>8</v>
      </c>
      <c r="I54">
        <f>_xlfn.MAXIFS(H:H,D:D,D54)</f>
        <v>17</v>
      </c>
      <c r="J54">
        <f>H54/I54</f>
        <v>0.47058823529411764</v>
      </c>
      <c r="K54">
        <f t="shared" si="0"/>
        <v>17</v>
      </c>
      <c r="L54" s="1">
        <f t="shared" si="1"/>
        <v>8</v>
      </c>
    </row>
    <row r="55" spans="1:12" x14ac:dyDescent="0.2">
      <c r="A55">
        <v>54</v>
      </c>
      <c r="B55" t="s">
        <v>28</v>
      </c>
      <c r="C55" t="s">
        <v>57</v>
      </c>
      <c r="D55" t="s">
        <v>14</v>
      </c>
      <c r="E55">
        <v>1024</v>
      </c>
      <c r="F55">
        <v>1</v>
      </c>
      <c r="G55">
        <v>996</v>
      </c>
      <c r="H55">
        <f>COUNTIFS($D$1:D55,D55)</f>
        <v>8</v>
      </c>
      <c r="I55">
        <f>_xlfn.MAXIFS(H:H,D:D,D55)</f>
        <v>16</v>
      </c>
      <c r="J55">
        <f>H55/I55</f>
        <v>0.5</v>
      </c>
      <c r="K55">
        <f t="shared" si="0"/>
        <v>17</v>
      </c>
      <c r="L55" s="1">
        <f t="shared" si="1"/>
        <v>9</v>
      </c>
    </row>
    <row r="56" spans="1:12" x14ac:dyDescent="0.2">
      <c r="A56">
        <v>55</v>
      </c>
      <c r="B56" t="s">
        <v>28</v>
      </c>
      <c r="C56" t="s">
        <v>56</v>
      </c>
      <c r="D56" t="s">
        <v>9</v>
      </c>
      <c r="E56">
        <v>1048</v>
      </c>
      <c r="F56">
        <v>5</v>
      </c>
      <c r="G56">
        <v>1077</v>
      </c>
      <c r="H56">
        <f>COUNTIFS($D$1:D56,D56)</f>
        <v>7</v>
      </c>
      <c r="I56">
        <f>_xlfn.MAXIFS(H:H,D:D,D56)</f>
        <v>16</v>
      </c>
      <c r="J56">
        <f>H56/I56</f>
        <v>0.4375</v>
      </c>
      <c r="K56">
        <f t="shared" si="0"/>
        <v>17</v>
      </c>
      <c r="L56" s="1">
        <f t="shared" si="1"/>
        <v>7</v>
      </c>
    </row>
    <row r="57" spans="1:12" x14ac:dyDescent="0.2">
      <c r="A57">
        <v>56</v>
      </c>
      <c r="B57" t="s">
        <v>28</v>
      </c>
      <c r="C57" t="s">
        <v>57</v>
      </c>
      <c r="D57" t="s">
        <v>11</v>
      </c>
      <c r="E57">
        <v>1045</v>
      </c>
      <c r="F57">
        <v>2</v>
      </c>
      <c r="G57">
        <v>1020</v>
      </c>
      <c r="H57">
        <f>COUNTIFS($D$1:D57,D57)</f>
        <v>7</v>
      </c>
      <c r="I57">
        <f>_xlfn.MAXIFS(H:H,D:D,D57)</f>
        <v>15</v>
      </c>
      <c r="J57">
        <f>H57/I57</f>
        <v>0.46666666666666667</v>
      </c>
      <c r="K57">
        <f t="shared" si="0"/>
        <v>17</v>
      </c>
      <c r="L57" s="1">
        <f t="shared" si="1"/>
        <v>8</v>
      </c>
    </row>
    <row r="58" spans="1:12" x14ac:dyDescent="0.2">
      <c r="A58">
        <v>57</v>
      </c>
      <c r="B58" t="s">
        <v>29</v>
      </c>
      <c r="C58" t="s">
        <v>58</v>
      </c>
      <c r="D58" t="s">
        <v>6</v>
      </c>
      <c r="E58">
        <v>968</v>
      </c>
      <c r="F58">
        <v>0</v>
      </c>
      <c r="G58">
        <v>949</v>
      </c>
      <c r="H58">
        <f>COUNTIFS($D$1:D58,D58)</f>
        <v>8</v>
      </c>
      <c r="I58">
        <f>_xlfn.MAXIFS(H:H,D:D,D58)</f>
        <v>15</v>
      </c>
      <c r="J58">
        <f>H58/I58</f>
        <v>0.53333333333333333</v>
      </c>
      <c r="K58">
        <f t="shared" si="0"/>
        <v>17</v>
      </c>
      <c r="L58" s="1">
        <f t="shared" si="1"/>
        <v>9</v>
      </c>
    </row>
    <row r="59" spans="1:12" x14ac:dyDescent="0.2">
      <c r="A59">
        <v>58</v>
      </c>
      <c r="B59" t="s">
        <v>29</v>
      </c>
      <c r="C59" t="s">
        <v>59</v>
      </c>
      <c r="D59" t="s">
        <v>7</v>
      </c>
      <c r="E59">
        <v>999</v>
      </c>
      <c r="F59">
        <v>7</v>
      </c>
      <c r="G59">
        <v>1032</v>
      </c>
      <c r="H59">
        <f>COUNTIFS($D$1:D59,D59)</f>
        <v>7</v>
      </c>
      <c r="I59">
        <f>_xlfn.MAXIFS(H:H,D:D,D59)</f>
        <v>15</v>
      </c>
      <c r="J59">
        <f>H59/I59</f>
        <v>0.46666666666666667</v>
      </c>
      <c r="K59">
        <f t="shared" si="0"/>
        <v>17</v>
      </c>
      <c r="L59" s="1">
        <f t="shared" si="1"/>
        <v>8</v>
      </c>
    </row>
    <row r="60" spans="1:12" x14ac:dyDescent="0.2">
      <c r="A60">
        <v>59</v>
      </c>
      <c r="B60" t="s">
        <v>29</v>
      </c>
      <c r="C60" t="s">
        <v>58</v>
      </c>
      <c r="D60" t="s">
        <v>12</v>
      </c>
      <c r="E60">
        <v>928</v>
      </c>
      <c r="F60">
        <v>2</v>
      </c>
      <c r="G60">
        <v>926</v>
      </c>
      <c r="H60">
        <f>COUNTIFS($D$1:D60,D60)</f>
        <v>7</v>
      </c>
      <c r="I60">
        <f>_xlfn.MAXIFS(H:H,D:D,D60)</f>
        <v>14</v>
      </c>
      <c r="J60">
        <f>H60/I60</f>
        <v>0.5</v>
      </c>
      <c r="K60">
        <f t="shared" si="0"/>
        <v>17</v>
      </c>
      <c r="L60" s="1">
        <f t="shared" si="1"/>
        <v>9</v>
      </c>
    </row>
    <row r="61" spans="1:12" x14ac:dyDescent="0.2">
      <c r="A61">
        <v>60</v>
      </c>
      <c r="B61" t="s">
        <v>29</v>
      </c>
      <c r="C61" t="s">
        <v>59</v>
      </c>
      <c r="D61" t="s">
        <v>13</v>
      </c>
      <c r="E61">
        <v>948</v>
      </c>
      <c r="F61">
        <v>0</v>
      </c>
      <c r="G61">
        <v>936</v>
      </c>
      <c r="H61">
        <f>COUNTIFS($D$1:D61,D61)</f>
        <v>8</v>
      </c>
      <c r="I61">
        <f>_xlfn.MAXIFS(H:H,D:D,D61)</f>
        <v>16</v>
      </c>
      <c r="J61">
        <f>H61/I61</f>
        <v>0.5</v>
      </c>
      <c r="K61">
        <f t="shared" si="0"/>
        <v>17</v>
      </c>
      <c r="L61" s="1">
        <f t="shared" si="1"/>
        <v>9</v>
      </c>
    </row>
    <row r="62" spans="1:12" x14ac:dyDescent="0.2">
      <c r="A62">
        <v>61</v>
      </c>
      <c r="B62" t="s">
        <v>30</v>
      </c>
      <c r="C62" t="s">
        <v>59</v>
      </c>
      <c r="D62" t="s">
        <v>7</v>
      </c>
      <c r="E62">
        <v>1032</v>
      </c>
      <c r="F62">
        <v>8</v>
      </c>
      <c r="G62">
        <v>1066</v>
      </c>
      <c r="H62">
        <f>COUNTIFS($D$1:D62,D62)</f>
        <v>8</v>
      </c>
      <c r="I62">
        <f>_xlfn.MAXIFS(H:H,D:D,D62)</f>
        <v>15</v>
      </c>
      <c r="J62">
        <f>H62/I62</f>
        <v>0.53333333333333333</v>
      </c>
      <c r="K62">
        <f t="shared" si="0"/>
        <v>17</v>
      </c>
      <c r="L62" s="1">
        <f t="shared" si="1"/>
        <v>9</v>
      </c>
    </row>
    <row r="63" spans="1:12" x14ac:dyDescent="0.2">
      <c r="A63">
        <v>62</v>
      </c>
      <c r="B63" t="s">
        <v>30</v>
      </c>
      <c r="C63" t="s">
        <v>59</v>
      </c>
      <c r="D63" t="s">
        <v>13</v>
      </c>
      <c r="E63">
        <v>936</v>
      </c>
      <c r="F63">
        <v>0</v>
      </c>
      <c r="G63">
        <v>915</v>
      </c>
      <c r="H63">
        <f>COUNTIFS($D$1:D63,D63)</f>
        <v>9</v>
      </c>
      <c r="I63">
        <f>_xlfn.MAXIFS(H:H,D:D,D63)</f>
        <v>16</v>
      </c>
      <c r="J63">
        <f>H63/I63</f>
        <v>0.5625</v>
      </c>
      <c r="K63">
        <f t="shared" si="0"/>
        <v>17</v>
      </c>
      <c r="L63" s="1">
        <f t="shared" si="1"/>
        <v>10</v>
      </c>
    </row>
    <row r="64" spans="1:12" x14ac:dyDescent="0.2">
      <c r="A64">
        <v>63</v>
      </c>
      <c r="B64" t="s">
        <v>30</v>
      </c>
      <c r="C64" t="s">
        <v>56</v>
      </c>
      <c r="D64" t="s">
        <v>8</v>
      </c>
      <c r="E64">
        <v>1040</v>
      </c>
      <c r="F64">
        <v>5</v>
      </c>
      <c r="G64">
        <v>1039</v>
      </c>
      <c r="H64">
        <f>COUNTIFS($D$1:D64,D64)</f>
        <v>9</v>
      </c>
      <c r="I64">
        <f>_xlfn.MAXIFS(H:H,D:D,D64)</f>
        <v>17</v>
      </c>
      <c r="J64">
        <f>H64/I64</f>
        <v>0.52941176470588236</v>
      </c>
      <c r="K64">
        <f t="shared" si="0"/>
        <v>17</v>
      </c>
      <c r="L64" s="1">
        <f t="shared" si="1"/>
        <v>9</v>
      </c>
    </row>
    <row r="65" spans="1:12" x14ac:dyDescent="0.2">
      <c r="A65">
        <v>64</v>
      </c>
      <c r="B65" t="s">
        <v>30</v>
      </c>
      <c r="C65" t="s">
        <v>56</v>
      </c>
      <c r="D65" t="s">
        <v>9</v>
      </c>
      <c r="E65">
        <v>1048</v>
      </c>
      <c r="F65">
        <v>2</v>
      </c>
      <c r="G65">
        <v>1036</v>
      </c>
      <c r="H65">
        <f>COUNTIFS($D$1:D65,D65)</f>
        <v>8</v>
      </c>
      <c r="I65">
        <f>_xlfn.MAXIFS(H:H,D:D,D65)</f>
        <v>16</v>
      </c>
      <c r="J65">
        <f>H65/I65</f>
        <v>0.5</v>
      </c>
      <c r="K65">
        <f t="shared" si="0"/>
        <v>17</v>
      </c>
      <c r="L65" s="1">
        <f t="shared" si="1"/>
        <v>9</v>
      </c>
    </row>
    <row r="66" spans="1:12" x14ac:dyDescent="0.2">
      <c r="A66">
        <v>65</v>
      </c>
      <c r="B66" t="s">
        <v>31</v>
      </c>
      <c r="C66" t="s">
        <v>58</v>
      </c>
      <c r="D66" t="s">
        <v>6</v>
      </c>
      <c r="E66">
        <v>949</v>
      </c>
      <c r="F66">
        <v>0</v>
      </c>
      <c r="G66">
        <v>928</v>
      </c>
      <c r="H66">
        <f>COUNTIFS($D$1:D66,D66)</f>
        <v>9</v>
      </c>
      <c r="I66">
        <f>_xlfn.MAXIFS(H:H,D:D,D66)</f>
        <v>15</v>
      </c>
      <c r="J66">
        <f>H66/I66</f>
        <v>0.6</v>
      </c>
      <c r="K66">
        <f t="shared" si="0"/>
        <v>17</v>
      </c>
      <c r="L66" s="1">
        <f t="shared" si="1"/>
        <v>10</v>
      </c>
    </row>
    <row r="67" spans="1:12" x14ac:dyDescent="0.2">
      <c r="A67">
        <v>66</v>
      </c>
      <c r="B67" t="s">
        <v>31</v>
      </c>
      <c r="C67" t="s">
        <v>58</v>
      </c>
      <c r="D67" t="s">
        <v>12</v>
      </c>
      <c r="E67">
        <v>926</v>
      </c>
      <c r="F67">
        <v>5</v>
      </c>
      <c r="G67">
        <v>953</v>
      </c>
      <c r="H67">
        <f>COUNTIFS($D$1:D67,D67)</f>
        <v>8</v>
      </c>
      <c r="I67">
        <f>_xlfn.MAXIFS(H:H,D:D,D67)</f>
        <v>14</v>
      </c>
      <c r="J67">
        <f>H67/I67</f>
        <v>0.5714285714285714</v>
      </c>
      <c r="K67">
        <f t="shared" ref="K67:K125" si="2">MAX(I:I)</f>
        <v>17</v>
      </c>
      <c r="L67" s="1">
        <f t="shared" ref="L67:L90" si="3">ROUND(K67*J67,0)</f>
        <v>10</v>
      </c>
    </row>
    <row r="68" spans="1:12" x14ac:dyDescent="0.2">
      <c r="A68">
        <v>67</v>
      </c>
      <c r="B68" t="s">
        <v>31</v>
      </c>
      <c r="C68" t="s">
        <v>57</v>
      </c>
      <c r="D68" t="s">
        <v>14</v>
      </c>
      <c r="E68">
        <v>1024</v>
      </c>
      <c r="F68">
        <v>4</v>
      </c>
      <c r="G68">
        <v>1028</v>
      </c>
      <c r="H68">
        <f>COUNTIFS($D$1:D68,D68)</f>
        <v>9</v>
      </c>
      <c r="I68">
        <f>_xlfn.MAXIFS(H:H,D:D,D68)</f>
        <v>16</v>
      </c>
      <c r="J68">
        <f>H68/I68</f>
        <v>0.5625</v>
      </c>
      <c r="K68">
        <f t="shared" si="2"/>
        <v>17</v>
      </c>
      <c r="L68" s="1">
        <f t="shared" si="3"/>
        <v>10</v>
      </c>
    </row>
    <row r="69" spans="1:12" x14ac:dyDescent="0.2">
      <c r="A69">
        <v>68</v>
      </c>
      <c r="B69" t="s">
        <v>31</v>
      </c>
      <c r="C69" t="s">
        <v>57</v>
      </c>
      <c r="D69" t="s">
        <v>11</v>
      </c>
      <c r="E69">
        <v>1045</v>
      </c>
      <c r="F69">
        <v>2</v>
      </c>
      <c r="G69">
        <v>1035</v>
      </c>
      <c r="H69">
        <f>COUNTIFS($D$1:D69,D69)</f>
        <v>8</v>
      </c>
      <c r="I69">
        <f>_xlfn.MAXIFS(H:H,D:D,D69)</f>
        <v>15</v>
      </c>
      <c r="J69">
        <f>H69/I69</f>
        <v>0.53333333333333333</v>
      </c>
      <c r="K69">
        <f t="shared" si="2"/>
        <v>17</v>
      </c>
      <c r="L69" s="1">
        <f t="shared" si="3"/>
        <v>9</v>
      </c>
    </row>
    <row r="70" spans="1:12" x14ac:dyDescent="0.2">
      <c r="A70">
        <v>69</v>
      </c>
      <c r="B70" t="s">
        <v>32</v>
      </c>
      <c r="C70" t="s">
        <v>58</v>
      </c>
      <c r="D70" t="s">
        <v>6</v>
      </c>
      <c r="E70">
        <v>928</v>
      </c>
      <c r="F70">
        <v>3</v>
      </c>
      <c r="G70">
        <v>927</v>
      </c>
      <c r="H70">
        <f>COUNTIFS($D$1:D70,D70)</f>
        <v>10</v>
      </c>
      <c r="I70">
        <f>_xlfn.MAXIFS(H:H,D:D,D70)</f>
        <v>15</v>
      </c>
      <c r="J70">
        <f>H70/I70</f>
        <v>0.66666666666666663</v>
      </c>
      <c r="K70">
        <f t="shared" si="2"/>
        <v>17</v>
      </c>
      <c r="L70" s="1">
        <f t="shared" si="3"/>
        <v>11</v>
      </c>
    </row>
    <row r="71" spans="1:12" x14ac:dyDescent="0.2">
      <c r="A71">
        <v>70</v>
      </c>
      <c r="B71" t="s">
        <v>32</v>
      </c>
      <c r="C71" t="s">
        <v>58</v>
      </c>
      <c r="D71" t="s">
        <v>12</v>
      </c>
      <c r="E71">
        <v>953</v>
      </c>
      <c r="F71">
        <v>2</v>
      </c>
      <c r="G71">
        <v>941</v>
      </c>
      <c r="H71">
        <f>COUNTIFS($D$1:D71,D71)</f>
        <v>9</v>
      </c>
      <c r="I71">
        <f>_xlfn.MAXIFS(H:H,D:D,D71)</f>
        <v>14</v>
      </c>
      <c r="J71">
        <f>H71/I71</f>
        <v>0.6428571428571429</v>
      </c>
      <c r="K71">
        <f t="shared" si="2"/>
        <v>17</v>
      </c>
      <c r="L71" s="1">
        <f t="shared" si="3"/>
        <v>11</v>
      </c>
    </row>
    <row r="72" spans="1:12" x14ac:dyDescent="0.2">
      <c r="A72">
        <v>71</v>
      </c>
      <c r="B72" t="s">
        <v>32</v>
      </c>
      <c r="C72" t="s">
        <v>56</v>
      </c>
      <c r="D72" t="s">
        <v>8</v>
      </c>
      <c r="E72">
        <v>1039</v>
      </c>
      <c r="F72">
        <v>2</v>
      </c>
      <c r="G72">
        <v>1030</v>
      </c>
      <c r="H72">
        <f>COUNTIFS($D$1:D72,D72)</f>
        <v>10</v>
      </c>
      <c r="I72">
        <f>_xlfn.MAXIFS(H:H,D:D,D72)</f>
        <v>17</v>
      </c>
      <c r="J72">
        <f>H72/I72</f>
        <v>0.58823529411764708</v>
      </c>
      <c r="K72">
        <f t="shared" si="2"/>
        <v>17</v>
      </c>
      <c r="L72" s="1">
        <f t="shared" si="3"/>
        <v>10</v>
      </c>
    </row>
    <row r="73" spans="1:12" x14ac:dyDescent="0.2">
      <c r="A73">
        <v>72</v>
      </c>
      <c r="B73" t="s">
        <v>32</v>
      </c>
      <c r="C73" t="s">
        <v>56</v>
      </c>
      <c r="D73" t="s">
        <v>9</v>
      </c>
      <c r="E73">
        <v>1036</v>
      </c>
      <c r="F73">
        <v>6</v>
      </c>
      <c r="G73">
        <v>1058</v>
      </c>
      <c r="H73">
        <f>COUNTIFS($D$1:D73,D73)</f>
        <v>9</v>
      </c>
      <c r="I73">
        <f>_xlfn.MAXIFS(H:H,D:D,D73)</f>
        <v>16</v>
      </c>
      <c r="J73">
        <f>H73/I73</f>
        <v>0.5625</v>
      </c>
      <c r="K73">
        <f t="shared" si="2"/>
        <v>17</v>
      </c>
      <c r="L73" s="1">
        <f t="shared" si="3"/>
        <v>10</v>
      </c>
    </row>
    <row r="74" spans="1:12" x14ac:dyDescent="0.2">
      <c r="A74">
        <v>73</v>
      </c>
      <c r="B74" t="s">
        <v>33</v>
      </c>
      <c r="C74" t="s">
        <v>59</v>
      </c>
      <c r="D74" t="s">
        <v>7</v>
      </c>
      <c r="E74">
        <v>1066</v>
      </c>
      <c r="F74">
        <v>3</v>
      </c>
      <c r="G74">
        <v>1046</v>
      </c>
      <c r="H74">
        <f>COUNTIFS($D$1:D74,D74)</f>
        <v>9</v>
      </c>
      <c r="I74">
        <f>_xlfn.MAXIFS(H:H,D:D,D74)</f>
        <v>15</v>
      </c>
      <c r="J74">
        <f>H74/I74</f>
        <v>0.6</v>
      </c>
      <c r="K74">
        <f t="shared" si="2"/>
        <v>17</v>
      </c>
      <c r="L74" s="1">
        <f t="shared" si="3"/>
        <v>10</v>
      </c>
    </row>
    <row r="75" spans="1:12" x14ac:dyDescent="0.2">
      <c r="A75">
        <v>74</v>
      </c>
      <c r="B75" t="s">
        <v>33</v>
      </c>
      <c r="C75" t="s">
        <v>59</v>
      </c>
      <c r="D75" t="s">
        <v>13</v>
      </c>
      <c r="E75">
        <v>915</v>
      </c>
      <c r="F75">
        <v>1</v>
      </c>
      <c r="G75">
        <v>895</v>
      </c>
      <c r="H75">
        <f>COUNTIFS($D$1:D75,D75)</f>
        <v>10</v>
      </c>
      <c r="I75">
        <f>_xlfn.MAXIFS(H:H,D:D,D75)</f>
        <v>16</v>
      </c>
      <c r="J75">
        <f>H75/I75</f>
        <v>0.625</v>
      </c>
      <c r="K75">
        <f t="shared" si="2"/>
        <v>17</v>
      </c>
      <c r="L75" s="1">
        <f t="shared" si="3"/>
        <v>11</v>
      </c>
    </row>
    <row r="76" spans="1:12" x14ac:dyDescent="0.2">
      <c r="A76">
        <v>75</v>
      </c>
      <c r="B76" t="s">
        <v>33</v>
      </c>
      <c r="C76" t="s">
        <v>57</v>
      </c>
      <c r="D76" t="s">
        <v>14</v>
      </c>
      <c r="E76">
        <v>1028</v>
      </c>
      <c r="F76">
        <v>5</v>
      </c>
      <c r="G76">
        <v>1051</v>
      </c>
      <c r="H76">
        <f>COUNTIFS($D$1:D76,D76)</f>
        <v>10</v>
      </c>
      <c r="I76">
        <f>_xlfn.MAXIFS(H:H,D:D,D76)</f>
        <v>16</v>
      </c>
      <c r="J76">
        <f>H76/I76</f>
        <v>0.625</v>
      </c>
      <c r="K76">
        <f t="shared" si="2"/>
        <v>17</v>
      </c>
      <c r="L76" s="1">
        <f t="shared" si="3"/>
        <v>11</v>
      </c>
    </row>
    <row r="77" spans="1:12" x14ac:dyDescent="0.2">
      <c r="A77">
        <v>76</v>
      </c>
      <c r="B77" t="s">
        <v>33</v>
      </c>
      <c r="C77" t="s">
        <v>57</v>
      </c>
      <c r="D77" t="s">
        <v>11</v>
      </c>
      <c r="E77">
        <v>1035</v>
      </c>
      <c r="F77">
        <v>4</v>
      </c>
      <c r="G77">
        <v>1052</v>
      </c>
      <c r="H77">
        <f>COUNTIFS($D$1:D77,D77)</f>
        <v>9</v>
      </c>
      <c r="I77">
        <f>_xlfn.MAXIFS(H:H,D:D,D77)</f>
        <v>15</v>
      </c>
      <c r="J77">
        <f>H77/I77</f>
        <v>0.6</v>
      </c>
      <c r="K77">
        <f t="shared" si="2"/>
        <v>17</v>
      </c>
      <c r="L77" s="1">
        <f t="shared" si="3"/>
        <v>10</v>
      </c>
    </row>
    <row r="78" spans="1:12" x14ac:dyDescent="0.2">
      <c r="A78">
        <v>77</v>
      </c>
      <c r="B78" t="s">
        <v>34</v>
      </c>
      <c r="C78" t="s">
        <v>59</v>
      </c>
      <c r="D78" t="s">
        <v>7</v>
      </c>
      <c r="E78">
        <v>1046</v>
      </c>
      <c r="F78">
        <v>4</v>
      </c>
      <c r="G78">
        <v>1050</v>
      </c>
      <c r="H78">
        <f>COUNTIFS($D$1:D78,D78)</f>
        <v>10</v>
      </c>
      <c r="I78">
        <f>_xlfn.MAXIFS(H:H,D:D,D78)</f>
        <v>15</v>
      </c>
      <c r="J78">
        <f>H78/I78</f>
        <v>0.66666666666666663</v>
      </c>
      <c r="K78">
        <f t="shared" si="2"/>
        <v>17</v>
      </c>
      <c r="L78" s="1">
        <f t="shared" si="3"/>
        <v>11</v>
      </c>
    </row>
    <row r="79" spans="1:12" x14ac:dyDescent="0.2">
      <c r="A79">
        <v>78</v>
      </c>
      <c r="B79" t="s">
        <v>34</v>
      </c>
      <c r="C79" t="s">
        <v>59</v>
      </c>
      <c r="D79" t="s">
        <v>13</v>
      </c>
      <c r="E79">
        <v>895</v>
      </c>
      <c r="F79">
        <v>3</v>
      </c>
      <c r="G79">
        <v>898</v>
      </c>
      <c r="H79">
        <f>COUNTIFS($D$1:D79,D79)</f>
        <v>11</v>
      </c>
      <c r="I79">
        <f>_xlfn.MAXIFS(H:H,D:D,D79)</f>
        <v>16</v>
      </c>
      <c r="J79">
        <f>H79/I79</f>
        <v>0.6875</v>
      </c>
      <c r="K79">
        <f t="shared" si="2"/>
        <v>17</v>
      </c>
      <c r="L79" s="1">
        <f t="shared" si="3"/>
        <v>12</v>
      </c>
    </row>
    <row r="80" spans="1:12" x14ac:dyDescent="0.2">
      <c r="A80">
        <v>79</v>
      </c>
      <c r="B80" t="s">
        <v>34</v>
      </c>
      <c r="C80" t="s">
        <v>56</v>
      </c>
      <c r="D80" t="s">
        <v>8</v>
      </c>
      <c r="E80">
        <v>1030</v>
      </c>
      <c r="F80">
        <v>5</v>
      </c>
      <c r="G80">
        <v>1044</v>
      </c>
      <c r="H80">
        <f>COUNTIFS($D$1:D80,D80)</f>
        <v>11</v>
      </c>
      <c r="I80">
        <f>_xlfn.MAXIFS(H:H,D:D,D80)</f>
        <v>17</v>
      </c>
      <c r="J80">
        <f>H80/I80</f>
        <v>0.6470588235294118</v>
      </c>
      <c r="K80">
        <f t="shared" si="2"/>
        <v>17</v>
      </c>
      <c r="L80" s="1">
        <f t="shared" si="3"/>
        <v>11</v>
      </c>
    </row>
    <row r="81" spans="1:12" x14ac:dyDescent="0.2">
      <c r="A81">
        <v>80</v>
      </c>
      <c r="B81" t="s">
        <v>34</v>
      </c>
      <c r="C81" t="s">
        <v>56</v>
      </c>
      <c r="D81" t="s">
        <v>9</v>
      </c>
      <c r="E81">
        <v>1058</v>
      </c>
      <c r="F81">
        <v>2</v>
      </c>
      <c r="G81">
        <v>1037</v>
      </c>
      <c r="H81">
        <f>COUNTIFS($D$1:D81,D81)</f>
        <v>10</v>
      </c>
      <c r="I81">
        <f>_xlfn.MAXIFS(H:H,D:D,D81)</f>
        <v>16</v>
      </c>
      <c r="J81">
        <f>H81/I81</f>
        <v>0.625</v>
      </c>
      <c r="K81">
        <f t="shared" si="2"/>
        <v>17</v>
      </c>
      <c r="L81" s="1">
        <f t="shared" si="3"/>
        <v>11</v>
      </c>
    </row>
    <row r="82" spans="1:12" x14ac:dyDescent="0.2">
      <c r="A82">
        <v>81</v>
      </c>
      <c r="B82" t="s">
        <v>35</v>
      </c>
      <c r="C82" t="s">
        <v>58</v>
      </c>
      <c r="D82" t="s">
        <v>6</v>
      </c>
      <c r="E82">
        <v>927</v>
      </c>
      <c r="F82">
        <v>1</v>
      </c>
      <c r="G82">
        <v>911</v>
      </c>
      <c r="H82">
        <f>COUNTIFS($D$1:D82,D82)</f>
        <v>11</v>
      </c>
      <c r="I82">
        <f>_xlfn.MAXIFS(H:H,D:D,D82)</f>
        <v>15</v>
      </c>
      <c r="J82">
        <f>H82/I82</f>
        <v>0.73333333333333328</v>
      </c>
      <c r="K82">
        <f t="shared" si="2"/>
        <v>17</v>
      </c>
      <c r="L82" s="1">
        <f t="shared" si="3"/>
        <v>12</v>
      </c>
    </row>
    <row r="83" spans="1:12" x14ac:dyDescent="0.2">
      <c r="A83">
        <v>82</v>
      </c>
      <c r="B83" t="s">
        <v>35</v>
      </c>
      <c r="C83" t="s">
        <v>58</v>
      </c>
      <c r="D83" t="s">
        <v>12</v>
      </c>
      <c r="E83">
        <v>941</v>
      </c>
      <c r="F83">
        <v>7</v>
      </c>
      <c r="G83">
        <v>978</v>
      </c>
      <c r="H83">
        <f>COUNTIFS($D$1:D83,D83)</f>
        <v>10</v>
      </c>
      <c r="I83">
        <f>_xlfn.MAXIFS(H:H,D:D,D83)</f>
        <v>14</v>
      </c>
      <c r="J83">
        <f>H83/I83</f>
        <v>0.7142857142857143</v>
      </c>
      <c r="K83">
        <f t="shared" si="2"/>
        <v>17</v>
      </c>
      <c r="L83" s="1">
        <f t="shared" si="3"/>
        <v>12</v>
      </c>
    </row>
    <row r="84" spans="1:12" x14ac:dyDescent="0.2">
      <c r="A84">
        <v>83</v>
      </c>
      <c r="B84" t="s">
        <v>35</v>
      </c>
      <c r="C84" t="s">
        <v>57</v>
      </c>
      <c r="D84" t="s">
        <v>14</v>
      </c>
      <c r="E84">
        <v>1051</v>
      </c>
      <c r="F84">
        <v>5</v>
      </c>
      <c r="G84">
        <v>1048</v>
      </c>
      <c r="H84">
        <f>COUNTIFS($D$1:D84,D84)</f>
        <v>11</v>
      </c>
      <c r="I84">
        <f>_xlfn.MAXIFS(H:H,D:D,D84)</f>
        <v>16</v>
      </c>
      <c r="J84">
        <f>H84/I84</f>
        <v>0.6875</v>
      </c>
      <c r="K84">
        <f t="shared" si="2"/>
        <v>17</v>
      </c>
      <c r="L84" s="1">
        <f t="shared" si="3"/>
        <v>12</v>
      </c>
    </row>
    <row r="85" spans="1:12" x14ac:dyDescent="0.2">
      <c r="A85">
        <v>84</v>
      </c>
      <c r="B85" t="s">
        <v>35</v>
      </c>
      <c r="C85" t="s">
        <v>57</v>
      </c>
      <c r="D85" t="s">
        <v>11</v>
      </c>
      <c r="E85">
        <v>1052</v>
      </c>
      <c r="F85">
        <v>2</v>
      </c>
      <c r="G85">
        <v>1034</v>
      </c>
      <c r="H85">
        <f>COUNTIFS($D$1:D85,D85)</f>
        <v>10</v>
      </c>
      <c r="I85">
        <f>_xlfn.MAXIFS(H:H,D:D,D85)</f>
        <v>15</v>
      </c>
      <c r="J85">
        <f>H85/I85</f>
        <v>0.66666666666666663</v>
      </c>
      <c r="K85">
        <f t="shared" si="2"/>
        <v>17</v>
      </c>
      <c r="L85" s="1">
        <f t="shared" si="3"/>
        <v>11</v>
      </c>
    </row>
    <row r="86" spans="1:12" x14ac:dyDescent="0.2">
      <c r="A86">
        <v>85</v>
      </c>
      <c r="B86" t="s">
        <v>36</v>
      </c>
      <c r="C86" t="s">
        <v>59</v>
      </c>
      <c r="D86" t="s">
        <v>7</v>
      </c>
      <c r="E86">
        <v>1050</v>
      </c>
      <c r="F86">
        <v>3</v>
      </c>
      <c r="G86">
        <v>1032</v>
      </c>
      <c r="H86">
        <f>COUNTIFS($D$1:D86,D86)</f>
        <v>11</v>
      </c>
      <c r="I86">
        <f>_xlfn.MAXIFS(H:H,D:D,D86)</f>
        <v>15</v>
      </c>
      <c r="J86">
        <f>H86/I86</f>
        <v>0.73333333333333328</v>
      </c>
      <c r="K86">
        <f t="shared" si="2"/>
        <v>17</v>
      </c>
      <c r="L86" s="1">
        <f t="shared" si="3"/>
        <v>12</v>
      </c>
    </row>
    <row r="87" spans="1:12" x14ac:dyDescent="0.2">
      <c r="A87">
        <v>86</v>
      </c>
      <c r="B87" t="s">
        <v>36</v>
      </c>
      <c r="C87" t="s">
        <v>59</v>
      </c>
      <c r="D87" t="s">
        <v>13</v>
      </c>
      <c r="E87">
        <v>898</v>
      </c>
      <c r="F87">
        <v>4</v>
      </c>
      <c r="G87">
        <v>894</v>
      </c>
      <c r="H87">
        <f>COUNTIFS($D$1:D87,D87)</f>
        <v>12</v>
      </c>
      <c r="I87">
        <f t="shared" ref="I87:I125" si="4">_xlfn.MAXIFS(H:H,D:D,D87)</f>
        <v>16</v>
      </c>
      <c r="J87">
        <f t="shared" ref="J87:J125" si="5">H87/I87</f>
        <v>0.75</v>
      </c>
      <c r="K87">
        <f t="shared" si="2"/>
        <v>17</v>
      </c>
      <c r="L87" s="1">
        <f t="shared" ref="L87:L125" si="6">ROUND(K87*J87,0)</f>
        <v>13</v>
      </c>
    </row>
    <row r="88" spans="1:12" x14ac:dyDescent="0.2">
      <c r="A88">
        <v>87</v>
      </c>
      <c r="B88" t="s">
        <v>36</v>
      </c>
      <c r="C88" t="s">
        <v>57</v>
      </c>
      <c r="D88" t="s">
        <v>14</v>
      </c>
      <c r="E88">
        <v>1048</v>
      </c>
      <c r="F88">
        <v>4</v>
      </c>
      <c r="G88">
        <v>1055</v>
      </c>
      <c r="H88">
        <f>COUNTIFS($D$1:D88,D88)</f>
        <v>12</v>
      </c>
      <c r="I88">
        <f t="shared" si="4"/>
        <v>16</v>
      </c>
      <c r="J88">
        <f t="shared" si="5"/>
        <v>0.75</v>
      </c>
      <c r="K88">
        <f t="shared" si="2"/>
        <v>17</v>
      </c>
      <c r="L88" s="1">
        <f t="shared" si="6"/>
        <v>13</v>
      </c>
    </row>
    <row r="89" spans="1:12" x14ac:dyDescent="0.2">
      <c r="A89">
        <v>88</v>
      </c>
      <c r="B89" t="s">
        <v>36</v>
      </c>
      <c r="C89" t="s">
        <v>57</v>
      </c>
      <c r="D89" t="s">
        <v>11</v>
      </c>
      <c r="E89">
        <v>1034</v>
      </c>
      <c r="F89">
        <v>5</v>
      </c>
      <c r="G89">
        <v>1049</v>
      </c>
      <c r="H89">
        <f>COUNTIFS($D$1:D89,D89)</f>
        <v>11</v>
      </c>
      <c r="I89">
        <f t="shared" si="4"/>
        <v>15</v>
      </c>
      <c r="J89">
        <f t="shared" si="5"/>
        <v>0.73333333333333328</v>
      </c>
      <c r="K89">
        <f t="shared" si="2"/>
        <v>17</v>
      </c>
      <c r="L89" s="1">
        <f t="shared" si="6"/>
        <v>12</v>
      </c>
    </row>
    <row r="90" spans="1:12" x14ac:dyDescent="0.2">
      <c r="A90">
        <v>89</v>
      </c>
      <c r="B90" t="s">
        <v>37</v>
      </c>
      <c r="C90" t="s">
        <v>58</v>
      </c>
      <c r="D90" t="s">
        <v>6</v>
      </c>
      <c r="E90">
        <v>911</v>
      </c>
      <c r="F90">
        <v>2</v>
      </c>
      <c r="G90">
        <v>895</v>
      </c>
      <c r="H90">
        <f>COUNTIFS($D$1:D90,D90)</f>
        <v>12</v>
      </c>
      <c r="I90">
        <f t="shared" si="4"/>
        <v>15</v>
      </c>
      <c r="J90">
        <f t="shared" si="5"/>
        <v>0.8</v>
      </c>
      <c r="K90">
        <f t="shared" si="2"/>
        <v>17</v>
      </c>
      <c r="L90" s="1">
        <f t="shared" si="6"/>
        <v>14</v>
      </c>
    </row>
    <row r="91" spans="1:12" x14ac:dyDescent="0.2">
      <c r="A91">
        <v>90</v>
      </c>
      <c r="B91" t="s">
        <v>37</v>
      </c>
      <c r="C91" t="s">
        <v>58</v>
      </c>
      <c r="D91" t="s">
        <v>12</v>
      </c>
      <c r="E91">
        <v>978</v>
      </c>
      <c r="F91">
        <v>6</v>
      </c>
      <c r="G91">
        <v>999</v>
      </c>
      <c r="H91">
        <f>COUNTIFS($D$1:D91,D91)</f>
        <v>11</v>
      </c>
      <c r="I91">
        <f t="shared" si="4"/>
        <v>14</v>
      </c>
      <c r="J91">
        <f t="shared" si="5"/>
        <v>0.7857142857142857</v>
      </c>
      <c r="K91">
        <f t="shared" si="2"/>
        <v>17</v>
      </c>
      <c r="L91" s="1">
        <f t="shared" si="6"/>
        <v>13</v>
      </c>
    </row>
    <row r="92" spans="1:12" x14ac:dyDescent="0.2">
      <c r="A92">
        <v>91</v>
      </c>
      <c r="B92" t="s">
        <v>37</v>
      </c>
      <c r="C92" t="s">
        <v>56</v>
      </c>
      <c r="D92" t="s">
        <v>8</v>
      </c>
      <c r="E92">
        <v>1044</v>
      </c>
      <c r="F92">
        <v>5</v>
      </c>
      <c r="G92">
        <v>1045</v>
      </c>
      <c r="H92">
        <f>COUNTIFS($D$1:D92,D92)</f>
        <v>12</v>
      </c>
      <c r="I92">
        <f t="shared" si="4"/>
        <v>17</v>
      </c>
      <c r="J92">
        <f t="shared" si="5"/>
        <v>0.70588235294117652</v>
      </c>
      <c r="K92">
        <f t="shared" si="2"/>
        <v>17</v>
      </c>
      <c r="L92" s="1">
        <f t="shared" si="6"/>
        <v>12</v>
      </c>
    </row>
    <row r="93" spans="1:12" x14ac:dyDescent="0.2">
      <c r="A93">
        <v>92</v>
      </c>
      <c r="B93" t="s">
        <v>37</v>
      </c>
      <c r="C93" t="s">
        <v>56</v>
      </c>
      <c r="D93" t="s">
        <v>9</v>
      </c>
      <c r="E93">
        <v>1037</v>
      </c>
      <c r="F93">
        <v>4</v>
      </c>
      <c r="G93">
        <v>1031</v>
      </c>
      <c r="H93">
        <f>COUNTIFS($D$1:D93,D93)</f>
        <v>11</v>
      </c>
      <c r="I93">
        <f t="shared" si="4"/>
        <v>16</v>
      </c>
      <c r="J93">
        <f t="shared" si="5"/>
        <v>0.6875</v>
      </c>
      <c r="K93">
        <f t="shared" si="2"/>
        <v>17</v>
      </c>
      <c r="L93" s="1">
        <f t="shared" si="6"/>
        <v>12</v>
      </c>
    </row>
    <row r="94" spans="1:12" x14ac:dyDescent="0.2">
      <c r="A94">
        <v>93</v>
      </c>
      <c r="B94" t="s">
        <v>38</v>
      </c>
      <c r="C94" t="s">
        <v>56</v>
      </c>
      <c r="D94" t="s">
        <v>8</v>
      </c>
      <c r="E94">
        <v>1045</v>
      </c>
      <c r="F94">
        <v>6</v>
      </c>
      <c r="G94">
        <v>1070</v>
      </c>
      <c r="H94">
        <f>COUNTIFS($D$1:D94,D94)</f>
        <v>13</v>
      </c>
      <c r="I94">
        <f t="shared" si="4"/>
        <v>17</v>
      </c>
      <c r="J94">
        <f t="shared" si="5"/>
        <v>0.76470588235294112</v>
      </c>
      <c r="K94">
        <f t="shared" si="2"/>
        <v>17</v>
      </c>
      <c r="L94" s="1">
        <f t="shared" si="6"/>
        <v>13</v>
      </c>
    </row>
    <row r="95" spans="1:12" x14ac:dyDescent="0.2">
      <c r="A95">
        <v>94</v>
      </c>
      <c r="B95" t="s">
        <v>38</v>
      </c>
      <c r="C95" t="s">
        <v>57</v>
      </c>
      <c r="D95" t="s">
        <v>14</v>
      </c>
      <c r="E95">
        <v>1055</v>
      </c>
      <c r="F95">
        <v>3</v>
      </c>
      <c r="G95">
        <v>1041</v>
      </c>
      <c r="H95">
        <f>COUNTIFS($D$1:D95,D95)</f>
        <v>13</v>
      </c>
      <c r="I95">
        <f t="shared" si="4"/>
        <v>16</v>
      </c>
      <c r="J95">
        <f t="shared" si="5"/>
        <v>0.8125</v>
      </c>
      <c r="K95">
        <f t="shared" si="2"/>
        <v>17</v>
      </c>
      <c r="L95" s="1">
        <f t="shared" si="6"/>
        <v>14</v>
      </c>
    </row>
    <row r="96" spans="1:12" x14ac:dyDescent="0.2">
      <c r="A96">
        <v>95</v>
      </c>
      <c r="B96" t="s">
        <v>38</v>
      </c>
      <c r="C96" t="s">
        <v>56</v>
      </c>
      <c r="D96" t="s">
        <v>9</v>
      </c>
      <c r="E96">
        <v>1031</v>
      </c>
      <c r="F96">
        <v>3</v>
      </c>
      <c r="G96">
        <v>1024</v>
      </c>
      <c r="H96">
        <f>COUNTIFS($D$1:D96,D96)</f>
        <v>12</v>
      </c>
      <c r="I96">
        <f t="shared" si="4"/>
        <v>16</v>
      </c>
      <c r="J96">
        <f t="shared" si="5"/>
        <v>0.75</v>
      </c>
      <c r="K96">
        <f t="shared" si="2"/>
        <v>17</v>
      </c>
      <c r="L96" s="1">
        <f t="shared" si="6"/>
        <v>13</v>
      </c>
    </row>
    <row r="97" spans="1:12" x14ac:dyDescent="0.2">
      <c r="A97">
        <v>96</v>
      </c>
      <c r="B97" t="s">
        <v>38</v>
      </c>
      <c r="C97" t="s">
        <v>57</v>
      </c>
      <c r="D97" t="s">
        <v>11</v>
      </c>
      <c r="E97">
        <v>1049</v>
      </c>
      <c r="F97">
        <v>4</v>
      </c>
      <c r="G97">
        <v>1045</v>
      </c>
      <c r="H97">
        <f>COUNTIFS($D$1:D97,D97)</f>
        <v>12</v>
      </c>
      <c r="I97">
        <f t="shared" si="4"/>
        <v>15</v>
      </c>
      <c r="J97">
        <f t="shared" si="5"/>
        <v>0.8</v>
      </c>
      <c r="K97">
        <f t="shared" si="2"/>
        <v>17</v>
      </c>
      <c r="L97" s="1">
        <f t="shared" si="6"/>
        <v>14</v>
      </c>
    </row>
    <row r="98" spans="1:12" x14ac:dyDescent="0.2">
      <c r="A98">
        <v>97</v>
      </c>
      <c r="B98" t="s">
        <v>39</v>
      </c>
      <c r="C98" t="s">
        <v>58</v>
      </c>
      <c r="D98" t="s">
        <v>6</v>
      </c>
      <c r="E98">
        <v>895</v>
      </c>
      <c r="F98">
        <v>4</v>
      </c>
      <c r="G98">
        <v>919</v>
      </c>
      <c r="H98">
        <f>COUNTIFS($D$1:D98,D98)</f>
        <v>13</v>
      </c>
      <c r="I98">
        <f t="shared" si="4"/>
        <v>15</v>
      </c>
      <c r="J98">
        <f t="shared" si="5"/>
        <v>0.8666666666666667</v>
      </c>
      <c r="K98">
        <f t="shared" si="2"/>
        <v>17</v>
      </c>
      <c r="L98" s="1">
        <f t="shared" si="6"/>
        <v>15</v>
      </c>
    </row>
    <row r="99" spans="1:12" x14ac:dyDescent="0.2">
      <c r="A99">
        <v>98</v>
      </c>
      <c r="B99" t="s">
        <v>39</v>
      </c>
      <c r="C99" t="s">
        <v>59</v>
      </c>
      <c r="D99" t="s">
        <v>7</v>
      </c>
      <c r="E99">
        <v>1032</v>
      </c>
      <c r="F99">
        <v>3</v>
      </c>
      <c r="G99">
        <v>1028</v>
      </c>
      <c r="H99">
        <f>COUNTIFS($D$1:D99,D99)</f>
        <v>12</v>
      </c>
      <c r="I99">
        <f t="shared" si="4"/>
        <v>15</v>
      </c>
      <c r="J99">
        <f t="shared" si="5"/>
        <v>0.8</v>
      </c>
      <c r="K99">
        <f t="shared" si="2"/>
        <v>17</v>
      </c>
      <c r="L99" s="1">
        <f t="shared" si="6"/>
        <v>14</v>
      </c>
    </row>
    <row r="100" spans="1:12" x14ac:dyDescent="0.2">
      <c r="A100">
        <v>99</v>
      </c>
      <c r="B100" t="s">
        <v>39</v>
      </c>
      <c r="C100" t="s">
        <v>58</v>
      </c>
      <c r="D100" t="s">
        <v>12</v>
      </c>
      <c r="E100">
        <v>999</v>
      </c>
      <c r="F100">
        <v>2</v>
      </c>
      <c r="G100">
        <v>998</v>
      </c>
      <c r="H100">
        <f>COUNTIFS($D$1:D100,D100)</f>
        <v>12</v>
      </c>
      <c r="I100">
        <f t="shared" si="4"/>
        <v>14</v>
      </c>
      <c r="J100">
        <f t="shared" si="5"/>
        <v>0.8571428571428571</v>
      </c>
      <c r="K100">
        <f t="shared" si="2"/>
        <v>17</v>
      </c>
      <c r="L100" s="1">
        <f t="shared" si="6"/>
        <v>15</v>
      </c>
    </row>
    <row r="101" spans="1:12" x14ac:dyDescent="0.2">
      <c r="A101">
        <v>100</v>
      </c>
      <c r="B101" t="s">
        <v>39</v>
      </c>
      <c r="C101" t="s">
        <v>59</v>
      </c>
      <c r="D101" t="s">
        <v>13</v>
      </c>
      <c r="E101">
        <v>894</v>
      </c>
      <c r="F101">
        <v>1</v>
      </c>
      <c r="G101">
        <v>875</v>
      </c>
      <c r="H101">
        <f>COUNTIFS($D$1:D101,D101)</f>
        <v>13</v>
      </c>
      <c r="I101">
        <f t="shared" si="4"/>
        <v>16</v>
      </c>
      <c r="J101">
        <f t="shared" si="5"/>
        <v>0.8125</v>
      </c>
      <c r="K101">
        <f t="shared" si="2"/>
        <v>17</v>
      </c>
      <c r="L101" s="1">
        <f t="shared" si="6"/>
        <v>14</v>
      </c>
    </row>
    <row r="102" spans="1:12" x14ac:dyDescent="0.2">
      <c r="A102">
        <v>101</v>
      </c>
      <c r="B102" t="s">
        <v>40</v>
      </c>
      <c r="C102" t="s">
        <v>56</v>
      </c>
      <c r="D102" t="s">
        <v>8</v>
      </c>
      <c r="E102">
        <v>1070</v>
      </c>
      <c r="F102">
        <v>3</v>
      </c>
      <c r="G102">
        <v>1051</v>
      </c>
      <c r="H102">
        <f>COUNTIFS($D$1:D102,D102)</f>
        <v>14</v>
      </c>
      <c r="I102">
        <f t="shared" si="4"/>
        <v>17</v>
      </c>
      <c r="J102">
        <f t="shared" si="5"/>
        <v>0.82352941176470584</v>
      </c>
      <c r="K102">
        <f t="shared" si="2"/>
        <v>17</v>
      </c>
      <c r="L102" s="1">
        <f t="shared" si="6"/>
        <v>14</v>
      </c>
    </row>
    <row r="103" spans="1:12" x14ac:dyDescent="0.2">
      <c r="A103">
        <v>102</v>
      </c>
      <c r="B103" t="s">
        <v>40</v>
      </c>
      <c r="C103" t="s">
        <v>57</v>
      </c>
      <c r="D103" t="s">
        <v>14</v>
      </c>
      <c r="E103">
        <v>1041</v>
      </c>
      <c r="F103">
        <v>5</v>
      </c>
      <c r="G103">
        <v>1060</v>
      </c>
      <c r="H103">
        <f>COUNTIFS($D$1:D103,D103)</f>
        <v>14</v>
      </c>
      <c r="I103">
        <f t="shared" si="4"/>
        <v>16</v>
      </c>
      <c r="J103">
        <f t="shared" si="5"/>
        <v>0.875</v>
      </c>
      <c r="K103">
        <f t="shared" si="2"/>
        <v>17</v>
      </c>
      <c r="L103" s="1">
        <f t="shared" si="6"/>
        <v>15</v>
      </c>
    </row>
    <row r="104" spans="1:12" x14ac:dyDescent="0.2">
      <c r="A104">
        <v>103</v>
      </c>
      <c r="B104" t="s">
        <v>40</v>
      </c>
      <c r="C104" t="s">
        <v>56</v>
      </c>
      <c r="D104" t="s">
        <v>9</v>
      </c>
      <c r="E104">
        <v>1024</v>
      </c>
      <c r="F104">
        <v>4</v>
      </c>
      <c r="G104">
        <v>1017</v>
      </c>
      <c r="H104">
        <f>COUNTIFS($D$1:D104,D104)</f>
        <v>13</v>
      </c>
      <c r="I104">
        <f t="shared" si="4"/>
        <v>16</v>
      </c>
      <c r="J104">
        <f t="shared" si="5"/>
        <v>0.8125</v>
      </c>
      <c r="K104">
        <f t="shared" si="2"/>
        <v>17</v>
      </c>
      <c r="L104" s="1">
        <f t="shared" si="6"/>
        <v>14</v>
      </c>
    </row>
    <row r="105" spans="1:12" x14ac:dyDescent="0.2">
      <c r="A105">
        <v>104</v>
      </c>
      <c r="B105" t="s">
        <v>40</v>
      </c>
      <c r="C105" t="s">
        <v>57</v>
      </c>
      <c r="D105" t="s">
        <v>11</v>
      </c>
      <c r="E105">
        <v>1045</v>
      </c>
      <c r="F105">
        <v>4</v>
      </c>
      <c r="G105">
        <v>1052</v>
      </c>
      <c r="H105">
        <f>COUNTIFS($D$1:D105,D105)</f>
        <v>13</v>
      </c>
      <c r="I105">
        <f t="shared" si="4"/>
        <v>15</v>
      </c>
      <c r="J105">
        <f t="shared" si="5"/>
        <v>0.8666666666666667</v>
      </c>
      <c r="K105">
        <f t="shared" si="2"/>
        <v>17</v>
      </c>
      <c r="L105" s="1">
        <f t="shared" si="6"/>
        <v>15</v>
      </c>
    </row>
    <row r="106" spans="1:12" x14ac:dyDescent="0.2">
      <c r="A106">
        <v>105</v>
      </c>
      <c r="B106" t="s">
        <v>41</v>
      </c>
      <c r="C106" t="s">
        <v>58</v>
      </c>
      <c r="D106" t="s">
        <v>6</v>
      </c>
      <c r="E106">
        <v>919</v>
      </c>
      <c r="F106">
        <v>2</v>
      </c>
      <c r="G106">
        <v>901</v>
      </c>
      <c r="H106">
        <f>COUNTIFS($D$1:D106,D106)</f>
        <v>14</v>
      </c>
      <c r="I106">
        <f t="shared" si="4"/>
        <v>15</v>
      </c>
      <c r="J106">
        <f t="shared" si="5"/>
        <v>0.93333333333333335</v>
      </c>
      <c r="K106">
        <f t="shared" si="2"/>
        <v>17</v>
      </c>
      <c r="L106" s="1">
        <f t="shared" si="6"/>
        <v>16</v>
      </c>
    </row>
    <row r="107" spans="1:12" x14ac:dyDescent="0.2">
      <c r="A107">
        <v>106</v>
      </c>
      <c r="B107" t="s">
        <v>41</v>
      </c>
      <c r="C107" t="s">
        <v>59</v>
      </c>
      <c r="D107" t="s">
        <v>7</v>
      </c>
      <c r="E107">
        <v>1028</v>
      </c>
      <c r="F107">
        <v>5</v>
      </c>
      <c r="G107">
        <v>1038</v>
      </c>
      <c r="H107">
        <f>COUNTIFS($D$1:D107,D107)</f>
        <v>13</v>
      </c>
      <c r="I107">
        <f t="shared" si="4"/>
        <v>15</v>
      </c>
      <c r="J107">
        <f t="shared" si="5"/>
        <v>0.8666666666666667</v>
      </c>
      <c r="K107">
        <f t="shared" si="2"/>
        <v>17</v>
      </c>
      <c r="L107" s="1">
        <f t="shared" si="6"/>
        <v>15</v>
      </c>
    </row>
    <row r="108" spans="1:12" x14ac:dyDescent="0.2">
      <c r="A108">
        <v>107</v>
      </c>
      <c r="B108" t="s">
        <v>41</v>
      </c>
      <c r="C108" t="s">
        <v>58</v>
      </c>
      <c r="D108" t="s">
        <v>12</v>
      </c>
      <c r="E108">
        <v>998</v>
      </c>
      <c r="F108">
        <v>5</v>
      </c>
      <c r="G108">
        <v>1005</v>
      </c>
      <c r="H108">
        <f>COUNTIFS($D$1:D108,D108)</f>
        <v>13</v>
      </c>
      <c r="I108">
        <f t="shared" si="4"/>
        <v>14</v>
      </c>
      <c r="J108">
        <f t="shared" si="5"/>
        <v>0.9285714285714286</v>
      </c>
      <c r="K108">
        <f t="shared" si="2"/>
        <v>17</v>
      </c>
      <c r="L108" s="1">
        <f t="shared" si="6"/>
        <v>16</v>
      </c>
    </row>
    <row r="109" spans="1:12" x14ac:dyDescent="0.2">
      <c r="A109">
        <v>108</v>
      </c>
      <c r="B109" t="s">
        <v>41</v>
      </c>
      <c r="C109" t="s">
        <v>59</v>
      </c>
      <c r="D109" t="s">
        <v>13</v>
      </c>
      <c r="E109">
        <v>875</v>
      </c>
      <c r="F109">
        <v>3</v>
      </c>
      <c r="G109">
        <v>876</v>
      </c>
      <c r="H109">
        <f>COUNTIFS($D$1:D109,D109)</f>
        <v>14</v>
      </c>
      <c r="I109">
        <f t="shared" si="4"/>
        <v>16</v>
      </c>
      <c r="J109">
        <f t="shared" si="5"/>
        <v>0.875</v>
      </c>
      <c r="K109">
        <f t="shared" si="2"/>
        <v>17</v>
      </c>
      <c r="L109" s="1">
        <f t="shared" si="6"/>
        <v>15</v>
      </c>
    </row>
    <row r="110" spans="1:12" x14ac:dyDescent="0.2">
      <c r="A110">
        <v>109</v>
      </c>
      <c r="B110" t="s">
        <v>42</v>
      </c>
      <c r="C110" t="s">
        <v>59</v>
      </c>
      <c r="D110" t="s">
        <v>7</v>
      </c>
      <c r="E110">
        <v>1038</v>
      </c>
      <c r="F110">
        <v>6</v>
      </c>
      <c r="G110">
        <v>1056</v>
      </c>
      <c r="H110">
        <f>COUNTIFS($D$1:D110,D110)</f>
        <v>14</v>
      </c>
      <c r="I110">
        <f t="shared" si="4"/>
        <v>15</v>
      </c>
      <c r="J110">
        <f t="shared" si="5"/>
        <v>0.93333333333333335</v>
      </c>
      <c r="K110">
        <f t="shared" si="2"/>
        <v>17</v>
      </c>
      <c r="L110" s="1">
        <f t="shared" si="6"/>
        <v>16</v>
      </c>
    </row>
    <row r="111" spans="1:12" x14ac:dyDescent="0.2">
      <c r="A111">
        <v>110</v>
      </c>
      <c r="B111" t="s">
        <v>42</v>
      </c>
      <c r="C111" t="s">
        <v>59</v>
      </c>
      <c r="D111" t="s">
        <v>13</v>
      </c>
      <c r="E111">
        <v>876</v>
      </c>
      <c r="F111">
        <v>1</v>
      </c>
      <c r="G111">
        <v>859</v>
      </c>
      <c r="H111">
        <f>COUNTIFS($D$1:D111,D111)</f>
        <v>15</v>
      </c>
      <c r="I111">
        <f t="shared" si="4"/>
        <v>16</v>
      </c>
      <c r="J111">
        <f t="shared" si="5"/>
        <v>0.9375</v>
      </c>
      <c r="K111">
        <f t="shared" si="2"/>
        <v>17</v>
      </c>
      <c r="L111" s="1">
        <f t="shared" si="6"/>
        <v>16</v>
      </c>
    </row>
    <row r="112" spans="1:12" x14ac:dyDescent="0.2">
      <c r="A112">
        <v>111</v>
      </c>
      <c r="B112" t="s">
        <v>42</v>
      </c>
      <c r="C112" t="s">
        <v>56</v>
      </c>
      <c r="D112" t="s">
        <v>8</v>
      </c>
      <c r="E112">
        <v>1051</v>
      </c>
      <c r="F112">
        <v>4</v>
      </c>
      <c r="G112">
        <v>1047</v>
      </c>
      <c r="H112">
        <f>COUNTIFS($D$1:D112,D112)</f>
        <v>15</v>
      </c>
      <c r="I112">
        <f t="shared" si="4"/>
        <v>17</v>
      </c>
      <c r="J112">
        <f t="shared" si="5"/>
        <v>0.88235294117647056</v>
      </c>
      <c r="K112">
        <f t="shared" si="2"/>
        <v>17</v>
      </c>
      <c r="L112" s="1">
        <f t="shared" si="6"/>
        <v>15</v>
      </c>
    </row>
    <row r="113" spans="1:12" x14ac:dyDescent="0.2">
      <c r="A113">
        <v>112</v>
      </c>
      <c r="B113" t="s">
        <v>42</v>
      </c>
      <c r="C113" t="s">
        <v>56</v>
      </c>
      <c r="D113" t="s">
        <v>9</v>
      </c>
      <c r="E113">
        <v>1017</v>
      </c>
      <c r="F113">
        <v>5</v>
      </c>
      <c r="G113">
        <v>1020</v>
      </c>
      <c r="H113">
        <f>COUNTIFS($D$1:D113,D113)</f>
        <v>14</v>
      </c>
      <c r="I113">
        <f t="shared" si="4"/>
        <v>16</v>
      </c>
      <c r="J113">
        <f t="shared" si="5"/>
        <v>0.875</v>
      </c>
      <c r="K113">
        <f t="shared" si="2"/>
        <v>17</v>
      </c>
      <c r="L113" s="1">
        <f t="shared" si="6"/>
        <v>15</v>
      </c>
    </row>
    <row r="114" spans="1:12" x14ac:dyDescent="0.2">
      <c r="A114">
        <v>113</v>
      </c>
      <c r="B114" t="s">
        <v>43</v>
      </c>
      <c r="C114" t="s">
        <v>6</v>
      </c>
      <c r="D114" t="s">
        <v>6</v>
      </c>
      <c r="E114">
        <v>901</v>
      </c>
      <c r="F114">
        <v>2</v>
      </c>
      <c r="G114">
        <v>893</v>
      </c>
      <c r="H114">
        <f>COUNTIFS($D$1:D114,D114)</f>
        <v>15</v>
      </c>
      <c r="I114">
        <f t="shared" si="4"/>
        <v>15</v>
      </c>
      <c r="J114">
        <f t="shared" si="5"/>
        <v>1</v>
      </c>
      <c r="K114">
        <f t="shared" si="2"/>
        <v>17</v>
      </c>
      <c r="L114" s="1">
        <f t="shared" si="6"/>
        <v>17</v>
      </c>
    </row>
    <row r="115" spans="1:12" x14ac:dyDescent="0.2">
      <c r="A115">
        <v>114</v>
      </c>
      <c r="B115" t="s">
        <v>43</v>
      </c>
      <c r="C115" t="s">
        <v>12</v>
      </c>
      <c r="D115" t="s">
        <v>12</v>
      </c>
      <c r="E115">
        <v>1005</v>
      </c>
      <c r="F115">
        <v>4</v>
      </c>
      <c r="G115">
        <v>1013</v>
      </c>
      <c r="H115">
        <f>COUNTIFS($D$1:D115,D115)</f>
        <v>14</v>
      </c>
      <c r="I115">
        <f t="shared" si="4"/>
        <v>14</v>
      </c>
      <c r="J115">
        <f t="shared" si="5"/>
        <v>1</v>
      </c>
      <c r="K115">
        <f t="shared" si="2"/>
        <v>17</v>
      </c>
      <c r="L115" s="1">
        <f t="shared" si="6"/>
        <v>17</v>
      </c>
    </row>
    <row r="116" spans="1:12" x14ac:dyDescent="0.2">
      <c r="A116">
        <v>115</v>
      </c>
      <c r="B116" t="s">
        <v>44</v>
      </c>
      <c r="C116" t="s">
        <v>7</v>
      </c>
      <c r="D116" t="s">
        <v>7</v>
      </c>
      <c r="E116">
        <v>1056</v>
      </c>
      <c r="F116">
        <v>4</v>
      </c>
      <c r="G116">
        <v>1046</v>
      </c>
      <c r="H116">
        <f>COUNTIFS($D$1:D116,D116)</f>
        <v>15</v>
      </c>
      <c r="I116">
        <f t="shared" si="4"/>
        <v>15</v>
      </c>
      <c r="J116">
        <f t="shared" si="5"/>
        <v>1</v>
      </c>
      <c r="K116">
        <f t="shared" si="2"/>
        <v>17</v>
      </c>
      <c r="L116" s="1">
        <f t="shared" si="6"/>
        <v>17</v>
      </c>
    </row>
    <row r="117" spans="1:12" x14ac:dyDescent="0.2">
      <c r="A117">
        <v>116</v>
      </c>
      <c r="B117" t="s">
        <v>44</v>
      </c>
      <c r="C117" t="s">
        <v>13</v>
      </c>
      <c r="D117" t="s">
        <v>13</v>
      </c>
      <c r="E117">
        <v>859</v>
      </c>
      <c r="F117">
        <v>5</v>
      </c>
      <c r="G117">
        <v>869</v>
      </c>
      <c r="H117">
        <f>COUNTIFS($D$1:D117,D117)</f>
        <v>16</v>
      </c>
      <c r="I117">
        <f t="shared" si="4"/>
        <v>16</v>
      </c>
      <c r="J117">
        <f t="shared" si="5"/>
        <v>1</v>
      </c>
      <c r="K117">
        <f t="shared" si="2"/>
        <v>17</v>
      </c>
      <c r="L117" s="1">
        <f t="shared" si="6"/>
        <v>17</v>
      </c>
    </row>
    <row r="118" spans="1:12" x14ac:dyDescent="0.2">
      <c r="A118">
        <v>117</v>
      </c>
      <c r="B118" t="s">
        <v>45</v>
      </c>
      <c r="C118" t="s">
        <v>56</v>
      </c>
      <c r="D118" t="s">
        <v>8</v>
      </c>
      <c r="E118">
        <v>1047</v>
      </c>
      <c r="F118">
        <v>2</v>
      </c>
      <c r="G118">
        <v>1034</v>
      </c>
      <c r="H118">
        <f>COUNTIFS($D$1:D118,D118)</f>
        <v>16</v>
      </c>
      <c r="I118">
        <f t="shared" si="4"/>
        <v>17</v>
      </c>
      <c r="J118">
        <f t="shared" si="5"/>
        <v>0.94117647058823528</v>
      </c>
      <c r="K118">
        <f t="shared" si="2"/>
        <v>17</v>
      </c>
      <c r="L118" s="1">
        <f t="shared" si="6"/>
        <v>16</v>
      </c>
    </row>
    <row r="119" spans="1:12" x14ac:dyDescent="0.2">
      <c r="A119">
        <v>118</v>
      </c>
      <c r="B119" t="s">
        <v>45</v>
      </c>
      <c r="C119" t="s">
        <v>57</v>
      </c>
      <c r="D119" t="s">
        <v>14</v>
      </c>
      <c r="E119">
        <v>1060</v>
      </c>
      <c r="F119">
        <v>5</v>
      </c>
      <c r="G119">
        <v>1061</v>
      </c>
      <c r="H119">
        <f>COUNTIFS($D$1:D119,D119)</f>
        <v>15</v>
      </c>
      <c r="I119">
        <f t="shared" si="4"/>
        <v>16</v>
      </c>
      <c r="J119">
        <f t="shared" si="5"/>
        <v>0.9375</v>
      </c>
      <c r="K119">
        <f t="shared" si="2"/>
        <v>17</v>
      </c>
      <c r="L119" s="1">
        <f t="shared" si="6"/>
        <v>16</v>
      </c>
    </row>
    <row r="120" spans="1:12" x14ac:dyDescent="0.2">
      <c r="A120">
        <v>119</v>
      </c>
      <c r="B120" t="s">
        <v>45</v>
      </c>
      <c r="C120" t="s">
        <v>56</v>
      </c>
      <c r="D120" t="s">
        <v>9</v>
      </c>
      <c r="E120">
        <v>1020</v>
      </c>
      <c r="F120">
        <v>7</v>
      </c>
      <c r="G120">
        <v>1052</v>
      </c>
      <c r="H120">
        <f>COUNTIFS($D$1:D120,D120)</f>
        <v>15</v>
      </c>
      <c r="I120">
        <f t="shared" si="4"/>
        <v>16</v>
      </c>
      <c r="J120">
        <f t="shared" si="5"/>
        <v>0.9375</v>
      </c>
      <c r="K120">
        <f t="shared" si="2"/>
        <v>17</v>
      </c>
      <c r="L120" s="1">
        <f t="shared" si="6"/>
        <v>16</v>
      </c>
    </row>
    <row r="121" spans="1:12" x14ac:dyDescent="0.2">
      <c r="A121">
        <v>120</v>
      </c>
      <c r="B121" t="s">
        <v>45</v>
      </c>
      <c r="C121" t="s">
        <v>57</v>
      </c>
      <c r="D121" t="s">
        <v>11</v>
      </c>
      <c r="E121">
        <v>1052</v>
      </c>
      <c r="F121">
        <v>2</v>
      </c>
      <c r="G121">
        <v>1032</v>
      </c>
      <c r="H121">
        <f>COUNTIFS($D$1:D121,D121)</f>
        <v>14</v>
      </c>
      <c r="I121">
        <f t="shared" si="4"/>
        <v>15</v>
      </c>
      <c r="J121">
        <f t="shared" si="5"/>
        <v>0.93333333333333335</v>
      </c>
      <c r="K121">
        <f t="shared" si="2"/>
        <v>17</v>
      </c>
      <c r="L121" s="1">
        <f t="shared" si="6"/>
        <v>16</v>
      </c>
    </row>
    <row r="122" spans="1:12" x14ac:dyDescent="0.2">
      <c r="A122">
        <v>121</v>
      </c>
      <c r="B122" t="s">
        <v>46</v>
      </c>
      <c r="C122" t="s">
        <v>14</v>
      </c>
      <c r="D122" t="s">
        <v>14</v>
      </c>
      <c r="E122">
        <v>1061</v>
      </c>
      <c r="F122">
        <v>2</v>
      </c>
      <c r="G122">
        <v>1053</v>
      </c>
      <c r="H122">
        <f>COUNTIFS($D$1:D122,D122)</f>
        <v>16</v>
      </c>
      <c r="I122">
        <f t="shared" si="4"/>
        <v>16</v>
      </c>
      <c r="J122">
        <f t="shared" si="5"/>
        <v>1</v>
      </c>
      <c r="K122">
        <f t="shared" si="2"/>
        <v>17</v>
      </c>
      <c r="L122" s="1">
        <f t="shared" si="6"/>
        <v>17</v>
      </c>
    </row>
    <row r="123" spans="1:12" x14ac:dyDescent="0.2">
      <c r="A123">
        <v>122</v>
      </c>
      <c r="B123" t="s">
        <v>46</v>
      </c>
      <c r="C123" t="s">
        <v>60</v>
      </c>
      <c r="D123" t="s">
        <v>11</v>
      </c>
      <c r="E123">
        <v>1032</v>
      </c>
      <c r="F123">
        <v>3</v>
      </c>
      <c r="G123">
        <v>1040</v>
      </c>
      <c r="H123">
        <f>COUNTIFS($D$1:D123,D123)</f>
        <v>15</v>
      </c>
      <c r="I123">
        <f t="shared" si="4"/>
        <v>15</v>
      </c>
      <c r="J123">
        <f t="shared" si="5"/>
        <v>1</v>
      </c>
      <c r="K123">
        <f t="shared" si="2"/>
        <v>17</v>
      </c>
      <c r="L123" s="1">
        <f t="shared" si="6"/>
        <v>17</v>
      </c>
    </row>
    <row r="124" spans="1:12" x14ac:dyDescent="0.2">
      <c r="A124">
        <v>123</v>
      </c>
      <c r="B124" t="s">
        <v>47</v>
      </c>
      <c r="C124" t="s">
        <v>61</v>
      </c>
      <c r="D124" t="s">
        <v>8</v>
      </c>
      <c r="E124">
        <v>1034</v>
      </c>
      <c r="F124">
        <v>4</v>
      </c>
      <c r="G124">
        <v>1027</v>
      </c>
      <c r="H124">
        <f>COUNTIFS($D$1:D124,D124)</f>
        <v>17</v>
      </c>
      <c r="I124">
        <f t="shared" si="4"/>
        <v>17</v>
      </c>
      <c r="J124">
        <f t="shared" si="5"/>
        <v>1</v>
      </c>
      <c r="K124">
        <f t="shared" si="2"/>
        <v>17</v>
      </c>
      <c r="L124" s="1">
        <f t="shared" si="6"/>
        <v>17</v>
      </c>
    </row>
    <row r="125" spans="1:12" x14ac:dyDescent="0.2">
      <c r="A125">
        <v>124</v>
      </c>
      <c r="B125" t="s">
        <v>47</v>
      </c>
      <c r="C125" t="s">
        <v>9</v>
      </c>
      <c r="D125" t="s">
        <v>9</v>
      </c>
      <c r="E125">
        <v>1052</v>
      </c>
      <c r="F125">
        <v>5</v>
      </c>
      <c r="G125">
        <v>1059</v>
      </c>
      <c r="H125">
        <f>COUNTIFS($D$1:D125,D125)</f>
        <v>16</v>
      </c>
      <c r="I125">
        <f t="shared" si="4"/>
        <v>16</v>
      </c>
      <c r="J125">
        <f t="shared" si="5"/>
        <v>1</v>
      </c>
      <c r="K125">
        <f t="shared" si="2"/>
        <v>17</v>
      </c>
      <c r="L125" s="1">
        <f t="shared" si="6"/>
        <v>17</v>
      </c>
    </row>
  </sheetData>
  <autoFilter ref="A1:L125" xr:uid="{33A7B9BC-E73B-FE4E-8BD8-AC0F6CC9665B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Pong_ELO</vt:lpstr>
      <vt:lpstr>Pong_ELO!Pong_ELO_2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McGrath</dc:creator>
  <cp:lastModifiedBy>Paul McGrath</cp:lastModifiedBy>
  <dcterms:created xsi:type="dcterms:W3CDTF">2020-09-21T03:43:47Z</dcterms:created>
  <dcterms:modified xsi:type="dcterms:W3CDTF">2021-01-25T09:53:50Z</dcterms:modified>
</cp:coreProperties>
</file>