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6120756/prinz-stuff/usd-php-forex/raw_data/"/>
    </mc:Choice>
  </mc:AlternateContent>
  <xr:revisionPtr revIDLastSave="0" documentId="13_ncr:1_{6F34190F-A8A8-1844-8D1C-EC08969E5BB0}" xr6:coauthVersionLast="47" xr6:coauthVersionMax="47" xr10:uidLastSave="{00000000-0000-0000-0000-000000000000}"/>
  <bookViews>
    <workbookView xWindow="0" yWindow="760" windowWidth="30240" windowHeight="17200" activeTab="5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7" r:id="rId6"/>
    <sheet name="JULY" sheetId="13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3" l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4" i="12"/>
  <c r="A4" i="11"/>
  <c r="A4" i="10"/>
  <c r="A4" i="9"/>
  <c r="A4" i="8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B2" i="5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4" i="4"/>
  <c r="B2" i="4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4" i="3"/>
  <c r="A3" i="3"/>
  <c r="A2" i="3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7" i="2"/>
  <c r="A6" i="2"/>
  <c r="A5" i="2"/>
  <c r="A4" i="2"/>
  <c r="B2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B2" i="1"/>
  <c r="A2" i="13"/>
  <c r="A2" i="10"/>
  <c r="A2" i="12"/>
  <c r="A2" i="11"/>
  <c r="A2" i="8"/>
  <c r="A2" i="7"/>
  <c r="A2" i="9"/>
</calcChain>
</file>

<file path=xl/sharedStrings.xml><?xml version="1.0" encoding="utf-8"?>
<sst xmlns="http://schemas.openxmlformats.org/spreadsheetml/2006/main" count="175" uniqueCount="18">
  <si>
    <t>From</t>
  </si>
  <si>
    <t>To</t>
  </si>
  <si>
    <t>TIME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</si>
  <si>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</si>
  <si>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</si>
  <si>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</si>
  <si>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</si>
  <si>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</si>
  <si>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</si>
  <si>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</si>
  <si>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</si>
  <si>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</si>
  <si>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</si>
  <si>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</si>
  <si>
    <t>No FX Trading Due to Proclamation No. 368</t>
  </si>
  <si>
    <t>No FX Trading Due to Proclamation No. 453</t>
  </si>
  <si>
    <t>No FX Trading Due to Proclamation No. 514</t>
  </si>
  <si>
    <t>No FX Trading Due to Proclamation No. 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</si>
</sst>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12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333333"/>
      <name val="Calibri"/>
      <family val="2"/>
    </font>
    <font>
      <b/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C343D"/>
        <bgColor rgb="FF0C343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2" borderId="0" xfId="0" applyNumberFormat="1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21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21" fontId="1" fillId="0" borderId="0" xfId="0" applyNumberFormat="1" applyFont="1"/>
    <xf numFmtId="0" fontId="8" fillId="2" borderId="0" xfId="0" applyFont="1" applyFill="1"/>
    <xf numFmtId="0" fontId="1" fillId="2" borderId="0" xfId="0" applyFont="1" applyFill="1"/>
    <xf numFmtId="2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wrapText="1"/>
    </xf>
    <xf numFmtId="164" fontId="5" fillId="0" borderId="0" xfId="0" applyNumberFormat="1" applyFont="1" applyAlignment="1">
      <alignment horizontal="right"/>
    </xf>
    <xf numFmtId="46" fontId="7" fillId="0" borderId="0" xfId="0" applyNumberFormat="1" applyFont="1" applyAlignment="1">
      <alignment horizontal="right"/>
    </xf>
    <xf numFmtId="0" fontId="11" fillId="0" borderId="0" xfId="0" applyFont="1"/>
    <xf numFmtId="46" fontId="7" fillId="2" borderId="0" xfId="0" applyNumberFormat="1" applyFont="1" applyFill="1" applyAlignment="1">
      <alignment horizontal="right"/>
    </xf>
    <xf numFmtId="21" fontId="7" fillId="2" borderId="0" xfId="0" applyNumberFormat="1" applyFont="1" applyFill="1" applyAlignment="1">
      <alignment horizontal="right"/>
    </xf>
    <xf numFmtId="0" fontId="2" fillId="2" borderId="0" xfId="0" applyFont="1" applyFill="1"/>
    <xf numFmtId="0" fontId="6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1"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M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>
        <v>45323</v>
      </c>
      <c r="B2" s="3">
        <f>EOMONTH(A2,0)</f>
        <v>45351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7">
        <f>WORKDAY("01/01/2024",0)</f>
        <v>45292</v>
      </c>
      <c r="B4" s="25" t="s">
        <v>14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8">
        <f t="shared" ref="A5:A26" si="0">IF(WEEKDAY(A4)=6,A4+3,A4+1)</f>
        <v>45293</v>
      </c>
      <c r="B5" s="9">
        <v>0.37526620370370373</v>
      </c>
      <c r="C5" s="10">
        <v>55.45</v>
      </c>
      <c r="D5" s="10">
        <v>55.67</v>
      </c>
      <c r="E5" s="10">
        <v>55.44</v>
      </c>
      <c r="F5" s="10">
        <v>55.67</v>
      </c>
      <c r="G5" s="10">
        <v>55.497</v>
      </c>
      <c r="H5" s="10">
        <v>670.6</v>
      </c>
      <c r="I5" s="10">
        <v>55.582999999999998</v>
      </c>
      <c r="J5" s="10">
        <v>590.5</v>
      </c>
      <c r="K5" s="10">
        <v>55.536999999999999</v>
      </c>
      <c r="L5" s="10">
        <v>1261.0999999999999</v>
      </c>
      <c r="M5" s="10">
        <v>55.497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8">
        <f t="shared" si="0"/>
        <v>45294</v>
      </c>
      <c r="B6" s="11">
        <v>0.37541666666666668</v>
      </c>
      <c r="C6" s="1">
        <v>55.7</v>
      </c>
      <c r="D6" s="1">
        <v>55.814999999999998</v>
      </c>
      <c r="E6" s="1">
        <v>55.57</v>
      </c>
      <c r="F6" s="1">
        <v>55.57</v>
      </c>
      <c r="G6" s="1">
        <v>55.758000000000003</v>
      </c>
      <c r="H6" s="1">
        <v>896.4</v>
      </c>
      <c r="I6" s="1">
        <v>55.664999999999999</v>
      </c>
      <c r="J6" s="1">
        <v>988.5</v>
      </c>
      <c r="K6" s="1">
        <v>55.709000000000003</v>
      </c>
      <c r="L6" s="1">
        <v>1884.9</v>
      </c>
      <c r="M6" s="1">
        <v>55.758000000000003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8">
        <f t="shared" si="0"/>
        <v>45295</v>
      </c>
      <c r="B7" s="11">
        <v>0.37535879629629632</v>
      </c>
      <c r="C7" s="1">
        <v>55.75</v>
      </c>
      <c r="D7" s="1">
        <v>55.78</v>
      </c>
      <c r="E7" s="1">
        <v>55.465000000000003</v>
      </c>
      <c r="F7" s="1">
        <v>55.5</v>
      </c>
      <c r="G7" s="1">
        <v>55.692999999999998</v>
      </c>
      <c r="H7" s="1">
        <v>871.5</v>
      </c>
      <c r="I7" s="1">
        <v>55.542999999999999</v>
      </c>
      <c r="J7" s="1">
        <v>844.2</v>
      </c>
      <c r="K7" s="1">
        <v>55.619</v>
      </c>
      <c r="L7" s="1">
        <v>1715.7</v>
      </c>
      <c r="M7" s="1">
        <v>55.692999999999998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8">
        <f t="shared" si="0"/>
        <v>45296</v>
      </c>
      <c r="B8" s="11">
        <v>0.37616898148148148</v>
      </c>
      <c r="C8" s="1">
        <v>55.5</v>
      </c>
      <c r="D8" s="1">
        <v>55.78</v>
      </c>
      <c r="E8" s="1">
        <v>55.475000000000001</v>
      </c>
      <c r="F8" s="1">
        <v>55.57</v>
      </c>
      <c r="G8" s="1">
        <v>55.564999999999998</v>
      </c>
      <c r="H8" s="1">
        <v>1122.6500000000001</v>
      </c>
      <c r="I8" s="1">
        <v>55.671999999999997</v>
      </c>
      <c r="J8" s="1">
        <v>924.8</v>
      </c>
      <c r="K8" s="1">
        <v>55.613</v>
      </c>
      <c r="L8" s="1">
        <v>2047.45</v>
      </c>
      <c r="M8" s="1">
        <v>55.564999999999998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8">
        <f t="shared" si="0"/>
        <v>45299</v>
      </c>
      <c r="B9" s="11">
        <v>0.37578703703703703</v>
      </c>
      <c r="C9" s="1">
        <v>55.5</v>
      </c>
      <c r="D9" s="1">
        <v>55.707999999999998</v>
      </c>
      <c r="E9" s="1">
        <v>55.44</v>
      </c>
      <c r="F9" s="1">
        <v>55.69</v>
      </c>
      <c r="G9" s="1">
        <v>55.514000000000003</v>
      </c>
      <c r="H9" s="1">
        <v>906.55</v>
      </c>
      <c r="I9" s="1">
        <v>55.607999999999997</v>
      </c>
      <c r="J9" s="1">
        <v>636.35</v>
      </c>
      <c r="K9" s="1">
        <v>55.552999999999997</v>
      </c>
      <c r="L9" s="1">
        <v>1542.9</v>
      </c>
      <c r="M9" s="1">
        <v>55.514000000000003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8">
        <f t="shared" si="0"/>
        <v>45300</v>
      </c>
      <c r="B10" s="11">
        <v>0.37535879629629632</v>
      </c>
      <c r="C10" s="1">
        <v>55.73</v>
      </c>
      <c r="D10" s="1">
        <v>56.09</v>
      </c>
      <c r="E10" s="1">
        <v>55.634999999999998</v>
      </c>
      <c r="F10" s="1">
        <v>56.01</v>
      </c>
      <c r="G10" s="1">
        <v>55.71</v>
      </c>
      <c r="H10" s="1">
        <v>928.75</v>
      </c>
      <c r="I10" s="1">
        <v>55.92</v>
      </c>
      <c r="J10" s="1">
        <v>1287.7</v>
      </c>
      <c r="K10" s="1">
        <v>55.832000000000001</v>
      </c>
      <c r="L10" s="1">
        <v>2216.4499999999998</v>
      </c>
      <c r="M10" s="1">
        <v>55.71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8">
        <f t="shared" si="0"/>
        <v>45301</v>
      </c>
      <c r="B11" s="11">
        <v>0.3752199074074074</v>
      </c>
      <c r="C11" s="1">
        <v>56.15</v>
      </c>
      <c r="D11" s="1">
        <v>56.41</v>
      </c>
      <c r="E11" s="1">
        <v>56.15</v>
      </c>
      <c r="F11" s="1">
        <v>56.274999999999999</v>
      </c>
      <c r="G11" s="1">
        <v>56.265000000000001</v>
      </c>
      <c r="H11" s="1">
        <v>1531.95</v>
      </c>
      <c r="I11" s="1">
        <v>56.317999999999998</v>
      </c>
      <c r="J11" s="1">
        <v>1014.5</v>
      </c>
      <c r="K11" s="1">
        <v>56.286000000000001</v>
      </c>
      <c r="L11" s="1">
        <v>2546.4499999999998</v>
      </c>
      <c r="M11" s="1">
        <v>56.265000000000001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8">
        <f t="shared" si="0"/>
        <v>45302</v>
      </c>
      <c r="B12" s="11">
        <v>0.3755324074074074</v>
      </c>
      <c r="C12" s="1">
        <v>56.2</v>
      </c>
      <c r="D12" s="1">
        <v>56.22</v>
      </c>
      <c r="E12" s="1">
        <v>55.93</v>
      </c>
      <c r="F12" s="1">
        <v>55.95</v>
      </c>
      <c r="G12" s="1">
        <v>56.156999999999996</v>
      </c>
      <c r="H12" s="1">
        <v>999.43</v>
      </c>
      <c r="I12" s="1">
        <v>56.07</v>
      </c>
      <c r="J12" s="1">
        <v>910.9</v>
      </c>
      <c r="K12" s="1">
        <v>56.116</v>
      </c>
      <c r="L12" s="1">
        <v>1910.33</v>
      </c>
      <c r="M12" s="1">
        <v>56.156999999999996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8">
        <f t="shared" si="0"/>
        <v>45303</v>
      </c>
      <c r="B13" s="11">
        <v>0.37526620370370373</v>
      </c>
      <c r="C13" s="1">
        <v>56.03</v>
      </c>
      <c r="D13" s="1">
        <v>56.075000000000003</v>
      </c>
      <c r="E13" s="1">
        <v>55.87</v>
      </c>
      <c r="F13" s="1">
        <v>55.911000000000001</v>
      </c>
      <c r="G13" s="1">
        <v>55.997</v>
      </c>
      <c r="H13" s="1">
        <v>922.2</v>
      </c>
      <c r="I13" s="1">
        <v>55.968000000000004</v>
      </c>
      <c r="J13" s="1">
        <v>774</v>
      </c>
      <c r="K13" s="1">
        <v>55.984000000000002</v>
      </c>
      <c r="L13" s="1">
        <v>1696.2</v>
      </c>
      <c r="M13" s="1">
        <v>55.997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8">
        <f t="shared" si="0"/>
        <v>45306</v>
      </c>
      <c r="B14" s="11">
        <v>0.37603009259259257</v>
      </c>
      <c r="C14" s="1">
        <v>55.85</v>
      </c>
      <c r="D14" s="1">
        <v>55.95</v>
      </c>
      <c r="E14" s="1">
        <v>55.77</v>
      </c>
      <c r="F14" s="1">
        <v>55.77</v>
      </c>
      <c r="G14" s="1">
        <v>55.881999999999998</v>
      </c>
      <c r="H14" s="1">
        <v>746.45</v>
      </c>
      <c r="I14" s="1">
        <v>55.878999999999998</v>
      </c>
      <c r="J14" s="1">
        <v>558.92999999999995</v>
      </c>
      <c r="K14" s="1">
        <v>55.881</v>
      </c>
      <c r="L14" s="1">
        <v>1305.3800000000001</v>
      </c>
      <c r="M14" s="1">
        <v>55.881999999999998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8">
        <f t="shared" si="0"/>
        <v>45307</v>
      </c>
      <c r="B15" s="11">
        <v>0.37513888888888891</v>
      </c>
      <c r="C15" s="1">
        <v>55.85</v>
      </c>
      <c r="D15" s="1">
        <v>55.99</v>
      </c>
      <c r="E15" s="1">
        <v>55.795000000000002</v>
      </c>
      <c r="F15" s="1">
        <v>55.83</v>
      </c>
      <c r="G15" s="1">
        <v>55.884999999999998</v>
      </c>
      <c r="H15" s="1">
        <v>773.6</v>
      </c>
      <c r="I15" s="1">
        <v>55.886000000000003</v>
      </c>
      <c r="J15" s="1">
        <v>843.1</v>
      </c>
      <c r="K15" s="1">
        <v>55.884999999999998</v>
      </c>
      <c r="L15" s="1">
        <v>1616.7</v>
      </c>
      <c r="M15" s="1">
        <v>55.884999999999998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8">
        <f t="shared" si="0"/>
        <v>45308</v>
      </c>
      <c r="B16" s="9">
        <v>0.37510416666666668</v>
      </c>
      <c r="C16" s="10">
        <v>55.97</v>
      </c>
      <c r="D16" s="10">
        <v>56.125</v>
      </c>
      <c r="E16" s="10">
        <v>55.86</v>
      </c>
      <c r="F16" s="10">
        <v>55.93</v>
      </c>
      <c r="G16" s="10">
        <v>56.052</v>
      </c>
      <c r="H16" s="10">
        <v>975.2</v>
      </c>
      <c r="I16" s="10">
        <v>55.969000000000001</v>
      </c>
      <c r="J16" s="10">
        <v>762.1</v>
      </c>
      <c r="K16" s="10">
        <v>56.015000000000001</v>
      </c>
      <c r="L16" s="10">
        <v>1737.3</v>
      </c>
      <c r="M16" s="10">
        <v>56.052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8">
        <f t="shared" si="0"/>
        <v>45309</v>
      </c>
      <c r="B17" s="11">
        <v>0.37537037037037035</v>
      </c>
      <c r="C17" s="1">
        <v>55.87</v>
      </c>
      <c r="D17" s="12">
        <v>55.9</v>
      </c>
      <c r="E17" s="12">
        <v>55.765000000000001</v>
      </c>
      <c r="F17" s="12">
        <v>55.84</v>
      </c>
      <c r="G17" s="12">
        <v>55.826999999999998</v>
      </c>
      <c r="H17" s="12">
        <v>885.5</v>
      </c>
      <c r="I17" s="12">
        <v>55.829000000000001</v>
      </c>
      <c r="J17" s="12">
        <v>545.20000000000005</v>
      </c>
      <c r="K17" s="13">
        <v>55.828000000000003</v>
      </c>
      <c r="L17" s="13">
        <v>1430.7</v>
      </c>
      <c r="M17" s="12">
        <v>55.826999999999998</v>
      </c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8">
        <f t="shared" si="0"/>
        <v>45310</v>
      </c>
      <c r="B18" s="11">
        <v>0.37512731481481482</v>
      </c>
      <c r="C18" s="1">
        <v>55.85</v>
      </c>
      <c r="D18" s="12">
        <v>56.02</v>
      </c>
      <c r="E18" s="1">
        <v>55.77</v>
      </c>
      <c r="F18" s="1">
        <v>55.97</v>
      </c>
      <c r="G18" s="1">
        <v>55.820999999999998</v>
      </c>
      <c r="H18" s="1">
        <v>748.3</v>
      </c>
      <c r="I18" s="12">
        <v>55.935000000000002</v>
      </c>
      <c r="J18" s="1">
        <v>646</v>
      </c>
      <c r="K18" s="1">
        <v>55.874000000000002</v>
      </c>
      <c r="L18" s="1">
        <v>1394.3</v>
      </c>
      <c r="M18" s="1">
        <v>55.820999999999998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8">
        <f t="shared" si="0"/>
        <v>45313</v>
      </c>
      <c r="B19" s="14">
        <v>0.37681712962962965</v>
      </c>
      <c r="C19" s="15">
        <v>55.95</v>
      </c>
      <c r="D19" s="15">
        <v>56.33</v>
      </c>
      <c r="E19" s="15">
        <v>55.95</v>
      </c>
      <c r="F19" s="15">
        <v>56.33</v>
      </c>
      <c r="G19" s="15">
        <v>56.106999999999999</v>
      </c>
      <c r="H19" s="15">
        <v>961.5</v>
      </c>
      <c r="I19" s="15">
        <v>56.235999999999997</v>
      </c>
      <c r="J19" s="15">
        <v>747.2</v>
      </c>
      <c r="K19" s="15">
        <v>56.162999999999997</v>
      </c>
      <c r="L19" s="15">
        <v>1708.7</v>
      </c>
      <c r="M19" s="15">
        <v>56.106999999999999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8">
        <f t="shared" si="0"/>
        <v>45314</v>
      </c>
      <c r="B20" s="9">
        <v>0.37526620370370373</v>
      </c>
      <c r="C20" s="10">
        <v>56.35</v>
      </c>
      <c r="D20" s="10">
        <v>56.435000000000002</v>
      </c>
      <c r="E20" s="10">
        <v>56.1</v>
      </c>
      <c r="F20" s="10">
        <v>56.155000000000001</v>
      </c>
      <c r="G20" s="10">
        <v>56.360999999999997</v>
      </c>
      <c r="H20" s="10">
        <v>806.7</v>
      </c>
      <c r="I20" s="10">
        <v>56.216999999999999</v>
      </c>
      <c r="J20" s="10">
        <v>590</v>
      </c>
      <c r="K20" s="10">
        <v>56.301000000000002</v>
      </c>
      <c r="L20" s="10">
        <v>1396.7</v>
      </c>
      <c r="M20" s="10">
        <v>56.360999999999997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8">
        <f t="shared" si="0"/>
        <v>45315</v>
      </c>
      <c r="B21" s="9">
        <v>0.37526620370370373</v>
      </c>
      <c r="C21" s="10">
        <v>56.3</v>
      </c>
      <c r="D21" s="10">
        <v>56.42</v>
      </c>
      <c r="E21" s="10">
        <v>56.2</v>
      </c>
      <c r="F21" s="10">
        <v>56.3</v>
      </c>
      <c r="G21" s="10">
        <v>56.261000000000003</v>
      </c>
      <c r="H21" s="10">
        <v>497.5</v>
      </c>
      <c r="I21" s="10">
        <v>56.322000000000003</v>
      </c>
      <c r="J21" s="10">
        <v>882.9</v>
      </c>
      <c r="K21" s="10">
        <v>56.3</v>
      </c>
      <c r="L21" s="10">
        <v>1380.4</v>
      </c>
      <c r="M21" s="10">
        <v>56.261000000000003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8">
        <f t="shared" si="0"/>
        <v>45316</v>
      </c>
      <c r="B22" s="9">
        <v>0.3752199074074074</v>
      </c>
      <c r="C22" s="10">
        <v>56.22</v>
      </c>
      <c r="D22" s="10">
        <v>56.57</v>
      </c>
      <c r="E22" s="10">
        <v>56.16</v>
      </c>
      <c r="F22" s="10">
        <v>56.53</v>
      </c>
      <c r="G22" s="10">
        <v>56.206000000000003</v>
      </c>
      <c r="H22" s="10">
        <v>540.5</v>
      </c>
      <c r="I22" s="10">
        <v>56.384</v>
      </c>
      <c r="J22" s="10">
        <v>924.9</v>
      </c>
      <c r="K22" s="10">
        <v>56.317999999999998</v>
      </c>
      <c r="L22" s="10">
        <v>1465.4</v>
      </c>
      <c r="M22" s="10">
        <v>56.206000000000003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8">
        <f t="shared" si="0"/>
        <v>45317</v>
      </c>
      <c r="B23" s="9">
        <v>0.37535879629629632</v>
      </c>
      <c r="C23" s="10">
        <v>56.5</v>
      </c>
      <c r="D23" s="10">
        <v>56.54</v>
      </c>
      <c r="E23" s="10">
        <v>56.29</v>
      </c>
      <c r="F23" s="10">
        <v>56.29</v>
      </c>
      <c r="G23" s="10">
        <v>56.451000000000001</v>
      </c>
      <c r="H23" s="10">
        <v>520.79999999999995</v>
      </c>
      <c r="I23" s="10">
        <v>56.384</v>
      </c>
      <c r="J23" s="10">
        <v>854.5</v>
      </c>
      <c r="K23" s="10">
        <v>56.408999999999999</v>
      </c>
      <c r="L23" s="10">
        <v>1375.3</v>
      </c>
      <c r="M23" s="10">
        <v>56.451000000000001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8">
        <f t="shared" si="0"/>
        <v>45320</v>
      </c>
      <c r="B24" s="9">
        <v>0.37609953703703702</v>
      </c>
      <c r="C24" s="10">
        <v>56.4</v>
      </c>
      <c r="D24" s="10">
        <v>56.54</v>
      </c>
      <c r="E24" s="10">
        <v>56.26</v>
      </c>
      <c r="F24" s="10">
        <v>56.27</v>
      </c>
      <c r="G24" s="10">
        <v>56.415999999999997</v>
      </c>
      <c r="H24" s="10">
        <v>487.1</v>
      </c>
      <c r="I24" s="10">
        <v>56.412999999999997</v>
      </c>
      <c r="J24" s="10">
        <v>680.75</v>
      </c>
      <c r="K24" s="10">
        <v>56.414000000000001</v>
      </c>
      <c r="L24" s="10">
        <v>1167.8499999999999</v>
      </c>
      <c r="M24" s="10">
        <v>56.415999999999997</v>
      </c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8">
        <f t="shared" si="0"/>
        <v>45321</v>
      </c>
      <c r="B25" s="9">
        <v>0.37587962962962962</v>
      </c>
      <c r="C25" s="10">
        <v>56.3</v>
      </c>
      <c r="D25" s="10">
        <v>56.475000000000001</v>
      </c>
      <c r="E25" s="10">
        <v>56.2</v>
      </c>
      <c r="F25" s="10">
        <v>56.401000000000003</v>
      </c>
      <c r="G25" s="10">
        <v>56.296999999999997</v>
      </c>
      <c r="H25" s="10">
        <v>746.1</v>
      </c>
      <c r="I25" s="10">
        <v>56.384</v>
      </c>
      <c r="J25" s="10">
        <v>575</v>
      </c>
      <c r="K25" s="10">
        <v>56.335000000000001</v>
      </c>
      <c r="L25" s="10">
        <v>1321.1</v>
      </c>
      <c r="M25" s="10">
        <v>56.296999999999997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8">
        <f t="shared" si="0"/>
        <v>45322</v>
      </c>
      <c r="B26" s="9">
        <v>0.37520833333333331</v>
      </c>
      <c r="C26" s="10">
        <v>56.45</v>
      </c>
      <c r="D26" s="10">
        <v>56.5</v>
      </c>
      <c r="E26" s="10">
        <v>56.27</v>
      </c>
      <c r="F26" s="10">
        <v>56.274999999999999</v>
      </c>
      <c r="G26" s="10">
        <v>56.448999999999998</v>
      </c>
      <c r="H26" s="10">
        <v>652.89</v>
      </c>
      <c r="I26" s="10">
        <v>56.344999999999999</v>
      </c>
      <c r="J26" s="10">
        <v>531.20000000000005</v>
      </c>
      <c r="K26" s="10">
        <v>56.402999999999999</v>
      </c>
      <c r="L26" s="10">
        <v>1184.0899999999999</v>
      </c>
      <c r="M26" s="10">
        <v>56.448999999999998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M4"/>
  </mergeCells>
  <conditionalFormatting sqref="A1:A1000">
    <cfRule type="expression" dxfId="10" priority="1">
      <formula>COUNTIF($A$1:$A$1000, A1)&gt;1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>
        <v>45323</v>
      </c>
      <c r="B2" s="3">
        <f>EOMONTH(A2,0)</f>
        <v>45351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9">
        <f>WORKDAY("02/01/2024",0)</f>
        <v>45323</v>
      </c>
      <c r="B4" s="9">
        <v>0.37511574074074072</v>
      </c>
      <c r="C4" s="10">
        <v>56.25</v>
      </c>
      <c r="D4" s="10">
        <v>56.35</v>
      </c>
      <c r="E4" s="10">
        <v>56.06</v>
      </c>
      <c r="F4" s="10">
        <v>56.115000000000002</v>
      </c>
      <c r="G4" s="10">
        <v>56.241</v>
      </c>
      <c r="H4" s="10">
        <v>857.88</v>
      </c>
      <c r="I4" s="10">
        <v>56.133000000000003</v>
      </c>
      <c r="J4" s="10">
        <v>920.09</v>
      </c>
      <c r="K4" s="10">
        <v>56.185000000000002</v>
      </c>
      <c r="L4" s="10">
        <v>1777.97</v>
      </c>
      <c r="M4" s="10">
        <v>56.241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8">
        <f t="shared" ref="A5:A24" si="0">IF(WEEKDAY(A4)=6,A4+3,A4+1)</f>
        <v>45324</v>
      </c>
      <c r="B5" s="9">
        <v>0.37515046296296295</v>
      </c>
      <c r="C5" s="10">
        <v>56.02</v>
      </c>
      <c r="D5" s="10">
        <v>56.02</v>
      </c>
      <c r="E5" s="10">
        <v>55.887999999999998</v>
      </c>
      <c r="F5" s="10">
        <v>55.92</v>
      </c>
      <c r="G5" s="10">
        <v>55.954999999999998</v>
      </c>
      <c r="H5" s="10">
        <v>856.8</v>
      </c>
      <c r="I5" s="10">
        <v>55.924999999999997</v>
      </c>
      <c r="J5" s="10">
        <v>743.6</v>
      </c>
      <c r="K5" s="10">
        <v>55.941000000000003</v>
      </c>
      <c r="L5" s="10">
        <v>1600.4</v>
      </c>
      <c r="M5" s="10">
        <v>55.954999999999998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8">
        <f t="shared" si="0"/>
        <v>45327</v>
      </c>
      <c r="B6" s="9">
        <v>0.3752314814814815</v>
      </c>
      <c r="C6" s="10">
        <v>56.1</v>
      </c>
      <c r="D6" s="10">
        <v>56.314999999999998</v>
      </c>
      <c r="E6" s="10">
        <v>56.1</v>
      </c>
      <c r="F6" s="10">
        <v>56.29</v>
      </c>
      <c r="G6" s="10">
        <v>56.206000000000003</v>
      </c>
      <c r="H6" s="10">
        <v>579.75</v>
      </c>
      <c r="I6" s="10">
        <v>56.27</v>
      </c>
      <c r="J6" s="10">
        <v>503</v>
      </c>
      <c r="K6" s="10">
        <v>56.234999999999999</v>
      </c>
      <c r="L6" s="10">
        <v>1082.75</v>
      </c>
      <c r="M6" s="10">
        <v>56.206000000000003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8">
        <f t="shared" si="0"/>
        <v>45328</v>
      </c>
      <c r="B7" s="9">
        <v>0.37592592592592594</v>
      </c>
      <c r="C7" s="10">
        <v>56.37</v>
      </c>
      <c r="D7" s="10">
        <v>56.39</v>
      </c>
      <c r="E7" s="10">
        <v>56.14</v>
      </c>
      <c r="F7" s="10">
        <v>56.2</v>
      </c>
      <c r="G7" s="10">
        <v>56.301000000000002</v>
      </c>
      <c r="H7" s="10">
        <v>671.5</v>
      </c>
      <c r="I7" s="10">
        <v>56.215000000000003</v>
      </c>
      <c r="J7" s="10">
        <v>587.65</v>
      </c>
      <c r="K7" s="10">
        <v>56.261000000000003</v>
      </c>
      <c r="L7" s="10">
        <v>1259.1500000000001</v>
      </c>
      <c r="M7" s="10">
        <v>56.301000000000002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8">
        <f t="shared" si="0"/>
        <v>45329</v>
      </c>
      <c r="B8" s="9">
        <v>0.37518518518518518</v>
      </c>
      <c r="C8" s="10">
        <v>56.08</v>
      </c>
      <c r="D8" s="10">
        <v>56.12</v>
      </c>
      <c r="E8" s="10">
        <v>55.95</v>
      </c>
      <c r="F8" s="10">
        <v>55.95</v>
      </c>
      <c r="G8" s="10">
        <v>56.064</v>
      </c>
      <c r="H8" s="10">
        <v>566.70000000000005</v>
      </c>
      <c r="I8" s="10">
        <v>56.009</v>
      </c>
      <c r="J8" s="10">
        <v>728.2</v>
      </c>
      <c r="K8" s="10">
        <v>56.033000000000001</v>
      </c>
      <c r="L8" s="10">
        <v>1294.9000000000001</v>
      </c>
      <c r="M8" s="10">
        <v>56.064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8">
        <f t="shared" si="0"/>
        <v>45330</v>
      </c>
      <c r="B9" s="9">
        <v>0.37548611111111113</v>
      </c>
      <c r="C9" s="10">
        <v>55.98</v>
      </c>
      <c r="D9" s="10">
        <v>56</v>
      </c>
      <c r="E9" s="10">
        <v>55.85</v>
      </c>
      <c r="F9" s="10">
        <v>55.911000000000001</v>
      </c>
      <c r="G9" s="10">
        <v>55.929000000000002</v>
      </c>
      <c r="H9" s="10">
        <v>576.1</v>
      </c>
      <c r="I9" s="10">
        <v>55.904000000000003</v>
      </c>
      <c r="J9" s="10">
        <v>619.5</v>
      </c>
      <c r="K9" s="10">
        <v>55.915999999999997</v>
      </c>
      <c r="L9" s="10">
        <v>1195.5999999999999</v>
      </c>
      <c r="M9" s="10">
        <v>55.929000000000002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8">
        <f t="shared" si="0"/>
        <v>45331</v>
      </c>
      <c r="B10" s="25" t="s">
        <v>15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8">
        <f t="shared" si="0"/>
        <v>45334</v>
      </c>
      <c r="B11" s="9">
        <v>0.3752314814814815</v>
      </c>
      <c r="C11" s="10">
        <v>56.05</v>
      </c>
      <c r="D11" s="10">
        <v>56.16</v>
      </c>
      <c r="E11" s="10">
        <v>55.98</v>
      </c>
      <c r="F11" s="10">
        <v>56.005000000000003</v>
      </c>
      <c r="G11" s="10">
        <v>56.076999999999998</v>
      </c>
      <c r="H11" s="10">
        <v>433.45</v>
      </c>
      <c r="I11" s="10">
        <v>56.057000000000002</v>
      </c>
      <c r="J11" s="10">
        <v>514.29999999999995</v>
      </c>
      <c r="K11" s="10">
        <v>56.067</v>
      </c>
      <c r="L11" s="10">
        <v>947.75</v>
      </c>
      <c r="M11" s="10">
        <v>56.076999999999998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8">
        <f t="shared" si="0"/>
        <v>45335</v>
      </c>
      <c r="B12" s="9">
        <v>0.37526620370370373</v>
      </c>
      <c r="C12" s="10">
        <v>56</v>
      </c>
      <c r="D12" s="10">
        <v>56.05</v>
      </c>
      <c r="E12" s="10">
        <v>55.905000000000001</v>
      </c>
      <c r="F12" s="10">
        <v>55.94</v>
      </c>
      <c r="G12" s="10">
        <v>55.976999999999997</v>
      </c>
      <c r="H12" s="10">
        <v>690.75</v>
      </c>
      <c r="I12" s="10">
        <v>55.96</v>
      </c>
      <c r="J12" s="10">
        <v>567.5</v>
      </c>
      <c r="K12" s="10">
        <v>55.969000000000001</v>
      </c>
      <c r="L12" s="10">
        <v>1258.25</v>
      </c>
      <c r="M12" s="10">
        <v>55.976999999999997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8">
        <f t="shared" si="0"/>
        <v>45336</v>
      </c>
      <c r="B13" s="9">
        <v>0.37525462962962963</v>
      </c>
      <c r="C13" s="10">
        <v>56.18</v>
      </c>
      <c r="D13" s="10">
        <v>56.332999999999998</v>
      </c>
      <c r="E13" s="10">
        <v>56.08</v>
      </c>
      <c r="F13" s="10">
        <v>56.1</v>
      </c>
      <c r="G13" s="10">
        <v>56.256</v>
      </c>
      <c r="H13" s="10">
        <v>908.55</v>
      </c>
      <c r="I13" s="10">
        <v>56.164999999999999</v>
      </c>
      <c r="J13" s="10">
        <v>429.5</v>
      </c>
      <c r="K13" s="10">
        <v>56.226999999999997</v>
      </c>
      <c r="L13" s="10">
        <v>1338.05</v>
      </c>
      <c r="M13" s="10">
        <v>56.256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8">
        <f t="shared" si="0"/>
        <v>45337</v>
      </c>
      <c r="B14" s="11">
        <v>0.37548611111111113</v>
      </c>
      <c r="C14" s="1">
        <v>56.06</v>
      </c>
      <c r="D14" s="1">
        <v>56.06</v>
      </c>
      <c r="E14" s="1">
        <v>55.94</v>
      </c>
      <c r="F14" s="1">
        <v>56.02</v>
      </c>
      <c r="G14" s="1">
        <v>56.01</v>
      </c>
      <c r="H14" s="1">
        <v>443.7</v>
      </c>
      <c r="I14" s="1">
        <v>55.991</v>
      </c>
      <c r="J14" s="1">
        <v>514.98</v>
      </c>
      <c r="K14" s="1">
        <v>56</v>
      </c>
      <c r="L14" s="1">
        <v>958.68</v>
      </c>
      <c r="M14" s="1">
        <v>56.01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8">
        <f t="shared" si="0"/>
        <v>45338</v>
      </c>
      <c r="B15" s="11">
        <v>0.37667824074074074</v>
      </c>
      <c r="C15" s="1">
        <v>55.93</v>
      </c>
      <c r="D15" s="1">
        <v>56.02</v>
      </c>
      <c r="E15" s="1">
        <v>55.9</v>
      </c>
      <c r="F15" s="1">
        <v>55.96</v>
      </c>
      <c r="G15" s="1">
        <v>55.936999999999998</v>
      </c>
      <c r="H15" s="1">
        <v>440.85</v>
      </c>
      <c r="I15" s="1">
        <v>55.966000000000001</v>
      </c>
      <c r="J15" s="1">
        <v>484.35</v>
      </c>
      <c r="K15" s="1">
        <v>55.951999999999998</v>
      </c>
      <c r="L15" s="1">
        <v>925.2</v>
      </c>
      <c r="M15" s="1">
        <v>55.936999999999998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8">
        <f t="shared" si="0"/>
        <v>45341</v>
      </c>
      <c r="B16" s="11">
        <v>0.37550925925925926</v>
      </c>
      <c r="C16" s="1">
        <v>55.87</v>
      </c>
      <c r="D16" s="1">
        <v>56.13</v>
      </c>
      <c r="E16" s="1">
        <v>55.86</v>
      </c>
      <c r="F16" s="1">
        <v>56.07</v>
      </c>
      <c r="G16" s="1">
        <v>55.960999999999999</v>
      </c>
      <c r="H16" s="1">
        <v>825.35</v>
      </c>
      <c r="I16" s="1">
        <v>56.06</v>
      </c>
      <c r="J16" s="1">
        <v>686</v>
      </c>
      <c r="K16" s="1">
        <v>56.006</v>
      </c>
      <c r="L16" s="1">
        <v>1511.35</v>
      </c>
      <c r="M16" s="1">
        <v>55.960999999999999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8">
        <f t="shared" si="0"/>
        <v>45342</v>
      </c>
      <c r="B17" s="9">
        <v>0.37533564814814813</v>
      </c>
      <c r="C17" s="10">
        <v>56.09</v>
      </c>
      <c r="D17" s="10">
        <v>56.134999999999998</v>
      </c>
      <c r="E17" s="10">
        <v>56.034999999999997</v>
      </c>
      <c r="F17" s="10">
        <v>56.034999999999997</v>
      </c>
      <c r="G17" s="10">
        <v>56.073999999999998</v>
      </c>
      <c r="H17" s="10">
        <v>750</v>
      </c>
      <c r="I17" s="10">
        <v>56.076000000000001</v>
      </c>
      <c r="J17" s="10">
        <v>388.5</v>
      </c>
      <c r="K17" s="10">
        <v>56.075000000000003</v>
      </c>
      <c r="L17" s="10">
        <v>1138.5</v>
      </c>
      <c r="M17" s="10">
        <v>56.073999999999998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8">
        <f t="shared" si="0"/>
        <v>45343</v>
      </c>
      <c r="B18" s="9">
        <v>0.37537037037037035</v>
      </c>
      <c r="C18" s="10">
        <v>55.99</v>
      </c>
      <c r="D18" s="10">
        <v>56.1</v>
      </c>
      <c r="E18" s="10">
        <v>55.9</v>
      </c>
      <c r="F18" s="10">
        <v>55.94</v>
      </c>
      <c r="G18" s="10">
        <v>56.045000000000002</v>
      </c>
      <c r="H18" s="10">
        <v>618</v>
      </c>
      <c r="I18" s="10">
        <v>55.963000000000001</v>
      </c>
      <c r="J18" s="10">
        <v>674.1</v>
      </c>
      <c r="K18" s="10">
        <v>56.002000000000002</v>
      </c>
      <c r="L18" s="10">
        <v>1292.0999999999999</v>
      </c>
      <c r="M18" s="10">
        <v>56.045000000000002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8">
        <f t="shared" si="0"/>
        <v>45344</v>
      </c>
      <c r="B19" s="20">
        <v>0.37634259259259262</v>
      </c>
      <c r="C19" s="10">
        <v>55.95</v>
      </c>
      <c r="D19" s="10">
        <v>55.98</v>
      </c>
      <c r="E19" s="10">
        <v>55.7</v>
      </c>
      <c r="F19" s="10">
        <v>55.704999999999998</v>
      </c>
      <c r="G19" s="10">
        <v>55.936999999999998</v>
      </c>
      <c r="H19" s="10">
        <v>555.85</v>
      </c>
      <c r="I19" s="10">
        <v>55.847000000000001</v>
      </c>
      <c r="J19" s="10">
        <v>681.55</v>
      </c>
      <c r="K19" s="10">
        <v>55.887</v>
      </c>
      <c r="L19" s="10">
        <v>1237.4000000000001</v>
      </c>
      <c r="M19" s="10">
        <v>55.936999999999998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8">
        <f t="shared" si="0"/>
        <v>45345</v>
      </c>
      <c r="B20" s="20">
        <v>0.3752314814814815</v>
      </c>
      <c r="C20" s="10">
        <v>55.8</v>
      </c>
      <c r="D20" s="10">
        <v>55.965000000000003</v>
      </c>
      <c r="E20" s="10">
        <v>55.74</v>
      </c>
      <c r="F20" s="10">
        <v>55.9</v>
      </c>
      <c r="G20" s="10">
        <v>55.81</v>
      </c>
      <c r="H20" s="10">
        <v>628.4</v>
      </c>
      <c r="I20" s="10">
        <v>55.893999999999998</v>
      </c>
      <c r="J20" s="10">
        <v>620.51</v>
      </c>
      <c r="K20" s="10">
        <v>55.851999999999997</v>
      </c>
      <c r="L20" s="10">
        <v>1248.9100000000001</v>
      </c>
      <c r="M20" s="10">
        <v>55.81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8">
        <f t="shared" si="0"/>
        <v>45348</v>
      </c>
      <c r="B21" s="9">
        <v>0.37664351851851852</v>
      </c>
      <c r="C21" s="10">
        <v>55.94</v>
      </c>
      <c r="D21" s="10">
        <v>56.094999999999999</v>
      </c>
      <c r="E21" s="10">
        <v>55.93</v>
      </c>
      <c r="F21" s="10">
        <v>56.094999999999999</v>
      </c>
      <c r="G21" s="10">
        <v>55.975999999999999</v>
      </c>
      <c r="H21" s="10">
        <v>509.1</v>
      </c>
      <c r="I21" s="10">
        <v>56.003</v>
      </c>
      <c r="J21" s="10">
        <v>473.2</v>
      </c>
      <c r="K21" s="10">
        <v>55.988999999999997</v>
      </c>
      <c r="L21" s="10">
        <v>982.3</v>
      </c>
      <c r="M21" s="10">
        <v>55.975999999999999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8">
        <f t="shared" si="0"/>
        <v>45349</v>
      </c>
      <c r="B22" s="9">
        <v>0.37509259259259259</v>
      </c>
      <c r="C22" s="10">
        <v>56.1</v>
      </c>
      <c r="D22" s="10">
        <v>56.174999999999997</v>
      </c>
      <c r="E22" s="10">
        <v>56.04</v>
      </c>
      <c r="F22" s="10">
        <v>56.08</v>
      </c>
      <c r="G22" s="10">
        <v>56.112000000000002</v>
      </c>
      <c r="H22" s="10">
        <v>736.75</v>
      </c>
      <c r="I22" s="10">
        <v>56.110999999999997</v>
      </c>
      <c r="J22" s="10">
        <v>999.15</v>
      </c>
      <c r="K22" s="10">
        <v>56.110999999999997</v>
      </c>
      <c r="L22" s="10">
        <v>1735.9</v>
      </c>
      <c r="M22" s="10">
        <v>56.112000000000002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8">
        <f t="shared" si="0"/>
        <v>45350</v>
      </c>
      <c r="B23" s="9">
        <v>0.37519675925925927</v>
      </c>
      <c r="C23" s="10">
        <v>56.14</v>
      </c>
      <c r="D23" s="10">
        <v>56.28</v>
      </c>
      <c r="E23" s="10">
        <v>56.12</v>
      </c>
      <c r="F23" s="10">
        <v>56.25</v>
      </c>
      <c r="G23" s="10">
        <v>56.158000000000001</v>
      </c>
      <c r="H23" s="10">
        <v>572.25</v>
      </c>
      <c r="I23" s="10">
        <v>56.216999999999999</v>
      </c>
      <c r="J23" s="10">
        <v>545.25</v>
      </c>
      <c r="K23" s="10">
        <v>56.186999999999998</v>
      </c>
      <c r="L23" s="10">
        <v>1117.5</v>
      </c>
      <c r="M23" s="10">
        <v>56.158000000000001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8">
        <f t="shared" si="0"/>
        <v>45351</v>
      </c>
      <c r="B24" s="9">
        <v>0.3752314814814815</v>
      </c>
      <c r="C24" s="10">
        <v>56.22</v>
      </c>
      <c r="D24" s="10">
        <v>56.23</v>
      </c>
      <c r="E24" s="10">
        <v>56.12</v>
      </c>
      <c r="F24" s="10">
        <v>56.2</v>
      </c>
      <c r="G24" s="10">
        <v>56.167999999999999</v>
      </c>
      <c r="H24" s="10">
        <v>653.36</v>
      </c>
      <c r="I24" s="10">
        <v>56.180999999999997</v>
      </c>
      <c r="J24" s="10">
        <v>627.63</v>
      </c>
      <c r="K24" s="10">
        <v>56.173999999999999</v>
      </c>
      <c r="L24" s="10">
        <v>1280.99</v>
      </c>
      <c r="M24" s="10">
        <v>56.167999999999999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2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sheetData>
    <row r="1" spans="1:26" x14ac:dyDescent="0.2">
      <c r="A1" s="16"/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>
        <f>WORKDAY("03/01/2024",0)</f>
        <v>45352</v>
      </c>
      <c r="B2" s="9">
        <v>0.37548611111111113</v>
      </c>
      <c r="C2" s="10">
        <v>56.15</v>
      </c>
      <c r="D2" s="10">
        <v>56.15</v>
      </c>
      <c r="E2" s="10">
        <v>55.969000000000001</v>
      </c>
      <c r="F2" s="10">
        <v>56.015000000000001</v>
      </c>
      <c r="G2" s="10">
        <v>56.072000000000003</v>
      </c>
      <c r="H2" s="10">
        <v>844.8</v>
      </c>
      <c r="I2" s="10">
        <v>56.018999999999998</v>
      </c>
      <c r="J2" s="10">
        <v>580.4</v>
      </c>
      <c r="K2" s="10">
        <v>56.05</v>
      </c>
      <c r="L2" s="10">
        <v>1425.2</v>
      </c>
      <c r="M2" s="10">
        <v>56.072000000000003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>
        <f t="shared" ref="A3:A22" si="0">IF(WEEKDAY(A2)=6,A2+3,A2+1)</f>
        <v>45355</v>
      </c>
      <c r="B3" s="9">
        <v>0.37593749999999998</v>
      </c>
      <c r="C3" s="10">
        <v>56</v>
      </c>
      <c r="D3" s="10">
        <v>56.055</v>
      </c>
      <c r="E3" s="10">
        <v>55.97</v>
      </c>
      <c r="F3" s="10">
        <v>55.97</v>
      </c>
      <c r="G3" s="10">
        <v>56.021000000000001</v>
      </c>
      <c r="H3" s="10">
        <v>402</v>
      </c>
      <c r="I3" s="10">
        <v>55.997</v>
      </c>
      <c r="J3" s="10">
        <v>366.2</v>
      </c>
      <c r="K3" s="10">
        <v>56.01</v>
      </c>
      <c r="L3" s="10">
        <v>768.2</v>
      </c>
      <c r="M3" s="10">
        <v>56.021000000000001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8">
        <f t="shared" si="0"/>
        <v>45356</v>
      </c>
      <c r="B4" s="9">
        <v>0.37677083333333333</v>
      </c>
      <c r="C4" s="10">
        <v>56</v>
      </c>
      <c r="D4" s="10">
        <v>56.04</v>
      </c>
      <c r="E4" s="10">
        <v>55.95</v>
      </c>
      <c r="F4" s="10">
        <v>55.95</v>
      </c>
      <c r="G4" s="10">
        <v>56.012</v>
      </c>
      <c r="H4" s="10">
        <v>425.9</v>
      </c>
      <c r="I4" s="10">
        <v>55.991</v>
      </c>
      <c r="J4" s="10">
        <v>395.75</v>
      </c>
      <c r="K4" s="10">
        <v>56.002000000000002</v>
      </c>
      <c r="L4" s="10">
        <v>821.65</v>
      </c>
      <c r="M4" s="10">
        <v>56.012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8">
        <f t="shared" si="0"/>
        <v>45357</v>
      </c>
      <c r="B5" s="9">
        <v>0.37563657407407408</v>
      </c>
      <c r="C5" s="10">
        <v>55.93</v>
      </c>
      <c r="D5" s="10">
        <v>55.93</v>
      </c>
      <c r="E5" s="10">
        <v>55.85</v>
      </c>
      <c r="F5" s="10">
        <v>55.87</v>
      </c>
      <c r="G5" s="10">
        <v>55.896999999999998</v>
      </c>
      <c r="H5" s="10">
        <v>414.5</v>
      </c>
      <c r="I5" s="10">
        <v>55.883000000000003</v>
      </c>
      <c r="J5" s="10">
        <v>491</v>
      </c>
      <c r="K5" s="10">
        <v>55.889000000000003</v>
      </c>
      <c r="L5" s="10">
        <v>905.5</v>
      </c>
      <c r="M5" s="10">
        <v>55.896999999999998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8">
        <f t="shared" si="0"/>
        <v>45358</v>
      </c>
      <c r="B6" s="9">
        <v>0.37526620370370373</v>
      </c>
      <c r="C6" s="10">
        <v>55.77</v>
      </c>
      <c r="D6" s="10">
        <v>55.9</v>
      </c>
      <c r="E6" s="10">
        <v>55.75</v>
      </c>
      <c r="F6" s="10">
        <v>55.82</v>
      </c>
      <c r="G6" s="10">
        <v>55.801000000000002</v>
      </c>
      <c r="H6" s="10">
        <v>441.05</v>
      </c>
      <c r="I6" s="10">
        <v>55.837000000000003</v>
      </c>
      <c r="J6" s="10">
        <v>491</v>
      </c>
      <c r="K6" s="10">
        <v>55.82</v>
      </c>
      <c r="L6" s="10">
        <v>932.05</v>
      </c>
      <c r="M6" s="10">
        <v>55.801000000000002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8">
        <f t="shared" si="0"/>
        <v>45359</v>
      </c>
      <c r="B7" s="9">
        <v>0.3755324074074074</v>
      </c>
      <c r="C7" s="10">
        <v>55.82</v>
      </c>
      <c r="D7" s="10">
        <v>55.865000000000002</v>
      </c>
      <c r="E7" s="10">
        <v>55.57</v>
      </c>
      <c r="F7" s="10">
        <v>55.57</v>
      </c>
      <c r="G7" s="10">
        <v>55.814</v>
      </c>
      <c r="H7" s="10">
        <v>553.6</v>
      </c>
      <c r="I7" s="10">
        <v>55.713000000000001</v>
      </c>
      <c r="J7" s="10">
        <v>654.35</v>
      </c>
      <c r="K7" s="10">
        <v>55.759</v>
      </c>
      <c r="L7" s="10">
        <v>1207.95</v>
      </c>
      <c r="M7" s="10">
        <v>55.814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8">
        <f t="shared" si="0"/>
        <v>45362</v>
      </c>
      <c r="B8" s="22">
        <v>0.37637731481299852</v>
      </c>
      <c r="C8" s="10">
        <v>55.59</v>
      </c>
      <c r="D8" s="10">
        <v>55.65</v>
      </c>
      <c r="E8" s="10">
        <v>55.37</v>
      </c>
      <c r="F8" s="10">
        <v>55.37</v>
      </c>
      <c r="G8" s="10">
        <v>55.567</v>
      </c>
      <c r="H8" s="10">
        <v>397.35</v>
      </c>
      <c r="I8" s="10">
        <v>55.48</v>
      </c>
      <c r="J8" s="10">
        <v>694.3</v>
      </c>
      <c r="K8" s="10">
        <v>55.512</v>
      </c>
      <c r="L8" s="10">
        <v>1091.6500000000001</v>
      </c>
      <c r="M8" s="10">
        <v>55.567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>
        <f t="shared" si="0"/>
        <v>45363</v>
      </c>
      <c r="B9" s="22">
        <v>0.37564814814686542</v>
      </c>
      <c r="C9" s="10">
        <v>55.42</v>
      </c>
      <c r="D9" s="10">
        <v>55.51</v>
      </c>
      <c r="E9" s="10">
        <v>55.3</v>
      </c>
      <c r="F9" s="10">
        <v>55.31</v>
      </c>
      <c r="G9" s="10">
        <v>55.444000000000003</v>
      </c>
      <c r="H9" s="10">
        <v>618.04999999999995</v>
      </c>
      <c r="I9" s="10">
        <v>55.347999999999999</v>
      </c>
      <c r="J9" s="10">
        <v>514.5</v>
      </c>
      <c r="K9" s="10">
        <v>55.4</v>
      </c>
      <c r="L9" s="10">
        <v>1132.55</v>
      </c>
      <c r="M9" s="10">
        <v>55.444000000000003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f t="shared" si="0"/>
        <v>45364</v>
      </c>
      <c r="B10" s="22">
        <v>0.37509259259240935</v>
      </c>
      <c r="C10" s="10">
        <v>55.55</v>
      </c>
      <c r="D10" s="10">
        <v>55.55</v>
      </c>
      <c r="E10" s="10">
        <v>55.344999999999999</v>
      </c>
      <c r="F10" s="10">
        <v>55.396000000000001</v>
      </c>
      <c r="G10" s="10">
        <v>55.411999999999999</v>
      </c>
      <c r="H10" s="10">
        <v>541</v>
      </c>
      <c r="I10" s="10">
        <v>55.381999999999998</v>
      </c>
      <c r="J10" s="10">
        <v>466.65</v>
      </c>
      <c r="K10" s="10">
        <v>55.398000000000003</v>
      </c>
      <c r="L10" s="10">
        <v>1007.65</v>
      </c>
      <c r="M10" s="10">
        <v>55.411999999999999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f t="shared" si="0"/>
        <v>45365</v>
      </c>
      <c r="B11" s="9">
        <v>0.37650462962962961</v>
      </c>
      <c r="C11" s="10">
        <v>55.37</v>
      </c>
      <c r="D11" s="10">
        <v>55.44</v>
      </c>
      <c r="E11" s="10">
        <v>55.36</v>
      </c>
      <c r="F11" s="10">
        <v>55.4</v>
      </c>
      <c r="G11" s="10">
        <v>55.390999999999998</v>
      </c>
      <c r="H11" s="10">
        <v>353.1</v>
      </c>
      <c r="I11" s="10">
        <v>55.398000000000003</v>
      </c>
      <c r="J11" s="10">
        <v>515.70000000000005</v>
      </c>
      <c r="K11" s="10">
        <v>55.395000000000003</v>
      </c>
      <c r="L11" s="10">
        <v>868.8</v>
      </c>
      <c r="M11" s="10">
        <v>55.390999999999998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f t="shared" si="0"/>
        <v>45366</v>
      </c>
      <c r="B12" s="9">
        <v>0.37528935185185186</v>
      </c>
      <c r="C12" s="10">
        <v>55.5</v>
      </c>
      <c r="D12" s="10">
        <v>55.6</v>
      </c>
      <c r="E12" s="10">
        <v>55.49</v>
      </c>
      <c r="F12" s="10">
        <v>55.53</v>
      </c>
      <c r="G12" s="10">
        <v>55.552999999999997</v>
      </c>
      <c r="H12" s="10">
        <v>575.75</v>
      </c>
      <c r="I12" s="10">
        <v>55.543999999999997</v>
      </c>
      <c r="J12" s="10">
        <v>625</v>
      </c>
      <c r="K12" s="10">
        <v>55.548999999999999</v>
      </c>
      <c r="L12" s="10">
        <v>1200.75</v>
      </c>
      <c r="M12" s="10">
        <v>55.552999999999997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>
        <f t="shared" si="0"/>
        <v>45369</v>
      </c>
      <c r="B13" s="20">
        <v>0.37518518518481869</v>
      </c>
      <c r="C13" s="10">
        <v>55.65</v>
      </c>
      <c r="D13" s="10">
        <v>55.7</v>
      </c>
      <c r="E13" s="10">
        <v>55.515000000000001</v>
      </c>
      <c r="F13" s="10">
        <v>55.58</v>
      </c>
      <c r="G13" s="10">
        <v>55.651000000000003</v>
      </c>
      <c r="H13" s="10">
        <v>510.2</v>
      </c>
      <c r="I13" s="10">
        <v>55.578000000000003</v>
      </c>
      <c r="J13" s="10">
        <v>501.55</v>
      </c>
      <c r="K13" s="10">
        <v>55.613999999999997</v>
      </c>
      <c r="L13" s="10">
        <v>1011.75</v>
      </c>
      <c r="M13" s="10">
        <v>55.651000000000003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f t="shared" si="0"/>
        <v>45370</v>
      </c>
      <c r="B14" s="22">
        <v>0.37531250000029104</v>
      </c>
      <c r="C14" s="10">
        <v>55.68</v>
      </c>
      <c r="D14" s="10">
        <v>55.95</v>
      </c>
      <c r="E14" s="10">
        <v>55.67</v>
      </c>
      <c r="F14" s="10">
        <v>55.92</v>
      </c>
      <c r="G14" s="10">
        <v>55.716000000000001</v>
      </c>
      <c r="H14" s="10">
        <v>602.29999999999995</v>
      </c>
      <c r="I14" s="10">
        <v>55.83</v>
      </c>
      <c r="J14" s="10">
        <v>708.3</v>
      </c>
      <c r="K14" s="10">
        <v>55.777999999999999</v>
      </c>
      <c r="L14" s="10">
        <v>1310.5999999999999</v>
      </c>
      <c r="M14" s="10">
        <v>55.716000000000001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>
        <f t="shared" si="0"/>
        <v>45371</v>
      </c>
      <c r="B15" s="20">
        <v>0.37581018518540077</v>
      </c>
      <c r="C15" s="10">
        <v>55.87</v>
      </c>
      <c r="D15" s="10">
        <v>56.16</v>
      </c>
      <c r="E15" s="10">
        <v>55.87</v>
      </c>
      <c r="F15" s="10">
        <v>56.13</v>
      </c>
      <c r="G15" s="10">
        <v>55.96</v>
      </c>
      <c r="H15" s="10">
        <v>803.8</v>
      </c>
      <c r="I15" s="10">
        <v>56.094999999999999</v>
      </c>
      <c r="J15" s="10">
        <v>740.5</v>
      </c>
      <c r="K15" s="10">
        <v>56.024999999999999</v>
      </c>
      <c r="L15" s="10">
        <v>1544.3</v>
      </c>
      <c r="M15" s="10">
        <v>55.96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8">
        <f t="shared" si="0"/>
        <v>45372</v>
      </c>
      <c r="B16" s="9">
        <v>0.37528935185185186</v>
      </c>
      <c r="C16" s="10">
        <v>56.01</v>
      </c>
      <c r="D16" s="10">
        <v>56.075000000000003</v>
      </c>
      <c r="E16" s="10">
        <v>55.887999999999998</v>
      </c>
      <c r="F16" s="10">
        <v>56.03</v>
      </c>
      <c r="G16" s="10">
        <v>55.942999999999998</v>
      </c>
      <c r="H16" s="10">
        <v>697.6</v>
      </c>
      <c r="I16" s="10">
        <v>55.972000000000001</v>
      </c>
      <c r="J16" s="10">
        <v>621.70000000000005</v>
      </c>
      <c r="K16" s="10">
        <v>55.957000000000001</v>
      </c>
      <c r="L16" s="10">
        <v>1319.3</v>
      </c>
      <c r="M16" s="10">
        <v>55.942999999999998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8">
        <f t="shared" si="0"/>
        <v>45373</v>
      </c>
      <c r="B17" s="9">
        <v>0.37538194444444445</v>
      </c>
      <c r="C17" s="10">
        <v>56.08</v>
      </c>
      <c r="D17" s="10">
        <v>56.3</v>
      </c>
      <c r="E17" s="10">
        <v>56.08</v>
      </c>
      <c r="F17" s="10">
        <v>56.27</v>
      </c>
      <c r="G17" s="10">
        <v>56.194000000000003</v>
      </c>
      <c r="H17" s="10">
        <v>1117.5</v>
      </c>
      <c r="I17" s="10">
        <v>56.195999999999998</v>
      </c>
      <c r="J17" s="10">
        <v>978.62</v>
      </c>
      <c r="K17" s="10">
        <v>56.195</v>
      </c>
      <c r="L17" s="10">
        <v>2096.12</v>
      </c>
      <c r="M17" s="10">
        <v>56.194000000000003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8">
        <f t="shared" si="0"/>
        <v>45376</v>
      </c>
      <c r="B18" s="20">
        <v>0.37531250000029104</v>
      </c>
      <c r="C18" s="10">
        <v>56.37</v>
      </c>
      <c r="D18" s="10">
        <v>56.4</v>
      </c>
      <c r="E18" s="10">
        <v>56.24</v>
      </c>
      <c r="F18" s="10">
        <v>56.39</v>
      </c>
      <c r="G18" s="10">
        <v>56.311</v>
      </c>
      <c r="H18" s="10">
        <v>841.1</v>
      </c>
      <c r="I18" s="10">
        <v>56.344999999999999</v>
      </c>
      <c r="J18" s="10">
        <v>812.07</v>
      </c>
      <c r="K18" s="10">
        <v>56.328000000000003</v>
      </c>
      <c r="L18" s="10">
        <v>1653.17</v>
      </c>
      <c r="M18" s="10">
        <v>56.311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8">
        <f t="shared" si="0"/>
        <v>45377</v>
      </c>
      <c r="B19" s="20">
        <v>0.3756134259274404</v>
      </c>
      <c r="C19" s="10">
        <v>56.3</v>
      </c>
      <c r="D19" s="10">
        <v>56.35</v>
      </c>
      <c r="E19" s="10">
        <v>56.222000000000001</v>
      </c>
      <c r="F19" s="10">
        <v>56.32</v>
      </c>
      <c r="G19" s="10">
        <v>56.268999999999998</v>
      </c>
      <c r="H19" s="10">
        <v>744.22</v>
      </c>
      <c r="I19" s="10">
        <v>56.292000000000002</v>
      </c>
      <c r="J19" s="10">
        <v>809.91</v>
      </c>
      <c r="K19" s="10">
        <v>56.280999999999999</v>
      </c>
      <c r="L19" s="10">
        <v>1554.11</v>
      </c>
      <c r="M19" s="10">
        <v>56.268999999999998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8">
        <f t="shared" si="0"/>
        <v>45378</v>
      </c>
      <c r="B20" s="20">
        <v>0.37530092592714936</v>
      </c>
      <c r="C20" s="10">
        <v>56.28</v>
      </c>
      <c r="D20" s="10">
        <v>56.329000000000001</v>
      </c>
      <c r="E20" s="10">
        <v>56.18</v>
      </c>
      <c r="F20" s="10">
        <v>56.24</v>
      </c>
      <c r="G20" s="10">
        <v>56.27</v>
      </c>
      <c r="H20" s="10">
        <v>566</v>
      </c>
      <c r="I20" s="10">
        <v>56.25</v>
      </c>
      <c r="J20" s="10">
        <v>610</v>
      </c>
      <c r="K20" s="10">
        <v>56.26</v>
      </c>
      <c r="L20" s="10">
        <v>1176</v>
      </c>
      <c r="M20" s="10">
        <v>56.27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8">
        <f t="shared" si="0"/>
        <v>45379</v>
      </c>
      <c r="B21" s="25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8">
        <f t="shared" si="0"/>
        <v>45380</v>
      </c>
      <c r="B22" s="25" t="s">
        <v>14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">
    <mergeCell ref="B21:M21"/>
    <mergeCell ref="B22:M22"/>
  </mergeCells>
  <conditionalFormatting sqref="A1 A23:A998">
    <cfRule type="expression" dxfId="9" priority="1">
      <formula>COUNTIF($A$1:$A$998, A1)&gt;1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>
        <v>45017</v>
      </c>
      <c r="B2" s="2">
        <f>EOMONTH(A2,0)</f>
        <v>45046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9">
        <f>WORKDAY("04/01/2024",0)</f>
        <v>45383</v>
      </c>
      <c r="B4" s="22">
        <v>0.37534722222335404</v>
      </c>
      <c r="C4" s="10">
        <v>56.17</v>
      </c>
      <c r="D4" s="10">
        <v>56.27</v>
      </c>
      <c r="E4" s="10">
        <v>56.125</v>
      </c>
      <c r="F4" s="10">
        <v>56.255000000000003</v>
      </c>
      <c r="G4" s="10">
        <v>56.151000000000003</v>
      </c>
      <c r="H4" s="10">
        <v>345.15</v>
      </c>
      <c r="I4" s="10">
        <v>56.204000000000001</v>
      </c>
      <c r="J4" s="10">
        <v>502</v>
      </c>
      <c r="K4" s="10">
        <v>56.182000000000002</v>
      </c>
      <c r="L4" s="10">
        <v>847.15</v>
      </c>
      <c r="M4" s="10">
        <v>56.151000000000003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8">
        <f t="shared" ref="A5:A25" si="0">IF(WEEKDAY(A4)=6,A4+3,A4+1)</f>
        <v>45384</v>
      </c>
      <c r="B5" s="20">
        <v>0.37527777777722804</v>
      </c>
      <c r="C5" s="10">
        <v>56.35</v>
      </c>
      <c r="D5" s="10">
        <v>56.41</v>
      </c>
      <c r="E5" s="10">
        <v>56.3</v>
      </c>
      <c r="F5" s="10">
        <v>56.314999999999998</v>
      </c>
      <c r="G5" s="10">
        <v>56.363999999999997</v>
      </c>
      <c r="H5" s="10">
        <v>669.25</v>
      </c>
      <c r="I5" s="10">
        <v>56.363999999999997</v>
      </c>
      <c r="J5" s="10">
        <v>539.37</v>
      </c>
      <c r="K5" s="10">
        <v>56.363999999999997</v>
      </c>
      <c r="L5" s="10">
        <v>1208.6199999999999</v>
      </c>
      <c r="M5" s="10">
        <v>56.363999999999997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8">
        <f t="shared" si="0"/>
        <v>45385</v>
      </c>
      <c r="B6" s="22">
        <v>0.37651620370525052</v>
      </c>
      <c r="C6" s="10">
        <v>56.3</v>
      </c>
      <c r="D6" s="10">
        <v>56.51</v>
      </c>
      <c r="E6" s="10">
        <v>56.3</v>
      </c>
      <c r="F6" s="10">
        <v>56.445</v>
      </c>
      <c r="G6" s="10">
        <v>56.341000000000001</v>
      </c>
      <c r="H6" s="10">
        <v>493.65</v>
      </c>
      <c r="I6" s="10">
        <v>56.433</v>
      </c>
      <c r="J6" s="10">
        <v>694.05</v>
      </c>
      <c r="K6" s="10">
        <v>56.393999999999998</v>
      </c>
      <c r="L6" s="10">
        <v>1187.7</v>
      </c>
      <c r="M6" s="10">
        <v>56.341000000000001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8">
        <f t="shared" si="0"/>
        <v>45386</v>
      </c>
      <c r="B7" s="9">
        <v>0.37548611111111113</v>
      </c>
      <c r="C7" s="10">
        <v>56.35</v>
      </c>
      <c r="D7" s="10">
        <v>56.5</v>
      </c>
      <c r="E7" s="10">
        <v>56.35</v>
      </c>
      <c r="F7" s="10">
        <v>56.354999999999997</v>
      </c>
      <c r="G7" s="10">
        <v>56.390999999999998</v>
      </c>
      <c r="H7" s="10">
        <v>429.05</v>
      </c>
      <c r="I7" s="10">
        <v>56.423999999999999</v>
      </c>
      <c r="J7" s="10">
        <v>831.55</v>
      </c>
      <c r="K7" s="10">
        <v>56.412999999999997</v>
      </c>
      <c r="L7" s="10">
        <v>1260.5999999999999</v>
      </c>
      <c r="M7" s="10">
        <v>56.390999999999998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8">
        <f t="shared" si="0"/>
        <v>45387</v>
      </c>
      <c r="B8" s="9">
        <v>0.3752314814814815</v>
      </c>
      <c r="C8" s="10">
        <v>56.52</v>
      </c>
      <c r="D8" s="10">
        <v>56.69</v>
      </c>
      <c r="E8" s="10">
        <v>56.46</v>
      </c>
      <c r="F8" s="10">
        <v>56.5</v>
      </c>
      <c r="G8" s="10">
        <v>56.567999999999998</v>
      </c>
      <c r="H8" s="10">
        <v>708.5</v>
      </c>
      <c r="I8" s="10">
        <v>56.58</v>
      </c>
      <c r="J8" s="10">
        <v>878.85</v>
      </c>
      <c r="K8" s="10">
        <v>56.573999999999998</v>
      </c>
      <c r="L8" s="10">
        <v>1587.35</v>
      </c>
      <c r="M8" s="10">
        <v>56.567999999999998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8">
        <f t="shared" si="0"/>
        <v>45390</v>
      </c>
      <c r="B9" s="20">
        <v>0.37527777777722804</v>
      </c>
      <c r="C9" s="10">
        <v>56.7</v>
      </c>
      <c r="D9" s="10">
        <v>56.7</v>
      </c>
      <c r="E9" s="10">
        <v>56.45</v>
      </c>
      <c r="F9" s="10">
        <v>56.491</v>
      </c>
      <c r="G9" s="10">
        <v>56.595999999999997</v>
      </c>
      <c r="H9" s="10">
        <v>494.8</v>
      </c>
      <c r="I9" s="10">
        <v>56.524999999999999</v>
      </c>
      <c r="J9" s="10">
        <v>725.8</v>
      </c>
      <c r="K9" s="10">
        <v>56.554000000000002</v>
      </c>
      <c r="L9" s="10">
        <v>1220.5999999999999</v>
      </c>
      <c r="M9" s="10">
        <v>56.595999999999997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8">
        <f t="shared" si="0"/>
        <v>45391</v>
      </c>
      <c r="B10" s="25" t="s">
        <v>14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8">
        <f t="shared" si="0"/>
        <v>45392</v>
      </c>
      <c r="B11" s="25" t="s">
        <v>16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8">
        <f t="shared" si="0"/>
        <v>45393</v>
      </c>
      <c r="B12" s="20">
        <v>0.37537037036963739</v>
      </c>
      <c r="C12" s="10">
        <v>56.53</v>
      </c>
      <c r="D12" s="10">
        <v>56.58</v>
      </c>
      <c r="E12" s="10">
        <v>56.42</v>
      </c>
      <c r="F12" s="10">
        <v>56.5</v>
      </c>
      <c r="G12" s="10">
        <v>56.509</v>
      </c>
      <c r="H12" s="10">
        <v>559</v>
      </c>
      <c r="I12" s="10">
        <v>56.497999999999998</v>
      </c>
      <c r="J12" s="10">
        <v>752.7</v>
      </c>
      <c r="K12" s="10">
        <v>56.503</v>
      </c>
      <c r="L12" s="10">
        <v>1311.7</v>
      </c>
      <c r="M12" s="10">
        <v>56.509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8">
        <f t="shared" si="0"/>
        <v>45394</v>
      </c>
      <c r="B13" s="20">
        <v>0.37604166666642413</v>
      </c>
      <c r="C13" s="10">
        <v>56.4</v>
      </c>
      <c r="D13" s="10">
        <v>56.55</v>
      </c>
      <c r="E13" s="10">
        <v>56.39</v>
      </c>
      <c r="F13" s="10">
        <v>56.53</v>
      </c>
      <c r="G13" s="10">
        <v>56.438000000000002</v>
      </c>
      <c r="H13" s="10">
        <v>554.29999999999995</v>
      </c>
      <c r="I13" s="10">
        <v>56.502000000000002</v>
      </c>
      <c r="J13" s="10">
        <v>530.5</v>
      </c>
      <c r="K13" s="10">
        <v>56.47</v>
      </c>
      <c r="L13" s="10">
        <v>1084.8</v>
      </c>
      <c r="M13" s="10">
        <v>56.438000000000002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8">
        <f t="shared" si="0"/>
        <v>45397</v>
      </c>
      <c r="B14" s="20">
        <v>0.37523148148102337</v>
      </c>
      <c r="C14" s="10">
        <v>56.65</v>
      </c>
      <c r="D14" s="10">
        <v>56.844999999999999</v>
      </c>
      <c r="E14" s="10">
        <v>56.65</v>
      </c>
      <c r="F14" s="10">
        <v>56.808</v>
      </c>
      <c r="G14" s="10">
        <v>56.731000000000002</v>
      </c>
      <c r="H14" s="10">
        <v>838.4</v>
      </c>
      <c r="I14" s="10">
        <v>56.774999999999999</v>
      </c>
      <c r="J14" s="10">
        <v>751.5</v>
      </c>
      <c r="K14" s="10">
        <v>56.752000000000002</v>
      </c>
      <c r="L14" s="10">
        <v>1589.9</v>
      </c>
      <c r="M14" s="10">
        <v>56.731000000000002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8">
        <f t="shared" si="0"/>
        <v>45398</v>
      </c>
      <c r="B15" s="11">
        <v>0.37511574074074072</v>
      </c>
      <c r="C15" s="1">
        <v>56.85</v>
      </c>
      <c r="D15" s="1">
        <v>57</v>
      </c>
      <c r="E15" s="1">
        <v>56.85</v>
      </c>
      <c r="F15" s="1">
        <v>57</v>
      </c>
      <c r="G15" s="1">
        <v>56.96</v>
      </c>
      <c r="H15" s="1">
        <v>620.35</v>
      </c>
      <c r="I15" s="1">
        <v>56.984000000000002</v>
      </c>
      <c r="J15" s="1">
        <v>480.1</v>
      </c>
      <c r="K15" s="1">
        <v>56.970999999999997</v>
      </c>
      <c r="L15" s="1">
        <v>1100.45</v>
      </c>
      <c r="M15" s="1">
        <v>56.96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8">
        <f t="shared" si="0"/>
        <v>45399</v>
      </c>
      <c r="B16" s="9">
        <v>0.37554398148148149</v>
      </c>
      <c r="C16" s="10">
        <v>57.1</v>
      </c>
      <c r="D16" s="10">
        <v>57.332999999999998</v>
      </c>
      <c r="E16" s="10">
        <v>57.1</v>
      </c>
      <c r="F16" s="10">
        <v>57.18</v>
      </c>
      <c r="G16" s="10">
        <v>57.183999999999997</v>
      </c>
      <c r="H16" s="10">
        <v>858.8</v>
      </c>
      <c r="I16" s="10">
        <v>57.218000000000004</v>
      </c>
      <c r="J16" s="10">
        <v>1064</v>
      </c>
      <c r="K16" s="10">
        <v>57.203000000000003</v>
      </c>
      <c r="L16" s="10">
        <v>1922.8</v>
      </c>
      <c r="M16" s="10">
        <v>57.183999999999997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8">
        <f t="shared" si="0"/>
        <v>45400</v>
      </c>
      <c r="B17" s="20">
        <v>0.37526620370408637</v>
      </c>
      <c r="C17" s="10">
        <v>57.15</v>
      </c>
      <c r="D17" s="10">
        <v>57.24</v>
      </c>
      <c r="E17" s="10">
        <v>57.01</v>
      </c>
      <c r="F17" s="10">
        <v>57.19</v>
      </c>
      <c r="G17" s="10">
        <v>57.063000000000002</v>
      </c>
      <c r="H17" s="10">
        <v>859.7</v>
      </c>
      <c r="I17" s="10">
        <v>57.125</v>
      </c>
      <c r="J17" s="10">
        <v>938.85</v>
      </c>
      <c r="K17" s="10">
        <v>57.094999999999999</v>
      </c>
      <c r="L17" s="10">
        <v>1798.55</v>
      </c>
      <c r="M17" s="10">
        <v>57.063000000000002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8">
        <f t="shared" si="0"/>
        <v>45401</v>
      </c>
      <c r="B18" s="11">
        <v>0.37540509259259258</v>
      </c>
      <c r="C18" s="1">
        <v>57.35</v>
      </c>
      <c r="D18" s="1">
        <v>57.655000000000001</v>
      </c>
      <c r="E18" s="1">
        <v>57.32</v>
      </c>
      <c r="F18" s="1">
        <v>57.65</v>
      </c>
      <c r="G18" s="1">
        <v>57.515000000000001</v>
      </c>
      <c r="H18" s="1">
        <v>1093.5</v>
      </c>
      <c r="I18" s="1">
        <v>57.57</v>
      </c>
      <c r="J18" s="1">
        <v>753.14</v>
      </c>
      <c r="K18" s="1">
        <v>57.537999999999997</v>
      </c>
      <c r="L18" s="1">
        <v>1846.64</v>
      </c>
      <c r="M18" s="1">
        <v>57.515000000000001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8">
        <f t="shared" si="0"/>
        <v>45404</v>
      </c>
      <c r="B19" s="20">
        <v>0.37527777777722804</v>
      </c>
      <c r="C19" s="10">
        <v>57.555</v>
      </c>
      <c r="D19" s="10">
        <v>57.6</v>
      </c>
      <c r="E19" s="10">
        <v>57.41</v>
      </c>
      <c r="F19" s="10">
        <v>57.54</v>
      </c>
      <c r="G19" s="10">
        <v>57.542000000000002</v>
      </c>
      <c r="H19" s="10">
        <v>482.55</v>
      </c>
      <c r="I19" s="10">
        <v>57.494</v>
      </c>
      <c r="J19" s="10">
        <v>672.5</v>
      </c>
      <c r="K19" s="10">
        <v>57.514000000000003</v>
      </c>
      <c r="L19" s="10">
        <v>1155.05</v>
      </c>
      <c r="M19" s="10">
        <v>57.542000000000002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8">
        <f t="shared" si="0"/>
        <v>45405</v>
      </c>
      <c r="B20" s="11">
        <v>0.37581018518518516</v>
      </c>
      <c r="C20" s="1">
        <v>57.5</v>
      </c>
      <c r="D20" s="1">
        <v>57.51</v>
      </c>
      <c r="E20" s="1">
        <v>57.39</v>
      </c>
      <c r="F20" s="1">
        <v>57.51</v>
      </c>
      <c r="G20" s="1">
        <v>57.433999999999997</v>
      </c>
      <c r="H20" s="1">
        <v>625.6</v>
      </c>
      <c r="I20" s="1">
        <v>57.465000000000003</v>
      </c>
      <c r="J20" s="1">
        <v>550.36</v>
      </c>
      <c r="K20" s="1">
        <v>57.448999999999998</v>
      </c>
      <c r="L20" s="1">
        <v>1175.96</v>
      </c>
      <c r="M20" s="1">
        <v>57.433999999999997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8">
        <f t="shared" si="0"/>
        <v>45406</v>
      </c>
      <c r="B21" s="11">
        <v>0.3752314814814815</v>
      </c>
      <c r="C21" s="1">
        <v>57.4</v>
      </c>
      <c r="D21" s="1">
        <v>57.575000000000003</v>
      </c>
      <c r="E21" s="1">
        <v>57.31</v>
      </c>
      <c r="F21" s="1">
        <v>57.55</v>
      </c>
      <c r="G21" s="1">
        <v>57.366999999999997</v>
      </c>
      <c r="H21" s="1">
        <v>669.95</v>
      </c>
      <c r="I21" s="1">
        <v>57.448999999999998</v>
      </c>
      <c r="J21" s="1">
        <v>708.15</v>
      </c>
      <c r="K21" s="1">
        <v>57.408999999999999</v>
      </c>
      <c r="L21" s="1">
        <v>1378.1</v>
      </c>
      <c r="M21" s="1">
        <v>57.366999999999997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8">
        <f t="shared" si="0"/>
        <v>45407</v>
      </c>
      <c r="B22" s="11">
        <v>0.37505787037037036</v>
      </c>
      <c r="C22" s="1">
        <v>57.75</v>
      </c>
      <c r="D22" s="1">
        <v>57.96</v>
      </c>
      <c r="E22" s="1">
        <v>57.75</v>
      </c>
      <c r="F22" s="1">
        <v>57.78</v>
      </c>
      <c r="G22" s="1">
        <v>57.875999999999998</v>
      </c>
      <c r="H22" s="1">
        <v>806.8</v>
      </c>
      <c r="I22" s="1">
        <v>57.860999999999997</v>
      </c>
      <c r="J22" s="1">
        <v>621.5</v>
      </c>
      <c r="K22" s="1">
        <v>57.869</v>
      </c>
      <c r="L22" s="1">
        <v>1428.3</v>
      </c>
      <c r="M22" s="1">
        <v>57.875999999999998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8">
        <f t="shared" si="0"/>
        <v>45408</v>
      </c>
      <c r="B23" s="9">
        <v>0.37541666666666668</v>
      </c>
      <c r="C23" s="10">
        <v>57.73</v>
      </c>
      <c r="D23" s="10">
        <v>57.88</v>
      </c>
      <c r="E23" s="10">
        <v>57.65</v>
      </c>
      <c r="F23" s="10">
        <v>57.71</v>
      </c>
      <c r="G23" s="10">
        <v>57.843000000000004</v>
      </c>
      <c r="H23" s="10">
        <v>838.8</v>
      </c>
      <c r="I23" s="10">
        <v>57.759</v>
      </c>
      <c r="J23" s="10">
        <v>847.75</v>
      </c>
      <c r="K23" s="10">
        <v>57.8</v>
      </c>
      <c r="L23" s="10">
        <v>1686.55</v>
      </c>
      <c r="M23" s="10">
        <v>57.843000000000004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8">
        <f t="shared" si="0"/>
        <v>45411</v>
      </c>
      <c r="B24" s="9">
        <v>0.37769675925925927</v>
      </c>
      <c r="C24" s="10">
        <v>57.75</v>
      </c>
      <c r="D24" s="10">
        <v>57.77</v>
      </c>
      <c r="E24" s="10">
        <v>57.6</v>
      </c>
      <c r="F24" s="10">
        <v>57.674999999999997</v>
      </c>
      <c r="G24" s="10">
        <v>57.713000000000001</v>
      </c>
      <c r="H24" s="10">
        <v>684.65</v>
      </c>
      <c r="I24" s="10">
        <v>57.683999999999997</v>
      </c>
      <c r="J24" s="10">
        <v>771.6</v>
      </c>
      <c r="K24" s="10">
        <v>57.697000000000003</v>
      </c>
      <c r="L24" s="10">
        <v>1456.25</v>
      </c>
      <c r="M24" s="10">
        <v>57.713000000000001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8">
        <f t="shared" si="0"/>
        <v>45412</v>
      </c>
      <c r="B25" s="11">
        <v>0.37520833333333331</v>
      </c>
      <c r="C25" s="1">
        <v>57.6</v>
      </c>
      <c r="D25" s="1">
        <v>57.77</v>
      </c>
      <c r="E25" s="1">
        <v>57.45</v>
      </c>
      <c r="F25" s="1">
        <v>57.76</v>
      </c>
      <c r="G25" s="1">
        <v>57.53</v>
      </c>
      <c r="H25" s="1">
        <v>975.5</v>
      </c>
      <c r="I25" s="1">
        <v>57.639000000000003</v>
      </c>
      <c r="J25" s="1">
        <v>915.9</v>
      </c>
      <c r="K25" s="1">
        <v>57.582999999999998</v>
      </c>
      <c r="L25" s="1">
        <v>1891.4</v>
      </c>
      <c r="M25" s="1">
        <v>57.53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0:M10"/>
    <mergeCell ref="B11:M11"/>
  </mergeCells>
  <conditionalFormatting sqref="A1:A3 A27:A1000">
    <cfRule type="expression" dxfId="8" priority="1">
      <formula>COUNTIF($A$1:$A$1000, A1)&gt;1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6" sqref="E16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>
        <v>45413</v>
      </c>
      <c r="B2" s="2">
        <f>EOMONTH(A2,0)</f>
        <v>45443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9">
        <f>WORKDAY("05/01/2024",0)</f>
        <v>45413</v>
      </c>
      <c r="B4" s="25" t="s">
        <v>14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8">
        <f t="shared" ref="A5:A26" si="0">IF(WEEKDAY(A4)=6,A4+3,A4+1)</f>
        <v>45414</v>
      </c>
      <c r="B5" s="9">
        <v>0.37520833333333331</v>
      </c>
      <c r="C5" s="10">
        <v>57.7</v>
      </c>
      <c r="D5" s="10">
        <v>57.74</v>
      </c>
      <c r="E5" s="10">
        <v>57.435000000000002</v>
      </c>
      <c r="F5" s="10">
        <v>57.534999999999997</v>
      </c>
      <c r="G5" s="10">
        <v>57.634999999999998</v>
      </c>
      <c r="H5" s="10">
        <v>704.2</v>
      </c>
      <c r="I5" s="10">
        <v>57.542000000000002</v>
      </c>
      <c r="J5" s="10">
        <v>838.5</v>
      </c>
      <c r="K5" s="10">
        <v>57.584000000000003</v>
      </c>
      <c r="L5" s="10">
        <v>1542.7</v>
      </c>
      <c r="M5" s="10">
        <v>57.634999999999998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8">
        <f t="shared" si="0"/>
        <v>45415</v>
      </c>
      <c r="B6" s="9">
        <v>0.37537037037037035</v>
      </c>
      <c r="C6" s="10">
        <v>57.4</v>
      </c>
      <c r="D6" s="10">
        <v>57.5</v>
      </c>
      <c r="E6" s="10">
        <v>57.344999999999999</v>
      </c>
      <c r="F6" s="10">
        <v>57.344999999999999</v>
      </c>
      <c r="G6" s="10">
        <v>57.402999999999999</v>
      </c>
      <c r="H6" s="10">
        <v>805.8</v>
      </c>
      <c r="I6" s="10">
        <v>57.423000000000002</v>
      </c>
      <c r="J6" s="10">
        <v>605.29999999999995</v>
      </c>
      <c r="K6" s="10">
        <v>57.411000000000001</v>
      </c>
      <c r="L6" s="10">
        <v>1411.1</v>
      </c>
      <c r="M6" s="10">
        <v>57.402999999999999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8">
        <f t="shared" si="0"/>
        <v>45418</v>
      </c>
      <c r="B7" s="9">
        <v>0.37519675925925927</v>
      </c>
      <c r="C7" s="10">
        <v>57.2</v>
      </c>
      <c r="D7" s="10">
        <v>57.28</v>
      </c>
      <c r="E7" s="10">
        <v>57.1</v>
      </c>
      <c r="F7" s="10">
        <v>57.22</v>
      </c>
      <c r="G7" s="10">
        <v>57.183999999999997</v>
      </c>
      <c r="H7" s="10">
        <v>642</v>
      </c>
      <c r="I7" s="10">
        <v>57.225999999999999</v>
      </c>
      <c r="J7" s="10">
        <v>394.9</v>
      </c>
      <c r="K7" s="10">
        <v>57.2</v>
      </c>
      <c r="L7" s="10">
        <v>1036.9000000000001</v>
      </c>
      <c r="M7" s="10">
        <v>57.183999999999997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8">
        <f t="shared" si="0"/>
        <v>45419</v>
      </c>
      <c r="B8" s="9">
        <v>0.37624999999999997</v>
      </c>
      <c r="C8" s="10">
        <v>57.27</v>
      </c>
      <c r="D8" s="10">
        <v>57.29</v>
      </c>
      <c r="E8" s="10">
        <v>57.21</v>
      </c>
      <c r="F8" s="10">
        <v>57.220999999999997</v>
      </c>
      <c r="G8" s="10">
        <v>57.244</v>
      </c>
      <c r="H8" s="10">
        <v>612.5</v>
      </c>
      <c r="I8" s="10">
        <v>57.247999999999998</v>
      </c>
      <c r="J8" s="10">
        <v>559</v>
      </c>
      <c r="K8" s="10">
        <v>57.246000000000002</v>
      </c>
      <c r="L8" s="10">
        <v>1171.5</v>
      </c>
      <c r="M8" s="10">
        <v>57.244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8">
        <f t="shared" si="0"/>
        <v>45420</v>
      </c>
      <c r="B9" s="9">
        <v>0.37559027777777776</v>
      </c>
      <c r="C9" s="10">
        <v>57.35</v>
      </c>
      <c r="D9" s="10">
        <v>57.475000000000001</v>
      </c>
      <c r="E9" s="10">
        <v>57.35</v>
      </c>
      <c r="F9" s="10">
        <v>57.384999999999998</v>
      </c>
      <c r="G9" s="10">
        <v>57.405999999999999</v>
      </c>
      <c r="H9" s="10">
        <v>584.20000000000005</v>
      </c>
      <c r="I9" s="10">
        <v>57.408000000000001</v>
      </c>
      <c r="J9" s="10">
        <v>574</v>
      </c>
      <c r="K9" s="10">
        <v>57.406999999999996</v>
      </c>
      <c r="L9" s="10">
        <v>1158.2</v>
      </c>
      <c r="M9" s="10">
        <v>57.405999999999999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8">
        <f t="shared" si="0"/>
        <v>45421</v>
      </c>
      <c r="B10" s="9">
        <v>0.37516203703703704</v>
      </c>
      <c r="C10" s="10">
        <v>57.44</v>
      </c>
      <c r="D10" s="10">
        <v>57.45</v>
      </c>
      <c r="E10" s="10">
        <v>57.33</v>
      </c>
      <c r="F10" s="10">
        <v>57.38</v>
      </c>
      <c r="G10" s="10">
        <v>57.399000000000001</v>
      </c>
      <c r="H10" s="10">
        <v>520.79999999999995</v>
      </c>
      <c r="I10" s="10">
        <v>57.369</v>
      </c>
      <c r="J10" s="10">
        <v>577</v>
      </c>
      <c r="K10" s="10">
        <v>57.383000000000003</v>
      </c>
      <c r="L10" s="10">
        <v>1097.8</v>
      </c>
      <c r="M10" s="10">
        <v>57.399000000000001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8">
        <f t="shared" si="0"/>
        <v>45422</v>
      </c>
      <c r="B11" s="9">
        <v>0.37543981481481481</v>
      </c>
      <c r="C11" s="10">
        <v>57.3</v>
      </c>
      <c r="D11" s="10">
        <v>57.44</v>
      </c>
      <c r="E11" s="10">
        <v>57.255000000000003</v>
      </c>
      <c r="F11" s="10">
        <v>57.42</v>
      </c>
      <c r="G11" s="10">
        <v>57.295999999999999</v>
      </c>
      <c r="H11" s="10">
        <v>524.5</v>
      </c>
      <c r="I11" s="10">
        <v>57.344999999999999</v>
      </c>
      <c r="J11" s="10">
        <v>504.5</v>
      </c>
      <c r="K11" s="10">
        <v>57.32</v>
      </c>
      <c r="L11" s="10">
        <v>1029</v>
      </c>
      <c r="M11" s="10">
        <v>57.295999999999999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8">
        <f t="shared" si="0"/>
        <v>45425</v>
      </c>
      <c r="B12" s="9">
        <v>0.3755324074074074</v>
      </c>
      <c r="C12" s="10">
        <v>57.63</v>
      </c>
      <c r="D12" s="10">
        <v>57.87</v>
      </c>
      <c r="E12" s="10">
        <v>57.59</v>
      </c>
      <c r="F12" s="10">
        <v>57.86</v>
      </c>
      <c r="G12" s="10">
        <v>57.66</v>
      </c>
      <c r="H12" s="10">
        <v>482</v>
      </c>
      <c r="I12" s="10">
        <v>57.784999999999997</v>
      </c>
      <c r="J12" s="10">
        <v>650</v>
      </c>
      <c r="K12" s="10">
        <v>57.731999999999999</v>
      </c>
      <c r="L12" s="10">
        <v>1132</v>
      </c>
      <c r="M12" s="10">
        <v>57.66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8">
        <f t="shared" si="0"/>
        <v>45426</v>
      </c>
      <c r="B13" s="9">
        <v>0.37539351851851854</v>
      </c>
      <c r="C13" s="10">
        <v>57.85</v>
      </c>
      <c r="D13" s="10">
        <v>57.89</v>
      </c>
      <c r="E13" s="10">
        <v>57.8</v>
      </c>
      <c r="F13" s="10">
        <v>57.84</v>
      </c>
      <c r="G13" s="10">
        <v>57.863999999999997</v>
      </c>
      <c r="H13" s="10">
        <v>504.5</v>
      </c>
      <c r="I13" s="10">
        <v>57.841000000000001</v>
      </c>
      <c r="J13" s="10">
        <v>630.85</v>
      </c>
      <c r="K13" s="10">
        <v>57.850999999999999</v>
      </c>
      <c r="L13" s="10">
        <v>1135.3499999999999</v>
      </c>
      <c r="M13" s="10">
        <v>57.863999999999997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8">
        <f t="shared" si="0"/>
        <v>45427</v>
      </c>
      <c r="B14" s="9">
        <v>0.37515046296296295</v>
      </c>
      <c r="C14" s="10">
        <v>57.71</v>
      </c>
      <c r="D14" s="10">
        <v>57.74</v>
      </c>
      <c r="E14" s="10">
        <v>57.505000000000003</v>
      </c>
      <c r="F14" s="10">
        <v>57.505000000000003</v>
      </c>
      <c r="G14" s="10">
        <v>57.677999999999997</v>
      </c>
      <c r="H14" s="10">
        <v>594.5</v>
      </c>
      <c r="I14" s="10">
        <v>57.594999999999999</v>
      </c>
      <c r="J14" s="10">
        <v>677.5</v>
      </c>
      <c r="K14" s="10">
        <v>57.634</v>
      </c>
      <c r="L14" s="10">
        <v>1272</v>
      </c>
      <c r="M14" s="10">
        <v>57.677999999999997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8">
        <f t="shared" si="0"/>
        <v>45428</v>
      </c>
      <c r="B15" s="9">
        <v>0.37519675925925927</v>
      </c>
      <c r="C15" s="10">
        <v>57.35</v>
      </c>
      <c r="D15" s="10">
        <v>57.48</v>
      </c>
      <c r="E15" s="10">
        <v>57.24</v>
      </c>
      <c r="F15" s="10">
        <v>57.465000000000003</v>
      </c>
      <c r="G15" s="10">
        <v>57.354999999999997</v>
      </c>
      <c r="H15" s="10">
        <v>807.3</v>
      </c>
      <c r="I15" s="10">
        <v>57.36</v>
      </c>
      <c r="J15" s="10">
        <v>953</v>
      </c>
      <c r="K15" s="10">
        <v>57.357999999999997</v>
      </c>
      <c r="L15" s="10">
        <v>1760.3</v>
      </c>
      <c r="M15" s="10">
        <v>57.354999999999997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8">
        <f t="shared" si="0"/>
        <v>45429</v>
      </c>
      <c r="B16" s="9">
        <v>0.37667824074074074</v>
      </c>
      <c r="C16" s="10">
        <v>57.53</v>
      </c>
      <c r="D16" s="10">
        <v>57.75</v>
      </c>
      <c r="E16" s="10">
        <v>57.53</v>
      </c>
      <c r="F16" s="10">
        <v>57.62</v>
      </c>
      <c r="G16" s="10">
        <v>57.65</v>
      </c>
      <c r="H16" s="10">
        <v>963</v>
      </c>
      <c r="I16" s="10">
        <v>57.634999999999998</v>
      </c>
      <c r="J16" s="10">
        <v>794.48</v>
      </c>
      <c r="K16" s="10">
        <v>57.643000000000001</v>
      </c>
      <c r="L16" s="10">
        <v>1757.48</v>
      </c>
      <c r="M16" s="10">
        <v>57.65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8">
        <f t="shared" si="0"/>
        <v>45432</v>
      </c>
      <c r="B17" s="9">
        <v>0.37686342592592592</v>
      </c>
      <c r="C17" s="10">
        <v>57.68</v>
      </c>
      <c r="D17" s="10">
        <v>57.9</v>
      </c>
      <c r="E17" s="10">
        <v>57.68</v>
      </c>
      <c r="F17" s="10">
        <v>57.9</v>
      </c>
      <c r="G17" s="10">
        <v>57.747</v>
      </c>
      <c r="H17" s="10">
        <v>581.5</v>
      </c>
      <c r="I17" s="10">
        <v>57.777999999999999</v>
      </c>
      <c r="J17" s="10">
        <v>625</v>
      </c>
      <c r="K17" s="10">
        <v>57.762999999999998</v>
      </c>
      <c r="L17" s="10">
        <v>1206.5</v>
      </c>
      <c r="M17" s="10">
        <v>57.747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8">
        <f t="shared" si="0"/>
        <v>45433</v>
      </c>
      <c r="B18" s="9">
        <v>0.37643518518518521</v>
      </c>
      <c r="C18" s="10">
        <v>57.97</v>
      </c>
      <c r="D18" s="10">
        <v>58.28</v>
      </c>
      <c r="E18" s="10">
        <v>57.97</v>
      </c>
      <c r="F18" s="10">
        <v>58.27</v>
      </c>
      <c r="G18" s="10">
        <v>58.087000000000003</v>
      </c>
      <c r="H18" s="10">
        <v>988.35</v>
      </c>
      <c r="I18" s="10">
        <v>58.168999999999997</v>
      </c>
      <c r="J18" s="10">
        <v>631.65</v>
      </c>
      <c r="K18" s="10">
        <v>58.119</v>
      </c>
      <c r="L18" s="10">
        <v>1620</v>
      </c>
      <c r="M18" s="10">
        <v>58.087000000000003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8">
        <f t="shared" si="0"/>
        <v>45434</v>
      </c>
      <c r="B19" s="9">
        <v>0.37511574074074072</v>
      </c>
      <c r="C19" s="10">
        <v>58.15</v>
      </c>
      <c r="D19" s="10">
        <v>58.234999999999999</v>
      </c>
      <c r="E19" s="10">
        <v>58.06</v>
      </c>
      <c r="F19" s="10">
        <v>58.06</v>
      </c>
      <c r="G19" s="10">
        <v>58.174999999999997</v>
      </c>
      <c r="H19" s="10">
        <v>735.91</v>
      </c>
      <c r="I19" s="10">
        <v>58.146999999999998</v>
      </c>
      <c r="J19" s="10">
        <v>556.71</v>
      </c>
      <c r="K19" s="10">
        <v>58.162999999999997</v>
      </c>
      <c r="L19" s="10">
        <v>1292.6199999999999</v>
      </c>
      <c r="M19" s="10">
        <v>58.174999999999997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8">
        <f t="shared" si="0"/>
        <v>45435</v>
      </c>
      <c r="B20" s="9">
        <v>0.3752314814814815</v>
      </c>
      <c r="C20" s="10">
        <v>58.15</v>
      </c>
      <c r="D20" s="10">
        <v>58.3</v>
      </c>
      <c r="E20" s="10">
        <v>58.13</v>
      </c>
      <c r="F20" s="10">
        <v>58.13</v>
      </c>
      <c r="G20" s="10">
        <v>58.247</v>
      </c>
      <c r="H20" s="10">
        <v>628.95000000000005</v>
      </c>
      <c r="I20" s="10">
        <v>58.183</v>
      </c>
      <c r="J20" s="10">
        <v>636.04999999999995</v>
      </c>
      <c r="K20" s="10">
        <v>58.215000000000003</v>
      </c>
      <c r="L20" s="10">
        <v>1265</v>
      </c>
      <c r="M20" s="10">
        <v>58.247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8">
        <f t="shared" si="0"/>
        <v>45436</v>
      </c>
      <c r="B21" s="9">
        <v>0.37517361111111114</v>
      </c>
      <c r="C21" s="10">
        <v>58.3</v>
      </c>
      <c r="D21" s="10">
        <v>58.3</v>
      </c>
      <c r="E21" s="10">
        <v>58.09</v>
      </c>
      <c r="F21" s="10">
        <v>58.19</v>
      </c>
      <c r="G21" s="10">
        <v>58.213999999999999</v>
      </c>
      <c r="H21" s="10">
        <v>737.75</v>
      </c>
      <c r="I21" s="10">
        <v>58.162999999999997</v>
      </c>
      <c r="J21" s="10">
        <v>643.79999999999995</v>
      </c>
      <c r="K21" s="10">
        <v>58.191000000000003</v>
      </c>
      <c r="L21" s="10">
        <v>1381.55</v>
      </c>
      <c r="M21" s="10">
        <v>58.213999999999999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8">
        <f t="shared" si="0"/>
        <v>45439</v>
      </c>
      <c r="B22" s="9">
        <v>0.37592592592592594</v>
      </c>
      <c r="C22" s="10">
        <v>58.18</v>
      </c>
      <c r="D22" s="10">
        <v>58.2</v>
      </c>
      <c r="E22" s="10">
        <v>58.06</v>
      </c>
      <c r="F22" s="10">
        <v>58.11</v>
      </c>
      <c r="G22" s="10">
        <v>58.094999999999999</v>
      </c>
      <c r="H22" s="10">
        <v>390.5</v>
      </c>
      <c r="I22" s="10">
        <v>58.091000000000001</v>
      </c>
      <c r="J22" s="10">
        <v>401</v>
      </c>
      <c r="K22" s="10">
        <v>58.093000000000004</v>
      </c>
      <c r="L22" s="10">
        <v>791.5</v>
      </c>
      <c r="M22" s="10">
        <v>58.094999999999999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8">
        <f t="shared" si="0"/>
        <v>45440</v>
      </c>
      <c r="B23" s="9">
        <v>0.37526620370370373</v>
      </c>
      <c r="C23" s="10">
        <v>58.07</v>
      </c>
      <c r="D23" s="10">
        <v>58.07</v>
      </c>
      <c r="E23" s="10">
        <v>57.9</v>
      </c>
      <c r="F23" s="10">
        <v>57.97</v>
      </c>
      <c r="G23" s="10">
        <v>57.966000000000001</v>
      </c>
      <c r="H23" s="10">
        <v>838.7</v>
      </c>
      <c r="I23" s="10">
        <v>57.942999999999998</v>
      </c>
      <c r="J23" s="10">
        <v>405.68</v>
      </c>
      <c r="K23" s="10">
        <v>57.959000000000003</v>
      </c>
      <c r="L23" s="10">
        <v>1244.3800000000001</v>
      </c>
      <c r="M23" s="10">
        <v>57.966000000000001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8">
        <f t="shared" si="0"/>
        <v>45441</v>
      </c>
      <c r="B24" s="9">
        <v>0.37508101851851849</v>
      </c>
      <c r="C24" s="10">
        <v>58.07</v>
      </c>
      <c r="D24" s="10">
        <v>58.51</v>
      </c>
      <c r="E24" s="10">
        <v>58.07</v>
      </c>
      <c r="F24" s="10">
        <v>58.42</v>
      </c>
      <c r="G24" s="10">
        <v>58.188000000000002</v>
      </c>
      <c r="H24" s="10">
        <v>694.7</v>
      </c>
      <c r="I24" s="10">
        <v>58.381999999999998</v>
      </c>
      <c r="J24" s="10">
        <v>705.05</v>
      </c>
      <c r="K24" s="10">
        <v>58.286000000000001</v>
      </c>
      <c r="L24" s="10">
        <v>1399.75</v>
      </c>
      <c r="M24" s="10">
        <v>58.188000000000002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8">
        <f t="shared" si="0"/>
        <v>45442</v>
      </c>
      <c r="B25" s="9">
        <v>0.37503472222222223</v>
      </c>
      <c r="C25" s="10">
        <v>58.5</v>
      </c>
      <c r="D25" s="10">
        <v>58.73</v>
      </c>
      <c r="E25" s="10">
        <v>58.5</v>
      </c>
      <c r="F25" s="10">
        <v>58.634999999999998</v>
      </c>
      <c r="G25" s="10">
        <v>58.601999999999997</v>
      </c>
      <c r="H25" s="10">
        <v>749.65</v>
      </c>
      <c r="I25" s="10">
        <v>58.64</v>
      </c>
      <c r="J25" s="10">
        <v>637.5</v>
      </c>
      <c r="K25" s="10">
        <v>58.62</v>
      </c>
      <c r="L25" s="10">
        <v>1387.15</v>
      </c>
      <c r="M25" s="10">
        <v>58.601999999999997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8">
        <f t="shared" si="0"/>
        <v>45443</v>
      </c>
      <c r="B26" s="9">
        <v>0.37534722222222222</v>
      </c>
      <c r="C26" s="10">
        <v>58.53</v>
      </c>
      <c r="D26" s="10">
        <v>58.59</v>
      </c>
      <c r="E26" s="10">
        <v>58.465000000000003</v>
      </c>
      <c r="F26" s="10">
        <v>58.51</v>
      </c>
      <c r="G26" s="10">
        <v>58.512999999999998</v>
      </c>
      <c r="H26" s="10">
        <v>799.1</v>
      </c>
      <c r="I26" s="10">
        <v>58.536000000000001</v>
      </c>
      <c r="J26" s="10">
        <v>747.8</v>
      </c>
      <c r="K26" s="10">
        <v>58.524000000000001</v>
      </c>
      <c r="L26" s="10">
        <v>1546.9</v>
      </c>
      <c r="M26" s="10">
        <v>58.512999999999998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M4"/>
  </mergeCells>
  <conditionalFormatting sqref="A1:A3 A28:A1000">
    <cfRule type="expression" dxfId="7" priority="1">
      <formula>COUNTIF($A$1:$A$1000, A1)&gt;1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1" sqref="E31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45138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9">
        <f>WORKDAY("06/03/2024",0)</f>
        <v>45446</v>
      </c>
      <c r="B4" s="9">
        <v>0.37519675925925927</v>
      </c>
      <c r="C4" s="10">
        <v>58.47</v>
      </c>
      <c r="D4" s="10">
        <v>58.7</v>
      </c>
      <c r="E4" s="10">
        <v>58.41</v>
      </c>
      <c r="F4" s="10">
        <v>58.68</v>
      </c>
      <c r="G4" s="10">
        <v>58.476999999999997</v>
      </c>
      <c r="H4" s="10">
        <v>646.99</v>
      </c>
      <c r="I4" s="10">
        <v>58.585000000000001</v>
      </c>
      <c r="J4" s="10">
        <v>668.2</v>
      </c>
      <c r="K4" s="10">
        <v>58.531999999999996</v>
      </c>
      <c r="L4" s="10">
        <v>1315.19</v>
      </c>
      <c r="M4" s="10">
        <v>58.476999999999997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8">
        <f t="shared" ref="A5:A25" si="0">IF(WEEKDAY(A4)=6,A4+3,A4+1)</f>
        <v>45447</v>
      </c>
      <c r="B5" s="9">
        <v>0.37619212962962961</v>
      </c>
      <c r="C5" s="10">
        <v>58.62</v>
      </c>
      <c r="D5" s="10">
        <v>58.75</v>
      </c>
      <c r="E5" s="10">
        <v>58.58</v>
      </c>
      <c r="F5" s="10">
        <v>58.71</v>
      </c>
      <c r="G5" s="10">
        <v>58.637999999999998</v>
      </c>
      <c r="H5" s="10">
        <v>673.6</v>
      </c>
      <c r="I5" s="10">
        <v>58.725999999999999</v>
      </c>
      <c r="J5" s="10">
        <v>644</v>
      </c>
      <c r="K5" s="10">
        <v>58.680999999999997</v>
      </c>
      <c r="L5" s="10">
        <v>1317.6</v>
      </c>
      <c r="M5" s="10">
        <v>58.637999999999998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8">
        <f t="shared" si="0"/>
        <v>45448</v>
      </c>
      <c r="B6" s="9">
        <v>0.375</v>
      </c>
      <c r="C6" s="10">
        <v>58.8</v>
      </c>
      <c r="D6" s="10">
        <v>58.8</v>
      </c>
      <c r="E6" s="10">
        <v>58.65</v>
      </c>
      <c r="F6" s="10">
        <v>58.78</v>
      </c>
      <c r="G6" s="10">
        <v>58.728000000000002</v>
      </c>
      <c r="H6" s="10">
        <v>718.7</v>
      </c>
      <c r="I6" s="10">
        <v>58.737000000000002</v>
      </c>
      <c r="J6" s="10">
        <v>600.5</v>
      </c>
      <c r="K6" s="10">
        <v>58.731999999999999</v>
      </c>
      <c r="L6" s="10">
        <v>1319.2</v>
      </c>
      <c r="M6" s="10">
        <v>58.728000000000002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8">
        <f t="shared" si="0"/>
        <v>45449</v>
      </c>
      <c r="B7" s="9">
        <v>0.37518518518518518</v>
      </c>
      <c r="C7" s="10">
        <v>58.68</v>
      </c>
      <c r="D7" s="10">
        <v>58.72</v>
      </c>
      <c r="E7" s="10">
        <v>58.54</v>
      </c>
      <c r="F7" s="10">
        <v>58.610999999999997</v>
      </c>
      <c r="G7" s="10">
        <v>58.661000000000001</v>
      </c>
      <c r="H7" s="10">
        <v>612.95000000000005</v>
      </c>
      <c r="I7" s="10">
        <v>58.625999999999998</v>
      </c>
      <c r="J7" s="10">
        <v>765.5</v>
      </c>
      <c r="K7" s="10">
        <v>58.640999999999998</v>
      </c>
      <c r="L7" s="10">
        <v>1378.45</v>
      </c>
      <c r="M7" s="10">
        <v>58.661000000000001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8">
        <f t="shared" si="0"/>
        <v>45450</v>
      </c>
      <c r="B8" s="9">
        <v>0.37546296296296294</v>
      </c>
      <c r="C8" s="10">
        <v>58.555</v>
      </c>
      <c r="D8" s="10">
        <v>58.59</v>
      </c>
      <c r="E8" s="10">
        <v>58.49</v>
      </c>
      <c r="F8" s="10">
        <v>58.52</v>
      </c>
      <c r="G8" s="10">
        <v>58.545999999999999</v>
      </c>
      <c r="H8" s="10">
        <v>682.6</v>
      </c>
      <c r="I8" s="10">
        <v>58.53</v>
      </c>
      <c r="J8" s="10">
        <v>552</v>
      </c>
      <c r="K8" s="10">
        <v>58.539000000000001</v>
      </c>
      <c r="L8" s="10">
        <v>1234.5999999999999</v>
      </c>
      <c r="M8" s="10">
        <v>58.545999999999999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8">
        <f t="shared" si="0"/>
        <v>45453</v>
      </c>
      <c r="B9" s="9">
        <v>0.3753009259259259</v>
      </c>
      <c r="C9" s="10">
        <v>58.75</v>
      </c>
      <c r="D9" s="10">
        <v>58.8</v>
      </c>
      <c r="E9" s="10">
        <v>58.67</v>
      </c>
      <c r="F9" s="10">
        <v>58.79</v>
      </c>
      <c r="G9" s="10">
        <v>58.756</v>
      </c>
      <c r="H9" s="10">
        <v>346.2</v>
      </c>
      <c r="I9" s="10">
        <v>58.786000000000001</v>
      </c>
      <c r="J9" s="10">
        <v>258.64999999999998</v>
      </c>
      <c r="K9" s="10">
        <v>58.768999999999998</v>
      </c>
      <c r="L9" s="10">
        <v>604.85</v>
      </c>
      <c r="M9" s="10">
        <v>58.756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8">
        <f t="shared" si="0"/>
        <v>45454</v>
      </c>
      <c r="B10" s="9">
        <v>0.37528935185185186</v>
      </c>
      <c r="C10" s="10">
        <v>58.74</v>
      </c>
      <c r="D10" s="10">
        <v>58.744999999999997</v>
      </c>
      <c r="E10" s="10">
        <v>58.66</v>
      </c>
      <c r="F10" s="10">
        <v>58.68</v>
      </c>
      <c r="G10" s="10">
        <v>58.697000000000003</v>
      </c>
      <c r="H10" s="10">
        <v>503.19</v>
      </c>
      <c r="I10" s="10">
        <v>58.697000000000003</v>
      </c>
      <c r="J10" s="10">
        <v>547</v>
      </c>
      <c r="K10" s="10">
        <v>58.697000000000003</v>
      </c>
      <c r="L10" s="10">
        <v>1050.19</v>
      </c>
      <c r="M10" s="10">
        <v>58.697000000000003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8">
        <f t="shared" si="0"/>
        <v>45455</v>
      </c>
      <c r="B11" s="25" t="s">
        <v>14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8">
        <f t="shared" si="0"/>
        <v>45456</v>
      </c>
      <c r="B12" s="9">
        <v>0.37584490740740739</v>
      </c>
      <c r="C12" s="10">
        <v>58.48</v>
      </c>
      <c r="D12" s="10">
        <v>58.69</v>
      </c>
      <c r="E12" s="10">
        <v>58.47</v>
      </c>
      <c r="F12" s="10">
        <v>58.58</v>
      </c>
      <c r="G12" s="10">
        <v>58.570999999999998</v>
      </c>
      <c r="H12" s="10">
        <v>756.68</v>
      </c>
      <c r="I12" s="10">
        <v>58.613</v>
      </c>
      <c r="J12" s="10">
        <v>561.5</v>
      </c>
      <c r="K12" s="10">
        <v>58.588999999999999</v>
      </c>
      <c r="L12" s="10">
        <v>1318.18</v>
      </c>
      <c r="M12" s="10">
        <v>58.570999999999998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8">
        <f t="shared" si="0"/>
        <v>45457</v>
      </c>
      <c r="B13" s="9">
        <v>0.37518518518518518</v>
      </c>
      <c r="C13" s="10">
        <v>58.65</v>
      </c>
      <c r="D13" s="10">
        <v>58.69</v>
      </c>
      <c r="E13" s="10">
        <v>58.56</v>
      </c>
      <c r="F13" s="10">
        <v>58.65</v>
      </c>
      <c r="G13" s="10">
        <v>58.63</v>
      </c>
      <c r="H13" s="10">
        <v>514.1</v>
      </c>
      <c r="I13" s="10">
        <v>58.63</v>
      </c>
      <c r="J13" s="10">
        <v>564</v>
      </c>
      <c r="K13" s="10">
        <v>58.63</v>
      </c>
      <c r="L13" s="10">
        <v>1078.0999999999999</v>
      </c>
      <c r="M13" s="10">
        <v>58.63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8">
        <f t="shared" si="0"/>
        <v>45460</v>
      </c>
      <c r="B14" s="25" t="s">
        <v>17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8">
        <f t="shared" si="0"/>
        <v>45461</v>
      </c>
      <c r="B15" s="23">
        <v>0.37937500000000002</v>
      </c>
      <c r="C15" s="10">
        <v>58.68</v>
      </c>
      <c r="D15" s="10">
        <v>58.73</v>
      </c>
      <c r="E15" s="10">
        <v>58.6</v>
      </c>
      <c r="F15" s="10">
        <v>58.62</v>
      </c>
      <c r="G15" s="10">
        <v>58.697000000000003</v>
      </c>
      <c r="H15" s="10">
        <v>469.7</v>
      </c>
      <c r="I15" s="10">
        <v>58.648000000000003</v>
      </c>
      <c r="J15" s="10">
        <v>388.83</v>
      </c>
      <c r="K15" s="10">
        <v>58.673999999999999</v>
      </c>
      <c r="L15" s="10">
        <v>858.53</v>
      </c>
      <c r="M15" s="10">
        <v>58.697000000000003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8">
        <f t="shared" si="0"/>
        <v>45462</v>
      </c>
      <c r="B16" s="9">
        <v>0.37643518518518521</v>
      </c>
      <c r="C16" s="10">
        <v>58.62</v>
      </c>
      <c r="D16" s="10">
        <v>58.77</v>
      </c>
      <c r="E16" s="10">
        <v>58.58</v>
      </c>
      <c r="F16" s="10">
        <v>58.755000000000003</v>
      </c>
      <c r="G16" s="10">
        <v>58.631</v>
      </c>
      <c r="H16" s="10">
        <v>580.4</v>
      </c>
      <c r="I16" s="10">
        <v>58.712000000000003</v>
      </c>
      <c r="J16" s="10">
        <v>349.6</v>
      </c>
      <c r="K16" s="10">
        <v>58.661000000000001</v>
      </c>
      <c r="L16" s="10">
        <v>930</v>
      </c>
      <c r="M16" s="10">
        <v>58.631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8">
        <f t="shared" si="0"/>
        <v>45463</v>
      </c>
      <c r="B17" s="9">
        <v>0.3778125</v>
      </c>
      <c r="C17" s="10">
        <v>58.79</v>
      </c>
      <c r="D17" s="10">
        <v>58.83</v>
      </c>
      <c r="E17" s="10">
        <v>58.7</v>
      </c>
      <c r="F17" s="10">
        <v>58.78</v>
      </c>
      <c r="G17" s="10">
        <v>58.795000000000002</v>
      </c>
      <c r="H17" s="10">
        <v>883.78</v>
      </c>
      <c r="I17" s="10">
        <v>58.764000000000003</v>
      </c>
      <c r="J17" s="10">
        <v>397.8</v>
      </c>
      <c r="K17" s="10">
        <v>58.784999999999997</v>
      </c>
      <c r="L17" s="10">
        <v>1281.58</v>
      </c>
      <c r="M17" s="10">
        <v>58.795000000000002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8">
        <f t="shared" si="0"/>
        <v>45464</v>
      </c>
      <c r="B18" s="9">
        <v>0.37519675925925927</v>
      </c>
      <c r="C18" s="10">
        <v>58.83</v>
      </c>
      <c r="D18" s="10">
        <v>58.88</v>
      </c>
      <c r="E18" s="10">
        <v>58.78</v>
      </c>
      <c r="F18" s="10">
        <v>58.8</v>
      </c>
      <c r="G18" s="10">
        <v>58.841000000000001</v>
      </c>
      <c r="H18" s="10">
        <v>435.85</v>
      </c>
      <c r="I18" s="10">
        <v>58.828000000000003</v>
      </c>
      <c r="J18" s="10">
        <v>372.1</v>
      </c>
      <c r="K18" s="10">
        <v>58.835000000000001</v>
      </c>
      <c r="L18" s="10">
        <v>807.95</v>
      </c>
      <c r="M18" s="10">
        <v>58.841000000000001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8">
        <f t="shared" si="0"/>
        <v>45467</v>
      </c>
      <c r="B19" s="9">
        <v>0.37641203703703702</v>
      </c>
      <c r="C19" s="10">
        <v>58.85</v>
      </c>
      <c r="D19" s="10">
        <v>58.85</v>
      </c>
      <c r="E19" s="10">
        <v>58.78</v>
      </c>
      <c r="F19" s="10">
        <v>58.8</v>
      </c>
      <c r="G19" s="10">
        <v>58.802</v>
      </c>
      <c r="H19" s="10">
        <v>244.75</v>
      </c>
      <c r="I19" s="10">
        <v>58.817999999999998</v>
      </c>
      <c r="J19" s="10">
        <v>314.5</v>
      </c>
      <c r="K19" s="10">
        <v>58.811</v>
      </c>
      <c r="L19" s="10">
        <v>559.25</v>
      </c>
      <c r="M19" s="10">
        <v>58.802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8">
        <f t="shared" si="0"/>
        <v>45468</v>
      </c>
      <c r="B20" s="9">
        <v>0.37518518518518518</v>
      </c>
      <c r="C20" s="10">
        <v>58.73</v>
      </c>
      <c r="D20" s="10">
        <v>58.777000000000001</v>
      </c>
      <c r="E20" s="10">
        <v>58.7</v>
      </c>
      <c r="F20" s="10">
        <v>58.77</v>
      </c>
      <c r="G20" s="10">
        <v>58.737000000000002</v>
      </c>
      <c r="H20" s="10">
        <v>490.6</v>
      </c>
      <c r="I20" s="10">
        <v>58.747</v>
      </c>
      <c r="J20" s="10">
        <v>323.5</v>
      </c>
      <c r="K20" s="10">
        <v>58.741</v>
      </c>
      <c r="L20" s="10">
        <v>814.1</v>
      </c>
      <c r="M20" s="10">
        <v>58.737000000000002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8">
        <f t="shared" si="0"/>
        <v>45469</v>
      </c>
      <c r="B21" s="9">
        <v>0.37652777777777779</v>
      </c>
      <c r="C21" s="10">
        <v>58.82</v>
      </c>
      <c r="D21" s="10">
        <v>58.88</v>
      </c>
      <c r="E21" s="10">
        <v>58.77</v>
      </c>
      <c r="F21" s="10">
        <v>58.86</v>
      </c>
      <c r="G21" s="10">
        <v>58.79</v>
      </c>
      <c r="H21" s="10">
        <v>268.5</v>
      </c>
      <c r="I21" s="10">
        <v>58.844000000000001</v>
      </c>
      <c r="J21" s="10">
        <v>451.75</v>
      </c>
      <c r="K21" s="10">
        <v>58.823999999999998</v>
      </c>
      <c r="L21" s="10">
        <v>720.25</v>
      </c>
      <c r="M21" s="10">
        <v>58.79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8">
        <f t="shared" si="0"/>
        <v>45470</v>
      </c>
      <c r="B22" s="9">
        <v>0.37512731481481482</v>
      </c>
      <c r="C22" s="10">
        <v>58.88</v>
      </c>
      <c r="D22" s="10">
        <v>58.92</v>
      </c>
      <c r="E22" s="10">
        <v>58.75</v>
      </c>
      <c r="F22" s="10">
        <v>58.75</v>
      </c>
      <c r="G22" s="10">
        <v>58.886000000000003</v>
      </c>
      <c r="H22" s="10">
        <v>317.7</v>
      </c>
      <c r="I22" s="10">
        <v>58.860999999999997</v>
      </c>
      <c r="J22" s="10">
        <v>887.55</v>
      </c>
      <c r="K22" s="10">
        <v>58.868000000000002</v>
      </c>
      <c r="L22" s="10">
        <v>1205.25</v>
      </c>
      <c r="M22" s="10">
        <v>58.886000000000003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8">
        <f t="shared" si="0"/>
        <v>45471</v>
      </c>
      <c r="B23" s="9">
        <v>0.37534722222222222</v>
      </c>
      <c r="C23" s="10">
        <v>58.7</v>
      </c>
      <c r="D23" s="10">
        <v>58.715000000000003</v>
      </c>
      <c r="E23" s="10">
        <v>58.58</v>
      </c>
      <c r="F23" s="10">
        <v>58.61</v>
      </c>
      <c r="G23" s="10">
        <v>58.68</v>
      </c>
      <c r="H23" s="10">
        <v>599.04999999999995</v>
      </c>
      <c r="I23" s="10">
        <v>58.634</v>
      </c>
      <c r="J23" s="10">
        <v>567.5</v>
      </c>
      <c r="K23" s="10">
        <v>58.658000000000001</v>
      </c>
      <c r="L23" s="10">
        <v>1166.55</v>
      </c>
      <c r="M23" s="10">
        <v>58.68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8">
        <f t="shared" si="0"/>
        <v>45474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8">
        <f t="shared" si="0"/>
        <v>45475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1:M11"/>
    <mergeCell ref="B14:M14"/>
  </mergeCells>
  <conditionalFormatting sqref="A1:A3 A26:A1000">
    <cfRule type="expression" dxfId="6" priority="1">
      <formula>COUNTIF($A$1:$A$1000, A1)&gt;1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325C-75E4-0641-B9D4-E72E4CB6671C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45169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24" t="str">
        <f ca="1">IFERROR(__xludf.DUMMYFUNCTION("FILTER('Raw Data for AI'!D:P,('Raw Data for AI'!D:D&gt;=A2)*('Raw Data for AI'!D:D&lt;=B2))"),"#REF!")</f>
        <v>#REF!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A1:A1000">
    <cfRule type="expression" dxfId="0" priority="1">
      <formula>COUNTIF($A$1:$A$1000, A1)&gt;1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45169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24" t="str">
        <f ca="1">IFERROR(__xludf.DUMMYFUNCTION("FILTER('Raw Data for AI'!D:P,('Raw Data for AI'!D:D&gt;=A2)*('Raw Data for AI'!D:D&lt;=B2))"),"#REF!")</f>
        <v>#REF!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A1:A1000">
    <cfRule type="expression" dxfId="5" priority="1">
      <formula>COUNTIF($A$1:$A$1000, A1)&gt;1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45199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24" t="str">
        <f ca="1">IFERROR(__xludf.DUMMYFUNCTION("FILTER('Raw Data for AI'!D:P,('Raw Data for AI'!D:D&gt;=A2)*('Raw Data for AI'!D:D&lt;=B2))"),"#REF!")</f>
        <v>#REF!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A1:A1000">
    <cfRule type="expression" dxfId="4" priority="1">
      <formula>COUNTIF($A$1:$A$1000, A1)&gt;1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45230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24" t="str">
        <f ca="1">IFERROR(__xludf.DUMMYFUNCTION("FILTER('Raw Data for AI'!D:P,('Raw Data for AI'!D:D&gt;=A2)*('Raw Data for AI'!D:D&lt;=B2))"),"#REF!")</f>
        <v>#REF!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A1:A1000">
    <cfRule type="expression" dxfId="3" priority="1">
      <formula>COUNTIF($A$1:$A$1000, A1)&gt;1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45260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24" t="str">
        <f ca="1">IFERROR(__xludf.DUMMYFUNCTION("FILTER('Raw Data for AI'!D:P,('Raw Data for AI'!D:D&gt;=A2)*('Raw Data for AI'!D:D&lt;=B2))"),"#REF!")</f>
        <v>#REF!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A1:A1000">
    <cfRule type="expression" dxfId="2" priority="1">
      <formula>COUNTIF($A$1:$A$1000, A1)&gt;1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sheetData>
    <row r="1" spans="1:26" ht="14" hidden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hidden="1" x14ac:dyDescent="0.2">
      <c r="A2" s="2" t="str">
        <f ca="1">EOMONTH(A2,0)</f>
        <v>#REF!</v>
      </c>
      <c r="B2" s="2">
        <v>45291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16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24" t="str">
        <f ca="1">IFERROR(__xludf.DUMMYFUNCTION("FILTER('Raw Data for AI'!D:P,('Raw Data for AI'!D:D&gt;=A2)*('Raw Data for AI'!D:D&lt;=B2))"),"#REF!")</f>
        <v>#REF!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A1:A1000">
    <cfRule type="expression" dxfId="1" priority="1">
      <formula>COUNTIF($A$1:$A$1000, A1)&gt;1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Magtulis, Prinz (Reuters)</cp:lastModifiedBy>
  <dcterms:modified xsi:type="dcterms:W3CDTF">2024-06-30T15:01:08Z</dcterms:modified>
</cp:coreProperties>
</file>