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  <sheet state="visible" name="FEBRUARY" sheetId="2" r:id="rId5"/>
    <sheet state="visible" name="MARCH" sheetId="3" r:id="rId6"/>
    <sheet state="visible" name="APRIL" sheetId="4" r:id="rId7"/>
    <sheet state="visible" name="MAY" sheetId="5" r:id="rId8"/>
    <sheet state="visible" name="JUNE" sheetId="6" r:id="rId9"/>
    <sheet state="visible" name="JULY" sheetId="7" r:id="rId10"/>
    <sheet state="visible" name="AUGUST" sheetId="8" r:id="rId11"/>
    <sheet state="visible" name="SEPTEMBER" sheetId="9" r:id="rId12"/>
    <sheet state="visible" name="OCTOBER" sheetId="10" r:id="rId13"/>
    <sheet state="visible" name="NOVEMBER" sheetId="11" r:id="rId14"/>
    <sheet state="visible" name="DECEMBER" sheetId="12" r:id="rId15"/>
  </sheets>
  <definedNames/>
  <calcPr/>
</workbook>
</file>

<file path=xl/sharedStrings.xml><?xml version="1.0" encoding="utf-8"?>
<sst xmlns="http://schemas.openxmlformats.org/spreadsheetml/2006/main" count="171" uniqueCount="17">
  <si>
    <t>From</t>
  </si>
  <si>
    <t>To</t>
  </si>
  <si>
    <t>TIME</t>
  </si>
  <si>
    <t>OPEN</t>
  </si>
  <si>
    <t>HIGH</t>
  </si>
  <si>
    <t>LOW</t>
  </si>
  <si>
    <t>CLOSE</t>
  </si>
  <si>
    <t>BAP AM WEIGHTED AVERAGE</t>
  </si>
  <si>
    <t>AM VOLUME</t>
  </si>
  <si>
    <t>BAP PM WEIGHTED AVERAGE</t>
  </si>
  <si>
    <t>PM VOLUME</t>
  </si>
  <si>
    <t>BAP WEIGHTED AVERAGE</t>
  </si>
  <si>
    <t>TOTAL VOLUME</t>
  </si>
  <si>
    <t>FX SETTLEMENT RATE</t>
  </si>
  <si>
    <t>No FX Trading Due to Proclamation No. 368</t>
  </si>
  <si>
    <t>No FX Trading Due to Proclamation No. 453</t>
  </si>
  <si>
    <t>No FX Trading Due to Proclamation No. 514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</si>
</sst>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8">
    <font>
      <sz val="10.0"/>
      <color rgb="FF000000"/>
      <name val="Arial"/>
      <scheme val="minor"/>
    </font>
    <font>
      <sz val="10.0"/>
      <color theme="1"/>
      <name val="Calibri"/>
    </font>
    <font>
      <sz val="10.0"/>
      <color rgb="FF000000"/>
      <name val="Calibri"/>
    </font>
    <font>
      <color theme="1"/>
      <name val="Calibri"/>
    </font>
    <font>
      <color rgb="FF000000"/>
      <name val="Calibri"/>
    </font>
    <font>
      <b/>
      <sz val="10.0"/>
      <color rgb="FFFFFFFF"/>
      <name val="Calibri"/>
    </font>
    <font>
      <sz val="10.0"/>
      <color rgb="FF333333"/>
      <name val="Calibri"/>
    </font>
    <font>
      <b/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2" fontId="2" numFmtId="165" xfId="0" applyFill="1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4" numFmtId="164" xfId="0" applyAlignment="1" applyFont="1" applyNumberFormat="1">
      <alignment horizontal="right" vertical="bottom"/>
    </xf>
    <xf borderId="0" fillId="3" fontId="5" numFmtId="0" xfId="0" applyAlignment="1" applyFill="1" applyFont="1">
      <alignment readingOrder="0"/>
    </xf>
    <xf borderId="0" fillId="3" fontId="1" numFmtId="0" xfId="0" applyFont="1"/>
    <xf borderId="0" fillId="0" fontId="3" numFmtId="21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21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2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3" numFmtId="46" xfId="0" applyAlignment="1" applyFont="1" applyNumberFormat="1">
      <alignment horizontal="right" vertical="bottom"/>
    </xf>
    <xf borderId="0" fillId="0" fontId="7" numFmtId="0" xfId="0" applyFont="1"/>
    <xf borderId="0" fillId="2" fontId="3" numFmtId="46" xfId="0" applyAlignment="1" applyFont="1" applyNumberFormat="1">
      <alignment horizontal="right" vertical="bottom"/>
    </xf>
    <xf borderId="0" fillId="2" fontId="2" numFmtId="0" xfId="0" applyFont="1"/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 hidden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>
        <v>45323.0</v>
      </c>
      <c r="B2" s="4">
        <f>EOMONTH(A2,0)</f>
        <v>45351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>
        <f>workday("01/01/2024",0)</f>
        <v>45292</v>
      </c>
      <c r="B4" s="8" t="s">
        <v>14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>
        <f t="shared" ref="A5:A26" si="1">if(weekday(A4)=6,A4+3,A4+1)</f>
        <v>45293</v>
      </c>
      <c r="B5" s="10">
        <v>0.3752662037037037</v>
      </c>
      <c r="C5" s="11">
        <v>55.45</v>
      </c>
      <c r="D5" s="11">
        <v>55.67</v>
      </c>
      <c r="E5" s="11">
        <v>55.44</v>
      </c>
      <c r="F5" s="11">
        <v>55.67</v>
      </c>
      <c r="G5" s="11">
        <v>55.497</v>
      </c>
      <c r="H5" s="11">
        <v>670.6</v>
      </c>
      <c r="I5" s="11">
        <v>55.583</v>
      </c>
      <c r="J5" s="11">
        <v>590.5</v>
      </c>
      <c r="K5" s="11">
        <v>55.537</v>
      </c>
      <c r="L5" s="11">
        <v>1261.1</v>
      </c>
      <c r="M5" s="11">
        <v>55.497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f t="shared" si="1"/>
        <v>45294</v>
      </c>
      <c r="B6" s="12">
        <v>0.3754166666666667</v>
      </c>
      <c r="C6" s="1">
        <v>55.7</v>
      </c>
      <c r="D6" s="1">
        <v>55.815</v>
      </c>
      <c r="E6" s="1">
        <v>55.57</v>
      </c>
      <c r="F6" s="1">
        <v>55.57</v>
      </c>
      <c r="G6" s="1">
        <v>55.758</v>
      </c>
      <c r="H6" s="1">
        <v>896.4</v>
      </c>
      <c r="I6" s="1">
        <v>55.665</v>
      </c>
      <c r="J6" s="1">
        <v>988.5</v>
      </c>
      <c r="K6" s="1">
        <v>55.709</v>
      </c>
      <c r="L6" s="1">
        <v>1884.9</v>
      </c>
      <c r="M6" s="1">
        <v>55.758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f t="shared" si="1"/>
        <v>45295</v>
      </c>
      <c r="B7" s="12">
        <v>0.3753587962962963</v>
      </c>
      <c r="C7" s="1">
        <v>55.75</v>
      </c>
      <c r="D7" s="1">
        <v>55.78</v>
      </c>
      <c r="E7" s="1">
        <v>55.465</v>
      </c>
      <c r="F7" s="1">
        <v>55.5</v>
      </c>
      <c r="G7" s="1">
        <v>55.693</v>
      </c>
      <c r="H7" s="1">
        <v>871.5</v>
      </c>
      <c r="I7" s="1">
        <v>55.543</v>
      </c>
      <c r="J7" s="1">
        <v>844.2</v>
      </c>
      <c r="K7" s="1">
        <v>55.619</v>
      </c>
      <c r="L7" s="1">
        <v>1715.7</v>
      </c>
      <c r="M7" s="1">
        <v>55.693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f t="shared" si="1"/>
        <v>45296</v>
      </c>
      <c r="B8" s="12">
        <v>0.3761689814814815</v>
      </c>
      <c r="C8" s="1">
        <v>55.5</v>
      </c>
      <c r="D8" s="1">
        <v>55.78</v>
      </c>
      <c r="E8" s="1">
        <v>55.475</v>
      </c>
      <c r="F8" s="1">
        <v>55.57</v>
      </c>
      <c r="G8" s="1">
        <v>55.565</v>
      </c>
      <c r="H8" s="1">
        <v>1122.65</v>
      </c>
      <c r="I8" s="1">
        <v>55.672</v>
      </c>
      <c r="J8" s="1">
        <v>924.8</v>
      </c>
      <c r="K8" s="1">
        <v>55.613</v>
      </c>
      <c r="L8" s="1">
        <v>2047.45</v>
      </c>
      <c r="M8" s="1">
        <v>55.565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>
        <f t="shared" si="1"/>
        <v>45299</v>
      </c>
      <c r="B9" s="12">
        <v>0.37578703703703703</v>
      </c>
      <c r="C9" s="1">
        <v>55.5</v>
      </c>
      <c r="D9" s="1">
        <v>55.708</v>
      </c>
      <c r="E9" s="1">
        <v>55.44</v>
      </c>
      <c r="F9" s="1">
        <v>55.69</v>
      </c>
      <c r="G9" s="1">
        <v>55.514</v>
      </c>
      <c r="H9" s="1">
        <v>906.55</v>
      </c>
      <c r="I9" s="1">
        <v>55.608</v>
      </c>
      <c r="J9" s="1">
        <v>636.35</v>
      </c>
      <c r="K9" s="1">
        <v>55.553</v>
      </c>
      <c r="L9" s="1">
        <v>1542.9</v>
      </c>
      <c r="M9" s="1">
        <v>55.514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>
        <f t="shared" si="1"/>
        <v>45300</v>
      </c>
      <c r="B10" s="12">
        <v>0.3753587962962963</v>
      </c>
      <c r="C10" s="1">
        <v>55.73</v>
      </c>
      <c r="D10" s="1">
        <v>56.09</v>
      </c>
      <c r="E10" s="1">
        <v>55.635</v>
      </c>
      <c r="F10" s="1">
        <v>56.01</v>
      </c>
      <c r="G10" s="1">
        <v>55.71</v>
      </c>
      <c r="H10" s="1">
        <v>928.75</v>
      </c>
      <c r="I10" s="1">
        <v>55.92</v>
      </c>
      <c r="J10" s="1">
        <v>1287.7</v>
      </c>
      <c r="K10" s="1">
        <v>55.832</v>
      </c>
      <c r="L10" s="1">
        <v>2216.45</v>
      </c>
      <c r="M10" s="1">
        <v>55.71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f t="shared" si="1"/>
        <v>45301</v>
      </c>
      <c r="B11" s="12">
        <v>0.3752199074074074</v>
      </c>
      <c r="C11" s="1">
        <v>56.15</v>
      </c>
      <c r="D11" s="1">
        <v>56.41</v>
      </c>
      <c r="E11" s="1">
        <v>56.15</v>
      </c>
      <c r="F11" s="1">
        <v>56.275</v>
      </c>
      <c r="G11" s="1">
        <v>56.265</v>
      </c>
      <c r="H11" s="1">
        <v>1531.95</v>
      </c>
      <c r="I11" s="1">
        <v>56.318</v>
      </c>
      <c r="J11" s="1">
        <v>1014.5</v>
      </c>
      <c r="K11" s="1">
        <v>56.286</v>
      </c>
      <c r="L11" s="1">
        <v>2546.45</v>
      </c>
      <c r="M11" s="1">
        <v>56.265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f t="shared" si="1"/>
        <v>45302</v>
      </c>
      <c r="B12" s="12">
        <v>0.3755324074074074</v>
      </c>
      <c r="C12" s="1">
        <v>56.2</v>
      </c>
      <c r="D12" s="1">
        <v>56.22</v>
      </c>
      <c r="E12" s="1">
        <v>55.93</v>
      </c>
      <c r="F12" s="1">
        <v>55.95</v>
      </c>
      <c r="G12" s="1">
        <v>56.157</v>
      </c>
      <c r="H12" s="1">
        <v>999.43</v>
      </c>
      <c r="I12" s="1">
        <v>56.07</v>
      </c>
      <c r="J12" s="1">
        <v>910.9</v>
      </c>
      <c r="K12" s="1">
        <v>56.116</v>
      </c>
      <c r="L12" s="1">
        <v>1910.33</v>
      </c>
      <c r="M12" s="1">
        <v>56.157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>
        <f t="shared" si="1"/>
        <v>45303</v>
      </c>
      <c r="B13" s="12">
        <v>0.3752662037037037</v>
      </c>
      <c r="C13" s="1">
        <v>56.03</v>
      </c>
      <c r="D13" s="1">
        <v>56.075</v>
      </c>
      <c r="E13" s="1">
        <v>55.87</v>
      </c>
      <c r="F13" s="1">
        <v>55.911</v>
      </c>
      <c r="G13" s="1">
        <v>55.997</v>
      </c>
      <c r="H13" s="1">
        <v>922.2</v>
      </c>
      <c r="I13" s="1">
        <v>55.968</v>
      </c>
      <c r="J13" s="1">
        <v>774.0</v>
      </c>
      <c r="K13" s="1">
        <v>55.984</v>
      </c>
      <c r="L13" s="1">
        <v>1696.2</v>
      </c>
      <c r="M13" s="1">
        <v>55.997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f t="shared" si="1"/>
        <v>45306</v>
      </c>
      <c r="B14" s="12">
        <v>0.37603009259259257</v>
      </c>
      <c r="C14" s="1">
        <v>55.85</v>
      </c>
      <c r="D14" s="1">
        <v>55.95</v>
      </c>
      <c r="E14" s="1">
        <v>55.77</v>
      </c>
      <c r="F14" s="1">
        <v>55.77</v>
      </c>
      <c r="G14" s="1">
        <v>55.882</v>
      </c>
      <c r="H14" s="1">
        <v>746.45</v>
      </c>
      <c r="I14" s="1">
        <v>55.879</v>
      </c>
      <c r="J14" s="1">
        <v>558.93</v>
      </c>
      <c r="K14" s="1">
        <v>55.881</v>
      </c>
      <c r="L14" s="1">
        <v>1305.38</v>
      </c>
      <c r="M14" s="1">
        <v>55.882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f t="shared" si="1"/>
        <v>45307</v>
      </c>
      <c r="B15" s="12">
        <v>0.3751388888888889</v>
      </c>
      <c r="C15" s="1">
        <v>55.85</v>
      </c>
      <c r="D15" s="1">
        <v>55.99</v>
      </c>
      <c r="E15" s="1">
        <v>55.795</v>
      </c>
      <c r="F15" s="1">
        <v>55.83</v>
      </c>
      <c r="G15" s="1">
        <v>55.885</v>
      </c>
      <c r="H15" s="1">
        <v>773.6</v>
      </c>
      <c r="I15" s="1">
        <v>55.886</v>
      </c>
      <c r="J15" s="1">
        <v>843.1</v>
      </c>
      <c r="K15" s="1">
        <v>55.885</v>
      </c>
      <c r="L15" s="1">
        <v>1616.7</v>
      </c>
      <c r="M15" s="1">
        <v>55.885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f t="shared" si="1"/>
        <v>45308</v>
      </c>
      <c r="B16" s="10">
        <v>0.3751041666666667</v>
      </c>
      <c r="C16" s="11">
        <v>55.97</v>
      </c>
      <c r="D16" s="11">
        <v>56.125</v>
      </c>
      <c r="E16" s="11">
        <v>55.86</v>
      </c>
      <c r="F16" s="11">
        <v>55.93</v>
      </c>
      <c r="G16" s="11">
        <v>56.052</v>
      </c>
      <c r="H16" s="11">
        <v>975.2</v>
      </c>
      <c r="I16" s="11">
        <v>55.969</v>
      </c>
      <c r="J16" s="11">
        <v>762.1</v>
      </c>
      <c r="K16" s="11">
        <v>56.015</v>
      </c>
      <c r="L16" s="11">
        <v>1737.3</v>
      </c>
      <c r="M16" s="11">
        <v>56.052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f t="shared" si="1"/>
        <v>45309</v>
      </c>
      <c r="B17" s="12">
        <v>0.37537037037037035</v>
      </c>
      <c r="C17" s="1">
        <v>55.87</v>
      </c>
      <c r="D17" s="13">
        <v>55.9</v>
      </c>
      <c r="E17" s="13">
        <v>55.765</v>
      </c>
      <c r="F17" s="13">
        <v>55.84</v>
      </c>
      <c r="G17" s="13">
        <v>55.827</v>
      </c>
      <c r="H17" s="13">
        <v>885.5</v>
      </c>
      <c r="I17" s="13">
        <v>55.829</v>
      </c>
      <c r="J17" s="13">
        <v>545.2</v>
      </c>
      <c r="K17" s="14">
        <v>55.828</v>
      </c>
      <c r="L17" s="14">
        <v>1430.7</v>
      </c>
      <c r="M17" s="13">
        <v>55.827</v>
      </c>
      <c r="N17" s="1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f t="shared" si="1"/>
        <v>45310</v>
      </c>
      <c r="B18" s="12">
        <v>0.3751273148148148</v>
      </c>
      <c r="C18" s="1">
        <v>55.85</v>
      </c>
      <c r="D18" s="13">
        <v>56.02</v>
      </c>
      <c r="E18" s="1">
        <v>55.77</v>
      </c>
      <c r="F18" s="1">
        <v>55.97</v>
      </c>
      <c r="G18" s="1">
        <v>55.821</v>
      </c>
      <c r="H18" s="1">
        <v>748.3</v>
      </c>
      <c r="I18" s="13">
        <v>55.935</v>
      </c>
      <c r="J18" s="1">
        <v>646.0</v>
      </c>
      <c r="K18" s="1">
        <v>55.874</v>
      </c>
      <c r="L18" s="1">
        <v>1394.3</v>
      </c>
      <c r="M18" s="1">
        <v>55.821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f t="shared" si="1"/>
        <v>45313</v>
      </c>
      <c r="B19" s="16">
        <v>0.37681712962962965</v>
      </c>
      <c r="C19" s="17">
        <v>55.95</v>
      </c>
      <c r="D19" s="17">
        <v>56.33</v>
      </c>
      <c r="E19" s="17">
        <v>55.95</v>
      </c>
      <c r="F19" s="17">
        <v>56.33</v>
      </c>
      <c r="G19" s="17">
        <v>56.107</v>
      </c>
      <c r="H19" s="17">
        <v>961.5</v>
      </c>
      <c r="I19" s="17">
        <v>56.236</v>
      </c>
      <c r="J19" s="17">
        <v>747.2</v>
      </c>
      <c r="K19" s="17">
        <v>56.163</v>
      </c>
      <c r="L19" s="17">
        <v>1708.7</v>
      </c>
      <c r="M19" s="17">
        <v>56.107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f t="shared" si="1"/>
        <v>45314</v>
      </c>
      <c r="B20" s="10">
        <v>0.3752662037037037</v>
      </c>
      <c r="C20" s="11">
        <v>56.35</v>
      </c>
      <c r="D20" s="11">
        <v>56.435</v>
      </c>
      <c r="E20" s="11">
        <v>56.1</v>
      </c>
      <c r="F20" s="11">
        <v>56.155</v>
      </c>
      <c r="G20" s="11">
        <v>56.361</v>
      </c>
      <c r="H20" s="11">
        <v>806.7</v>
      </c>
      <c r="I20" s="11">
        <v>56.217</v>
      </c>
      <c r="J20" s="11">
        <v>590.0</v>
      </c>
      <c r="K20" s="11">
        <v>56.301</v>
      </c>
      <c r="L20" s="11">
        <v>1396.7</v>
      </c>
      <c r="M20" s="11">
        <v>56.361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f t="shared" si="1"/>
        <v>45315</v>
      </c>
      <c r="B21" s="10">
        <v>0.3752662037037037</v>
      </c>
      <c r="C21" s="11">
        <v>56.3</v>
      </c>
      <c r="D21" s="11">
        <v>56.42</v>
      </c>
      <c r="E21" s="11">
        <v>56.2</v>
      </c>
      <c r="F21" s="11">
        <v>56.3</v>
      </c>
      <c r="G21" s="11">
        <v>56.261</v>
      </c>
      <c r="H21" s="11">
        <v>497.5</v>
      </c>
      <c r="I21" s="11">
        <v>56.322</v>
      </c>
      <c r="J21" s="11">
        <v>882.9</v>
      </c>
      <c r="K21" s="11">
        <v>56.3</v>
      </c>
      <c r="L21" s="11">
        <v>1380.4</v>
      </c>
      <c r="M21" s="11">
        <v>56.261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>
        <f t="shared" si="1"/>
        <v>45316</v>
      </c>
      <c r="B22" s="10">
        <v>0.3752199074074074</v>
      </c>
      <c r="C22" s="11">
        <v>56.22</v>
      </c>
      <c r="D22" s="11">
        <v>56.57</v>
      </c>
      <c r="E22" s="11">
        <v>56.16</v>
      </c>
      <c r="F22" s="11">
        <v>56.53</v>
      </c>
      <c r="G22" s="11">
        <v>56.206</v>
      </c>
      <c r="H22" s="11">
        <v>540.5</v>
      </c>
      <c r="I22" s="11">
        <v>56.384</v>
      </c>
      <c r="J22" s="11">
        <v>924.9</v>
      </c>
      <c r="K22" s="11">
        <v>56.318</v>
      </c>
      <c r="L22" s="11">
        <v>1465.4</v>
      </c>
      <c r="M22" s="11">
        <v>56.206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f t="shared" si="1"/>
        <v>45317</v>
      </c>
      <c r="B23" s="10">
        <v>0.3753587962962963</v>
      </c>
      <c r="C23" s="11">
        <v>56.5</v>
      </c>
      <c r="D23" s="11">
        <v>56.54</v>
      </c>
      <c r="E23" s="11">
        <v>56.29</v>
      </c>
      <c r="F23" s="11">
        <v>56.29</v>
      </c>
      <c r="G23" s="11">
        <v>56.451</v>
      </c>
      <c r="H23" s="11">
        <v>520.8</v>
      </c>
      <c r="I23" s="11">
        <v>56.384</v>
      </c>
      <c r="J23" s="11">
        <v>854.5</v>
      </c>
      <c r="K23" s="11">
        <v>56.409</v>
      </c>
      <c r="L23" s="11">
        <v>1375.3</v>
      </c>
      <c r="M23" s="11">
        <v>56.451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>
        <f t="shared" si="1"/>
        <v>45320</v>
      </c>
      <c r="B24" s="10">
        <v>0.376099537037037</v>
      </c>
      <c r="C24" s="11">
        <v>56.4</v>
      </c>
      <c r="D24" s="11">
        <v>56.54</v>
      </c>
      <c r="E24" s="11">
        <v>56.26</v>
      </c>
      <c r="F24" s="11">
        <v>56.27</v>
      </c>
      <c r="G24" s="11">
        <v>56.416</v>
      </c>
      <c r="H24" s="11">
        <v>487.1</v>
      </c>
      <c r="I24" s="11">
        <v>56.413</v>
      </c>
      <c r="J24" s="11">
        <v>680.75</v>
      </c>
      <c r="K24" s="11">
        <v>56.414</v>
      </c>
      <c r="L24" s="11">
        <v>1167.85</v>
      </c>
      <c r="M24" s="11">
        <v>56.416</v>
      </c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>
        <f t="shared" si="1"/>
        <v>45321</v>
      </c>
      <c r="B25" s="10">
        <v>0.3758796296296296</v>
      </c>
      <c r="C25" s="11">
        <v>56.3</v>
      </c>
      <c r="D25" s="11">
        <v>56.475</v>
      </c>
      <c r="E25" s="11">
        <v>56.2</v>
      </c>
      <c r="F25" s="11">
        <v>56.401</v>
      </c>
      <c r="G25" s="11">
        <v>56.297</v>
      </c>
      <c r="H25" s="11">
        <v>746.1</v>
      </c>
      <c r="I25" s="11">
        <v>56.384</v>
      </c>
      <c r="J25" s="11">
        <v>575.0</v>
      </c>
      <c r="K25" s="11">
        <v>56.335</v>
      </c>
      <c r="L25" s="11">
        <v>1321.1</v>
      </c>
      <c r="M25" s="11">
        <v>56.297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f t="shared" si="1"/>
        <v>45322</v>
      </c>
      <c r="B26" s="10">
        <v>0.3752083333333333</v>
      </c>
      <c r="C26" s="11">
        <v>56.45</v>
      </c>
      <c r="D26" s="11">
        <v>56.5</v>
      </c>
      <c r="E26" s="11">
        <v>56.27</v>
      </c>
      <c r="F26" s="11">
        <v>56.275</v>
      </c>
      <c r="G26" s="11">
        <v>56.449</v>
      </c>
      <c r="H26" s="11">
        <v>652.89</v>
      </c>
      <c r="I26" s="11">
        <v>56.345</v>
      </c>
      <c r="J26" s="11">
        <v>531.2</v>
      </c>
      <c r="K26" s="11">
        <v>56.403</v>
      </c>
      <c r="L26" s="11">
        <v>1184.09</v>
      </c>
      <c r="M26" s="11">
        <v>56.449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">
    <cfRule type="expression" dxfId="0" priority="1">
      <formula>COUNTIF($A$1:$A$1000, A1)&gt;1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 hidden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tr">
        <f>EOMONTH(A2,0)</f>
        <v>#REF!</v>
      </c>
      <c r="B2" s="3">
        <v>45230.0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 t="str">
        <f>IFERROR(__xludf.DUMMYFUNCTION("FILTER('Raw Data for AI'!D:P,('Raw Data for AI'!D:D&gt;=A2)*('Raw Data for AI'!D:D&lt;=B2))"),"#REF!")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">
    <cfRule type="expression" dxfId="0" priority="1">
      <formula>COUNTIF($A$1:$A$1000, A1)&gt;1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 hidden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tr">
        <f>EOMONTH(A2,0)</f>
        <v>#REF!</v>
      </c>
      <c r="B2" s="3">
        <v>45260.0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 t="str">
        <f>IFERROR(__xludf.DUMMYFUNCTION("FILTER('Raw Data for AI'!D:P,('Raw Data for AI'!D:D&gt;=A2)*('Raw Data for AI'!D:D&lt;=B2))"),"#REF!")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">
    <cfRule type="expression" dxfId="0" priority="1">
      <formula>COUNTIF($A$1:$A$1000, A1)&gt;1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 hidden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tr">
        <f>EOMONTH(A2,0)</f>
        <v>#REF!</v>
      </c>
      <c r="B2" s="3">
        <v>45291.0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 t="str">
        <f>IFERROR(__xludf.DUMMYFUNCTION("FILTER('Raw Data for AI'!D:P,('Raw Data for AI'!D:D&gt;=A2)*('Raw Data for AI'!D:D&lt;=B2))"),"#REF!")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">
    <cfRule type="expression" dxfId="0" priority="1">
      <formula>COUNTIF($A$1:$A$1000, 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 hidden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>
        <v>45323.0</v>
      </c>
      <c r="B2" s="4">
        <f>EOMONTH(A2,0)</f>
        <v>45351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8">
        <f>workday("02/01/2024",0)</f>
        <v>45323</v>
      </c>
      <c r="B4" s="10">
        <v>0.3751157407407407</v>
      </c>
      <c r="C4" s="11">
        <v>56.25</v>
      </c>
      <c r="D4" s="11">
        <v>56.35</v>
      </c>
      <c r="E4" s="11">
        <v>56.06</v>
      </c>
      <c r="F4" s="11">
        <v>56.115</v>
      </c>
      <c r="G4" s="11">
        <v>56.241</v>
      </c>
      <c r="H4" s="11">
        <v>857.88</v>
      </c>
      <c r="I4" s="11">
        <v>56.133</v>
      </c>
      <c r="J4" s="11">
        <v>920.09</v>
      </c>
      <c r="K4" s="11">
        <v>56.185</v>
      </c>
      <c r="L4" s="11">
        <v>1777.97</v>
      </c>
      <c r="M4" s="11">
        <v>56.241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>
        <f t="shared" ref="A5:A24" si="1">if(weekday(A4)=6,A4+3,A4+1)</f>
        <v>45324</v>
      </c>
      <c r="B5" s="10">
        <v>0.37515046296296295</v>
      </c>
      <c r="C5" s="11">
        <v>56.02</v>
      </c>
      <c r="D5" s="11">
        <v>56.02</v>
      </c>
      <c r="E5" s="11">
        <v>55.888</v>
      </c>
      <c r="F5" s="11">
        <v>55.92</v>
      </c>
      <c r="G5" s="11">
        <v>55.955</v>
      </c>
      <c r="H5" s="11">
        <v>856.8</v>
      </c>
      <c r="I5" s="11">
        <v>55.925</v>
      </c>
      <c r="J5" s="11">
        <v>743.6</v>
      </c>
      <c r="K5" s="11">
        <v>55.941</v>
      </c>
      <c r="L5" s="11">
        <v>1600.4</v>
      </c>
      <c r="M5" s="11">
        <v>55.955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f t="shared" si="1"/>
        <v>45327</v>
      </c>
      <c r="B6" s="10">
        <v>0.3752314814814815</v>
      </c>
      <c r="C6" s="11">
        <v>56.1</v>
      </c>
      <c r="D6" s="11">
        <v>56.315</v>
      </c>
      <c r="E6" s="11">
        <v>56.1</v>
      </c>
      <c r="F6" s="11">
        <v>56.29</v>
      </c>
      <c r="G6" s="11">
        <v>56.206</v>
      </c>
      <c r="H6" s="11">
        <v>579.75</v>
      </c>
      <c r="I6" s="11">
        <v>56.27</v>
      </c>
      <c r="J6" s="11">
        <v>503.0</v>
      </c>
      <c r="K6" s="11">
        <v>56.235</v>
      </c>
      <c r="L6" s="11">
        <v>1082.75</v>
      </c>
      <c r="M6" s="11">
        <v>56.206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f t="shared" si="1"/>
        <v>45328</v>
      </c>
      <c r="B7" s="10">
        <v>0.37592592592592594</v>
      </c>
      <c r="C7" s="11">
        <v>56.37</v>
      </c>
      <c r="D7" s="11">
        <v>56.39</v>
      </c>
      <c r="E7" s="11">
        <v>56.14</v>
      </c>
      <c r="F7" s="11">
        <v>56.2</v>
      </c>
      <c r="G7" s="11">
        <v>56.301</v>
      </c>
      <c r="H7" s="11">
        <v>671.5</v>
      </c>
      <c r="I7" s="11">
        <v>56.215</v>
      </c>
      <c r="J7" s="11">
        <v>587.65</v>
      </c>
      <c r="K7" s="11">
        <v>56.261</v>
      </c>
      <c r="L7" s="11">
        <v>1259.15</v>
      </c>
      <c r="M7" s="11">
        <v>56.301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f t="shared" si="1"/>
        <v>45329</v>
      </c>
      <c r="B8" s="10">
        <v>0.3751851851851852</v>
      </c>
      <c r="C8" s="11">
        <v>56.08</v>
      </c>
      <c r="D8" s="11">
        <v>56.12</v>
      </c>
      <c r="E8" s="11">
        <v>55.95</v>
      </c>
      <c r="F8" s="11">
        <v>55.95</v>
      </c>
      <c r="G8" s="11">
        <v>56.064</v>
      </c>
      <c r="H8" s="11">
        <v>566.7</v>
      </c>
      <c r="I8" s="11">
        <v>56.009</v>
      </c>
      <c r="J8" s="11">
        <v>728.2</v>
      </c>
      <c r="K8" s="11">
        <v>56.033</v>
      </c>
      <c r="L8" s="11">
        <v>1294.9</v>
      </c>
      <c r="M8" s="11">
        <v>56.064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>
        <f t="shared" si="1"/>
        <v>45330</v>
      </c>
      <c r="B9" s="10">
        <v>0.37548611111111113</v>
      </c>
      <c r="C9" s="11">
        <v>55.98</v>
      </c>
      <c r="D9" s="11">
        <v>56.0</v>
      </c>
      <c r="E9" s="11">
        <v>55.85</v>
      </c>
      <c r="F9" s="11">
        <v>55.911</v>
      </c>
      <c r="G9" s="11">
        <v>55.929</v>
      </c>
      <c r="H9" s="11">
        <v>576.1</v>
      </c>
      <c r="I9" s="11">
        <v>55.904</v>
      </c>
      <c r="J9" s="11">
        <v>619.5</v>
      </c>
      <c r="K9" s="11">
        <v>55.916</v>
      </c>
      <c r="L9" s="11">
        <v>1195.6</v>
      </c>
      <c r="M9" s="11">
        <v>55.929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>
        <f t="shared" si="1"/>
        <v>45331</v>
      </c>
      <c r="B10" s="8" t="s">
        <v>15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f t="shared" si="1"/>
        <v>45334</v>
      </c>
      <c r="B11" s="10">
        <v>0.3752314814814815</v>
      </c>
      <c r="C11" s="11">
        <v>56.05</v>
      </c>
      <c r="D11" s="11">
        <v>56.16</v>
      </c>
      <c r="E11" s="11">
        <v>55.98</v>
      </c>
      <c r="F11" s="11">
        <v>56.005</v>
      </c>
      <c r="G11" s="11">
        <v>56.077</v>
      </c>
      <c r="H11" s="11">
        <v>433.45</v>
      </c>
      <c r="I11" s="11">
        <v>56.057</v>
      </c>
      <c r="J11" s="11">
        <v>514.3</v>
      </c>
      <c r="K11" s="11">
        <v>56.067</v>
      </c>
      <c r="L11" s="11">
        <v>947.75</v>
      </c>
      <c r="M11" s="11">
        <v>56.077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f t="shared" si="1"/>
        <v>45335</v>
      </c>
      <c r="B12" s="10">
        <v>0.3752662037037037</v>
      </c>
      <c r="C12" s="11">
        <v>56.0</v>
      </c>
      <c r="D12" s="11">
        <v>56.05</v>
      </c>
      <c r="E12" s="11">
        <v>55.905</v>
      </c>
      <c r="F12" s="11">
        <v>55.94</v>
      </c>
      <c r="G12" s="11">
        <v>55.977</v>
      </c>
      <c r="H12" s="11">
        <v>690.75</v>
      </c>
      <c r="I12" s="11">
        <v>55.96</v>
      </c>
      <c r="J12" s="11">
        <v>567.5</v>
      </c>
      <c r="K12" s="11">
        <v>55.969</v>
      </c>
      <c r="L12" s="11">
        <v>1258.25</v>
      </c>
      <c r="M12" s="11">
        <v>55.977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>
        <f t="shared" si="1"/>
        <v>45336</v>
      </c>
      <c r="B13" s="10">
        <v>0.37525462962962963</v>
      </c>
      <c r="C13" s="11">
        <v>56.18</v>
      </c>
      <c r="D13" s="11">
        <v>56.333</v>
      </c>
      <c r="E13" s="11">
        <v>56.08</v>
      </c>
      <c r="F13" s="11">
        <v>56.1</v>
      </c>
      <c r="G13" s="11">
        <v>56.256</v>
      </c>
      <c r="H13" s="11">
        <v>908.55</v>
      </c>
      <c r="I13" s="11">
        <v>56.165</v>
      </c>
      <c r="J13" s="11">
        <v>429.5</v>
      </c>
      <c r="K13" s="11">
        <v>56.227</v>
      </c>
      <c r="L13" s="11">
        <v>1338.05</v>
      </c>
      <c r="M13" s="11">
        <v>56.256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f t="shared" si="1"/>
        <v>45337</v>
      </c>
      <c r="B14" s="12">
        <v>0.37548611111111113</v>
      </c>
      <c r="C14" s="1">
        <v>56.06</v>
      </c>
      <c r="D14" s="1">
        <v>56.06</v>
      </c>
      <c r="E14" s="1">
        <v>55.94</v>
      </c>
      <c r="F14" s="1">
        <v>56.02</v>
      </c>
      <c r="G14" s="1">
        <v>56.01</v>
      </c>
      <c r="H14" s="1">
        <v>443.7</v>
      </c>
      <c r="I14" s="1">
        <v>55.991</v>
      </c>
      <c r="J14" s="1">
        <v>514.98</v>
      </c>
      <c r="K14" s="1">
        <v>56.0</v>
      </c>
      <c r="L14" s="1">
        <v>958.68</v>
      </c>
      <c r="M14" s="1">
        <v>56.01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f t="shared" si="1"/>
        <v>45338</v>
      </c>
      <c r="B15" s="12">
        <v>0.37667824074074074</v>
      </c>
      <c r="C15" s="1">
        <v>55.93</v>
      </c>
      <c r="D15" s="1">
        <v>56.02</v>
      </c>
      <c r="E15" s="1">
        <v>55.9</v>
      </c>
      <c r="F15" s="1">
        <v>55.96</v>
      </c>
      <c r="G15" s="1">
        <v>55.937</v>
      </c>
      <c r="H15" s="1">
        <v>440.85</v>
      </c>
      <c r="I15" s="1">
        <v>55.966</v>
      </c>
      <c r="J15" s="1">
        <v>484.35</v>
      </c>
      <c r="K15" s="1">
        <v>55.952</v>
      </c>
      <c r="L15" s="1">
        <v>925.2</v>
      </c>
      <c r="M15" s="1">
        <v>55.937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f t="shared" si="1"/>
        <v>45341</v>
      </c>
      <c r="B16" s="12">
        <v>0.37550925925925926</v>
      </c>
      <c r="C16" s="1">
        <v>55.87</v>
      </c>
      <c r="D16" s="1">
        <v>56.13</v>
      </c>
      <c r="E16" s="1">
        <v>55.86</v>
      </c>
      <c r="F16" s="1">
        <v>56.07</v>
      </c>
      <c r="G16" s="1">
        <v>55.961</v>
      </c>
      <c r="H16" s="1">
        <v>825.35</v>
      </c>
      <c r="I16" s="1">
        <v>56.06</v>
      </c>
      <c r="J16" s="1">
        <v>686.0</v>
      </c>
      <c r="K16" s="1">
        <v>56.006</v>
      </c>
      <c r="L16" s="1">
        <v>1511.35</v>
      </c>
      <c r="M16" s="1">
        <v>55.961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f t="shared" si="1"/>
        <v>45342</v>
      </c>
      <c r="B17" s="10">
        <v>0.3753356481481481</v>
      </c>
      <c r="C17" s="11">
        <v>56.09</v>
      </c>
      <c r="D17" s="11">
        <v>56.135</v>
      </c>
      <c r="E17" s="11">
        <v>56.035</v>
      </c>
      <c r="F17" s="11">
        <v>56.035</v>
      </c>
      <c r="G17" s="11">
        <v>56.074</v>
      </c>
      <c r="H17" s="11">
        <v>750.0</v>
      </c>
      <c r="I17" s="11">
        <v>56.076</v>
      </c>
      <c r="J17" s="11">
        <v>388.5</v>
      </c>
      <c r="K17" s="11">
        <v>56.075</v>
      </c>
      <c r="L17" s="11">
        <v>1138.5</v>
      </c>
      <c r="M17" s="11">
        <v>56.074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f t="shared" si="1"/>
        <v>45343</v>
      </c>
      <c r="B18" s="10">
        <v>0.37537037037037035</v>
      </c>
      <c r="C18" s="11">
        <v>55.99</v>
      </c>
      <c r="D18" s="11">
        <v>56.1</v>
      </c>
      <c r="E18" s="11">
        <v>55.9</v>
      </c>
      <c r="F18" s="11">
        <v>55.94</v>
      </c>
      <c r="G18" s="11">
        <v>56.045</v>
      </c>
      <c r="H18" s="11">
        <v>618.0</v>
      </c>
      <c r="I18" s="11">
        <v>55.963</v>
      </c>
      <c r="J18" s="11">
        <v>674.1</v>
      </c>
      <c r="K18" s="11">
        <v>56.002</v>
      </c>
      <c r="L18" s="11">
        <v>1292.1</v>
      </c>
      <c r="M18" s="11">
        <v>56.045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f t="shared" si="1"/>
        <v>45344</v>
      </c>
      <c r="B19" s="19">
        <v>0.3763425925925926</v>
      </c>
      <c r="C19" s="11">
        <v>55.95</v>
      </c>
      <c r="D19" s="11">
        <v>55.98</v>
      </c>
      <c r="E19" s="11">
        <v>55.7</v>
      </c>
      <c r="F19" s="11">
        <v>55.705</v>
      </c>
      <c r="G19" s="11">
        <v>55.937</v>
      </c>
      <c r="H19" s="11">
        <v>555.85</v>
      </c>
      <c r="I19" s="11">
        <v>55.847</v>
      </c>
      <c r="J19" s="11">
        <v>681.55</v>
      </c>
      <c r="K19" s="11">
        <v>55.887</v>
      </c>
      <c r="L19" s="11">
        <v>1237.4</v>
      </c>
      <c r="M19" s="11">
        <v>55.937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f t="shared" si="1"/>
        <v>45345</v>
      </c>
      <c r="B20" s="19">
        <v>0.3752314814814815</v>
      </c>
      <c r="C20" s="11">
        <v>55.8</v>
      </c>
      <c r="D20" s="11">
        <v>55.965</v>
      </c>
      <c r="E20" s="11">
        <v>55.74</v>
      </c>
      <c r="F20" s="11">
        <v>55.9</v>
      </c>
      <c r="G20" s="11">
        <v>55.81</v>
      </c>
      <c r="H20" s="11">
        <v>628.4</v>
      </c>
      <c r="I20" s="11">
        <v>55.894</v>
      </c>
      <c r="J20" s="11">
        <v>620.51</v>
      </c>
      <c r="K20" s="11">
        <v>55.852</v>
      </c>
      <c r="L20" s="11">
        <v>1248.91</v>
      </c>
      <c r="M20" s="11">
        <v>55.81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f t="shared" si="1"/>
        <v>45348</v>
      </c>
      <c r="B21" s="10">
        <v>0.3766435185185185</v>
      </c>
      <c r="C21" s="11">
        <v>55.94</v>
      </c>
      <c r="D21" s="11">
        <v>56.095</v>
      </c>
      <c r="E21" s="11">
        <v>55.93</v>
      </c>
      <c r="F21" s="11">
        <v>56.095</v>
      </c>
      <c r="G21" s="11">
        <v>55.976</v>
      </c>
      <c r="H21" s="11">
        <v>509.1</v>
      </c>
      <c r="I21" s="11">
        <v>56.003</v>
      </c>
      <c r="J21" s="11">
        <v>473.2</v>
      </c>
      <c r="K21" s="11">
        <v>55.989</v>
      </c>
      <c r="L21" s="11">
        <v>982.3</v>
      </c>
      <c r="M21" s="11">
        <v>55.976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>
        <f t="shared" si="1"/>
        <v>45349</v>
      </c>
      <c r="B22" s="10">
        <v>0.3750925925925926</v>
      </c>
      <c r="C22" s="11">
        <v>56.1</v>
      </c>
      <c r="D22" s="11">
        <v>56.175</v>
      </c>
      <c r="E22" s="11">
        <v>56.04</v>
      </c>
      <c r="F22" s="11">
        <v>56.08</v>
      </c>
      <c r="G22" s="11">
        <v>56.112</v>
      </c>
      <c r="H22" s="11">
        <v>736.75</v>
      </c>
      <c r="I22" s="11">
        <v>56.111</v>
      </c>
      <c r="J22" s="11">
        <v>999.15</v>
      </c>
      <c r="K22" s="11">
        <v>56.111</v>
      </c>
      <c r="L22" s="11">
        <v>1735.9</v>
      </c>
      <c r="M22" s="11">
        <v>56.112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f t="shared" si="1"/>
        <v>45350</v>
      </c>
      <c r="B23" s="10">
        <v>0.37519675925925927</v>
      </c>
      <c r="C23" s="11">
        <v>56.14</v>
      </c>
      <c r="D23" s="11">
        <v>56.28</v>
      </c>
      <c r="E23" s="11">
        <v>56.12</v>
      </c>
      <c r="F23" s="11">
        <v>56.25</v>
      </c>
      <c r="G23" s="11">
        <v>56.158</v>
      </c>
      <c r="H23" s="11">
        <v>572.25</v>
      </c>
      <c r="I23" s="11">
        <v>56.217</v>
      </c>
      <c r="J23" s="11">
        <v>545.25</v>
      </c>
      <c r="K23" s="11">
        <v>56.187</v>
      </c>
      <c r="L23" s="11">
        <v>1117.5</v>
      </c>
      <c r="M23" s="11">
        <v>56.158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>
        <f t="shared" si="1"/>
        <v>45351</v>
      </c>
      <c r="B24" s="10">
        <v>0.3752314814814815</v>
      </c>
      <c r="C24" s="11">
        <v>56.22</v>
      </c>
      <c r="D24" s="11">
        <v>56.23</v>
      </c>
      <c r="E24" s="11">
        <v>56.12</v>
      </c>
      <c r="F24" s="11">
        <v>56.2</v>
      </c>
      <c r="G24" s="11">
        <v>56.168</v>
      </c>
      <c r="H24" s="11">
        <v>653.36</v>
      </c>
      <c r="I24" s="11">
        <v>56.181</v>
      </c>
      <c r="J24" s="11">
        <v>627.63</v>
      </c>
      <c r="K24" s="11">
        <v>56.174</v>
      </c>
      <c r="L24" s="11">
        <v>1280.99</v>
      </c>
      <c r="M24" s="11">
        <v>56.168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0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0:M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2"/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8">
        <f>workday("03/01/2024",0)</f>
        <v>45352</v>
      </c>
      <c r="B2" s="10">
        <v>0.37548611111111113</v>
      </c>
      <c r="C2" s="11">
        <v>56.15</v>
      </c>
      <c r="D2" s="11">
        <v>56.15</v>
      </c>
      <c r="E2" s="11">
        <v>55.969</v>
      </c>
      <c r="F2" s="11">
        <v>56.015</v>
      </c>
      <c r="G2" s="11">
        <v>56.072</v>
      </c>
      <c r="H2" s="11">
        <v>844.8</v>
      </c>
      <c r="I2" s="11">
        <v>56.019</v>
      </c>
      <c r="J2" s="11">
        <v>580.4</v>
      </c>
      <c r="K2" s="11">
        <v>56.05</v>
      </c>
      <c r="L2" s="11">
        <v>1425.2</v>
      </c>
      <c r="M2" s="11">
        <v>56.072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>
        <f t="shared" ref="A3:A22" si="1">if(weekday(A2)=6,A2+3,A2+1)</f>
        <v>45355</v>
      </c>
      <c r="B3" s="10">
        <v>0.3759375</v>
      </c>
      <c r="C3" s="11">
        <v>56.0</v>
      </c>
      <c r="D3" s="11">
        <v>56.055</v>
      </c>
      <c r="E3" s="11">
        <v>55.97</v>
      </c>
      <c r="F3" s="11">
        <v>55.97</v>
      </c>
      <c r="G3" s="11">
        <v>56.021</v>
      </c>
      <c r="H3" s="11">
        <v>402.0</v>
      </c>
      <c r="I3" s="11">
        <v>55.997</v>
      </c>
      <c r="J3" s="11">
        <v>366.2</v>
      </c>
      <c r="K3" s="11">
        <v>56.01</v>
      </c>
      <c r="L3" s="11">
        <v>768.2</v>
      </c>
      <c r="M3" s="11">
        <v>56.021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>
        <f t="shared" si="1"/>
        <v>45356</v>
      </c>
      <c r="B4" s="10">
        <v>0.37677083333333333</v>
      </c>
      <c r="C4" s="11">
        <v>56.0</v>
      </c>
      <c r="D4" s="11">
        <v>56.04</v>
      </c>
      <c r="E4" s="11">
        <v>55.95</v>
      </c>
      <c r="F4" s="11">
        <v>55.95</v>
      </c>
      <c r="G4" s="11">
        <v>56.012</v>
      </c>
      <c r="H4" s="11">
        <v>425.9</v>
      </c>
      <c r="I4" s="11">
        <v>55.991</v>
      </c>
      <c r="J4" s="11">
        <v>395.75</v>
      </c>
      <c r="K4" s="11">
        <v>56.002</v>
      </c>
      <c r="L4" s="11">
        <v>821.65</v>
      </c>
      <c r="M4" s="11">
        <v>56.012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>
        <f t="shared" si="1"/>
        <v>45357</v>
      </c>
      <c r="B5" s="10">
        <v>0.3756365740740741</v>
      </c>
      <c r="C5" s="11">
        <v>55.93</v>
      </c>
      <c r="D5" s="11">
        <v>55.93</v>
      </c>
      <c r="E5" s="11">
        <v>55.85</v>
      </c>
      <c r="F5" s="11">
        <v>55.87</v>
      </c>
      <c r="G5" s="11">
        <v>55.897</v>
      </c>
      <c r="H5" s="11">
        <v>414.5</v>
      </c>
      <c r="I5" s="11">
        <v>55.883</v>
      </c>
      <c r="J5" s="11">
        <v>491.0</v>
      </c>
      <c r="K5" s="11">
        <v>55.889</v>
      </c>
      <c r="L5" s="11">
        <v>905.5</v>
      </c>
      <c r="M5" s="11">
        <v>55.897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f t="shared" si="1"/>
        <v>45358</v>
      </c>
      <c r="B6" s="10">
        <v>0.3752662037037037</v>
      </c>
      <c r="C6" s="11">
        <v>55.77</v>
      </c>
      <c r="D6" s="11">
        <v>55.9</v>
      </c>
      <c r="E6" s="11">
        <v>55.75</v>
      </c>
      <c r="F6" s="11">
        <v>55.82</v>
      </c>
      <c r="G6" s="11">
        <v>55.801</v>
      </c>
      <c r="H6" s="11">
        <v>441.05</v>
      </c>
      <c r="I6" s="11">
        <v>55.837</v>
      </c>
      <c r="J6" s="11">
        <v>491.0</v>
      </c>
      <c r="K6" s="11">
        <v>55.82</v>
      </c>
      <c r="L6" s="11">
        <v>932.05</v>
      </c>
      <c r="M6" s="11">
        <v>55.801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f t="shared" si="1"/>
        <v>45359</v>
      </c>
      <c r="B7" s="10">
        <v>0.3755324074074074</v>
      </c>
      <c r="C7" s="11">
        <v>55.82</v>
      </c>
      <c r="D7" s="11">
        <v>55.865</v>
      </c>
      <c r="E7" s="11">
        <v>55.57</v>
      </c>
      <c r="F7" s="11">
        <v>55.57</v>
      </c>
      <c r="G7" s="11">
        <v>55.814</v>
      </c>
      <c r="H7" s="11">
        <v>553.6</v>
      </c>
      <c r="I7" s="11">
        <v>55.713</v>
      </c>
      <c r="J7" s="11">
        <v>654.35</v>
      </c>
      <c r="K7" s="11">
        <v>55.759</v>
      </c>
      <c r="L7" s="11">
        <v>1207.95</v>
      </c>
      <c r="M7" s="11">
        <v>55.814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f t="shared" si="1"/>
        <v>45362</v>
      </c>
      <c r="B8" s="21">
        <v>0.3763773148129985</v>
      </c>
      <c r="C8" s="11">
        <v>55.59</v>
      </c>
      <c r="D8" s="11">
        <v>55.65</v>
      </c>
      <c r="E8" s="11">
        <v>55.37</v>
      </c>
      <c r="F8" s="11">
        <v>55.37</v>
      </c>
      <c r="G8" s="11">
        <v>55.567</v>
      </c>
      <c r="H8" s="11">
        <v>397.35</v>
      </c>
      <c r="I8" s="11">
        <v>55.48</v>
      </c>
      <c r="J8" s="11">
        <v>694.3</v>
      </c>
      <c r="K8" s="11">
        <v>55.512</v>
      </c>
      <c r="L8" s="11">
        <v>1091.65</v>
      </c>
      <c r="M8" s="11">
        <v>55.567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>
        <f t="shared" si="1"/>
        <v>45363</v>
      </c>
      <c r="B9" s="21">
        <v>0.3756481481468654</v>
      </c>
      <c r="C9" s="11">
        <v>55.42</v>
      </c>
      <c r="D9" s="11">
        <v>55.51</v>
      </c>
      <c r="E9" s="11">
        <v>55.3</v>
      </c>
      <c r="F9" s="11">
        <v>55.31</v>
      </c>
      <c r="G9" s="11">
        <v>55.444</v>
      </c>
      <c r="H9" s="11">
        <v>618.05</v>
      </c>
      <c r="I9" s="11">
        <v>55.348</v>
      </c>
      <c r="J9" s="11">
        <v>514.5</v>
      </c>
      <c r="K9" s="11">
        <v>55.4</v>
      </c>
      <c r="L9" s="11">
        <v>1132.55</v>
      </c>
      <c r="M9" s="11">
        <v>55.444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>
        <f t="shared" si="1"/>
        <v>45364</v>
      </c>
      <c r="B10" s="21">
        <v>0.37509259259240935</v>
      </c>
      <c r="C10" s="11">
        <v>55.55</v>
      </c>
      <c r="D10" s="11">
        <v>55.55</v>
      </c>
      <c r="E10" s="11">
        <v>55.345</v>
      </c>
      <c r="F10" s="11">
        <v>55.396</v>
      </c>
      <c r="G10" s="11">
        <v>55.412</v>
      </c>
      <c r="H10" s="11">
        <v>541.0</v>
      </c>
      <c r="I10" s="11">
        <v>55.382</v>
      </c>
      <c r="J10" s="11">
        <v>466.65</v>
      </c>
      <c r="K10" s="11">
        <v>55.398</v>
      </c>
      <c r="L10" s="11">
        <v>1007.65</v>
      </c>
      <c r="M10" s="11">
        <v>55.412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f t="shared" si="1"/>
        <v>45365</v>
      </c>
      <c r="B11" s="10">
        <v>0.3765046296296296</v>
      </c>
      <c r="C11" s="11">
        <v>55.37</v>
      </c>
      <c r="D11" s="11">
        <v>55.44</v>
      </c>
      <c r="E11" s="11">
        <v>55.36</v>
      </c>
      <c r="F11" s="11">
        <v>55.4</v>
      </c>
      <c r="G11" s="11">
        <v>55.391</v>
      </c>
      <c r="H11" s="11">
        <v>353.1</v>
      </c>
      <c r="I11" s="11">
        <v>55.398</v>
      </c>
      <c r="J11" s="11">
        <v>515.7</v>
      </c>
      <c r="K11" s="11">
        <v>55.395</v>
      </c>
      <c r="L11" s="11">
        <v>868.8</v>
      </c>
      <c r="M11" s="11">
        <v>55.391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f t="shared" si="1"/>
        <v>45366</v>
      </c>
      <c r="B12" s="10">
        <v>0.37528935185185186</v>
      </c>
      <c r="C12" s="11">
        <v>55.5</v>
      </c>
      <c r="D12" s="11">
        <v>55.6</v>
      </c>
      <c r="E12" s="11">
        <v>55.49</v>
      </c>
      <c r="F12" s="11">
        <v>55.53</v>
      </c>
      <c r="G12" s="11">
        <v>55.553</v>
      </c>
      <c r="H12" s="11">
        <v>575.75</v>
      </c>
      <c r="I12" s="11">
        <v>55.544</v>
      </c>
      <c r="J12" s="11">
        <v>625.0</v>
      </c>
      <c r="K12" s="11">
        <v>55.549</v>
      </c>
      <c r="L12" s="11">
        <v>1200.75</v>
      </c>
      <c r="M12" s="11">
        <v>55.553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>
        <f t="shared" si="1"/>
        <v>45369</v>
      </c>
      <c r="B13" s="19">
        <v>0.3751851851848187</v>
      </c>
      <c r="C13" s="11">
        <v>55.65</v>
      </c>
      <c r="D13" s="11">
        <v>55.7</v>
      </c>
      <c r="E13" s="11">
        <v>55.515</v>
      </c>
      <c r="F13" s="11">
        <v>55.58</v>
      </c>
      <c r="G13" s="11">
        <v>55.651</v>
      </c>
      <c r="H13" s="11">
        <v>510.2</v>
      </c>
      <c r="I13" s="11">
        <v>55.578</v>
      </c>
      <c r="J13" s="11">
        <v>501.55</v>
      </c>
      <c r="K13" s="11">
        <v>55.614</v>
      </c>
      <c r="L13" s="11">
        <v>1011.75</v>
      </c>
      <c r="M13" s="11">
        <v>55.651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f t="shared" si="1"/>
        <v>45370</v>
      </c>
      <c r="B14" s="21">
        <v>0.37531250000029104</v>
      </c>
      <c r="C14" s="11">
        <v>55.68</v>
      </c>
      <c r="D14" s="11">
        <v>55.95</v>
      </c>
      <c r="E14" s="11">
        <v>55.67</v>
      </c>
      <c r="F14" s="11">
        <v>55.92</v>
      </c>
      <c r="G14" s="11">
        <v>55.716</v>
      </c>
      <c r="H14" s="11">
        <v>602.3</v>
      </c>
      <c r="I14" s="11">
        <v>55.83</v>
      </c>
      <c r="J14" s="11">
        <v>708.3</v>
      </c>
      <c r="K14" s="11">
        <v>55.778</v>
      </c>
      <c r="L14" s="11">
        <v>1310.6</v>
      </c>
      <c r="M14" s="11">
        <v>55.716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f t="shared" si="1"/>
        <v>45371</v>
      </c>
      <c r="B15" s="19">
        <v>0.37581018518540077</v>
      </c>
      <c r="C15" s="11">
        <v>55.87</v>
      </c>
      <c r="D15" s="11">
        <v>56.16</v>
      </c>
      <c r="E15" s="11">
        <v>55.87</v>
      </c>
      <c r="F15" s="11">
        <v>56.13</v>
      </c>
      <c r="G15" s="11">
        <v>55.96</v>
      </c>
      <c r="H15" s="11">
        <v>803.8</v>
      </c>
      <c r="I15" s="11">
        <v>56.095</v>
      </c>
      <c r="J15" s="11">
        <v>740.5</v>
      </c>
      <c r="K15" s="11">
        <v>56.025</v>
      </c>
      <c r="L15" s="11">
        <v>1544.3</v>
      </c>
      <c r="M15" s="11">
        <v>55.96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f t="shared" si="1"/>
        <v>45372</v>
      </c>
      <c r="B16" s="10">
        <v>0.37528935185185186</v>
      </c>
      <c r="C16" s="11">
        <v>56.01</v>
      </c>
      <c r="D16" s="11">
        <v>56.075</v>
      </c>
      <c r="E16" s="11">
        <v>55.888</v>
      </c>
      <c r="F16" s="11">
        <v>56.03</v>
      </c>
      <c r="G16" s="11">
        <v>55.943</v>
      </c>
      <c r="H16" s="11">
        <v>697.6</v>
      </c>
      <c r="I16" s="11">
        <v>55.972</v>
      </c>
      <c r="J16" s="11">
        <v>621.7</v>
      </c>
      <c r="K16" s="11">
        <v>55.957</v>
      </c>
      <c r="L16" s="11">
        <v>1319.3</v>
      </c>
      <c r="M16" s="11">
        <v>55.943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f t="shared" si="1"/>
        <v>45373</v>
      </c>
      <c r="B17" s="10">
        <v>0.37538194444444445</v>
      </c>
      <c r="C17" s="11">
        <v>56.08</v>
      </c>
      <c r="D17" s="11">
        <v>56.3</v>
      </c>
      <c r="E17" s="11">
        <v>56.08</v>
      </c>
      <c r="F17" s="11">
        <v>56.27</v>
      </c>
      <c r="G17" s="11">
        <v>56.194</v>
      </c>
      <c r="H17" s="11">
        <v>1117.5</v>
      </c>
      <c r="I17" s="11">
        <v>56.196</v>
      </c>
      <c r="J17" s="11">
        <v>978.62</v>
      </c>
      <c r="K17" s="11">
        <v>56.195</v>
      </c>
      <c r="L17" s="11">
        <v>2096.12</v>
      </c>
      <c r="M17" s="11">
        <v>56.194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f t="shared" si="1"/>
        <v>45376</v>
      </c>
      <c r="B18" s="19">
        <v>0.37531250000029104</v>
      </c>
      <c r="C18" s="11">
        <v>56.37</v>
      </c>
      <c r="D18" s="11">
        <v>56.4</v>
      </c>
      <c r="E18" s="11">
        <v>56.24</v>
      </c>
      <c r="F18" s="11">
        <v>56.39</v>
      </c>
      <c r="G18" s="11">
        <v>56.311</v>
      </c>
      <c r="H18" s="11">
        <v>841.1</v>
      </c>
      <c r="I18" s="11">
        <v>56.345</v>
      </c>
      <c r="J18" s="11">
        <v>812.07</v>
      </c>
      <c r="K18" s="11">
        <v>56.328</v>
      </c>
      <c r="L18" s="11">
        <v>1653.17</v>
      </c>
      <c r="M18" s="11">
        <v>56.311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f t="shared" si="1"/>
        <v>45377</v>
      </c>
      <c r="B19" s="19">
        <v>0.3756134259274404</v>
      </c>
      <c r="C19" s="11">
        <v>56.3</v>
      </c>
      <c r="D19" s="11">
        <v>56.35</v>
      </c>
      <c r="E19" s="11">
        <v>56.222</v>
      </c>
      <c r="F19" s="11">
        <v>56.32</v>
      </c>
      <c r="G19" s="11">
        <v>56.269</v>
      </c>
      <c r="H19" s="11">
        <v>744.22</v>
      </c>
      <c r="I19" s="11">
        <v>56.292</v>
      </c>
      <c r="J19" s="11">
        <v>809.91</v>
      </c>
      <c r="K19" s="11">
        <v>56.281</v>
      </c>
      <c r="L19" s="11">
        <v>1554.11</v>
      </c>
      <c r="M19" s="11">
        <v>56.269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f t="shared" si="1"/>
        <v>45378</v>
      </c>
      <c r="B20" s="19">
        <v>0.37530092592714936</v>
      </c>
      <c r="C20" s="11">
        <v>56.28</v>
      </c>
      <c r="D20" s="11">
        <v>56.329</v>
      </c>
      <c r="E20" s="11">
        <v>56.18</v>
      </c>
      <c r="F20" s="11">
        <v>56.24</v>
      </c>
      <c r="G20" s="11">
        <v>56.27</v>
      </c>
      <c r="H20" s="11">
        <v>566.0</v>
      </c>
      <c r="I20" s="11">
        <v>56.25</v>
      </c>
      <c r="J20" s="11">
        <v>610.0</v>
      </c>
      <c r="K20" s="11">
        <v>56.26</v>
      </c>
      <c r="L20" s="11">
        <v>1176.0</v>
      </c>
      <c r="M20" s="11">
        <v>56.27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f t="shared" si="1"/>
        <v>45379</v>
      </c>
      <c r="B21" s="8" t="s">
        <v>14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>
        <f t="shared" si="1"/>
        <v>45380</v>
      </c>
      <c r="B22" s="8" t="s">
        <v>14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2">
    <mergeCell ref="B21:M21"/>
    <mergeCell ref="B22:M22"/>
  </mergeCells>
  <conditionalFormatting sqref="A1 A23:A998">
    <cfRule type="expression" dxfId="0" priority="1">
      <formula>COUNTIF($A$1:$A$998, A1)&gt;1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 hidden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>
        <v>45017.0</v>
      </c>
      <c r="B2" s="3">
        <f>EOMONTH(A2,0)</f>
        <v>45046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8">
        <f>workday("04/01/2024",0)</f>
        <v>45383</v>
      </c>
      <c r="B4" s="21">
        <v>0.37534722222335404</v>
      </c>
      <c r="C4" s="11">
        <v>56.17</v>
      </c>
      <c r="D4" s="11">
        <v>56.27</v>
      </c>
      <c r="E4" s="11">
        <v>56.125</v>
      </c>
      <c r="F4" s="11">
        <v>56.255</v>
      </c>
      <c r="G4" s="11">
        <v>56.151</v>
      </c>
      <c r="H4" s="11">
        <v>345.15</v>
      </c>
      <c r="I4" s="11">
        <v>56.204</v>
      </c>
      <c r="J4" s="11">
        <v>502.0</v>
      </c>
      <c r="K4" s="11">
        <v>56.182</v>
      </c>
      <c r="L4" s="11">
        <v>847.15</v>
      </c>
      <c r="M4" s="11">
        <v>56.151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>
        <f t="shared" ref="A5:A25" si="1">if(weekday(A4)=6,A4+3,A4+1)</f>
        <v>45384</v>
      </c>
      <c r="B5" s="19">
        <v>0.37527777777722804</v>
      </c>
      <c r="C5" s="11">
        <v>56.35</v>
      </c>
      <c r="D5" s="11">
        <v>56.41</v>
      </c>
      <c r="E5" s="11">
        <v>56.3</v>
      </c>
      <c r="F5" s="11">
        <v>56.315</v>
      </c>
      <c r="G5" s="11">
        <v>56.364</v>
      </c>
      <c r="H5" s="11">
        <v>669.25</v>
      </c>
      <c r="I5" s="11">
        <v>56.364</v>
      </c>
      <c r="J5" s="11">
        <v>539.37</v>
      </c>
      <c r="K5" s="11">
        <v>56.364</v>
      </c>
      <c r="L5" s="11">
        <v>1208.62</v>
      </c>
      <c r="M5" s="11">
        <v>56.364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f t="shared" si="1"/>
        <v>45385</v>
      </c>
      <c r="B6" s="21">
        <v>0.3765162037052505</v>
      </c>
      <c r="C6" s="11">
        <v>56.3</v>
      </c>
      <c r="D6" s="11">
        <v>56.51</v>
      </c>
      <c r="E6" s="11">
        <v>56.3</v>
      </c>
      <c r="F6" s="11">
        <v>56.445</v>
      </c>
      <c r="G6" s="11">
        <v>56.341</v>
      </c>
      <c r="H6" s="11">
        <v>493.65</v>
      </c>
      <c r="I6" s="11">
        <v>56.433</v>
      </c>
      <c r="J6" s="11">
        <v>694.05</v>
      </c>
      <c r="K6" s="11">
        <v>56.394</v>
      </c>
      <c r="L6" s="11">
        <v>1187.7</v>
      </c>
      <c r="M6" s="11">
        <v>56.341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f t="shared" si="1"/>
        <v>45386</v>
      </c>
      <c r="B7" s="10">
        <v>0.37548611111111113</v>
      </c>
      <c r="C7" s="11">
        <v>56.35</v>
      </c>
      <c r="D7" s="11">
        <v>56.5</v>
      </c>
      <c r="E7" s="11">
        <v>56.35</v>
      </c>
      <c r="F7" s="11">
        <v>56.355</v>
      </c>
      <c r="G7" s="11">
        <v>56.391</v>
      </c>
      <c r="H7" s="11">
        <v>429.05</v>
      </c>
      <c r="I7" s="11">
        <v>56.424</v>
      </c>
      <c r="J7" s="11">
        <v>831.55</v>
      </c>
      <c r="K7" s="11">
        <v>56.413</v>
      </c>
      <c r="L7" s="11">
        <v>1260.6</v>
      </c>
      <c r="M7" s="11">
        <v>56.391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f t="shared" si="1"/>
        <v>45387</v>
      </c>
      <c r="B8" s="10">
        <v>0.3752314814814815</v>
      </c>
      <c r="C8" s="11">
        <v>56.52</v>
      </c>
      <c r="D8" s="11">
        <v>56.69</v>
      </c>
      <c r="E8" s="11">
        <v>56.46</v>
      </c>
      <c r="F8" s="11">
        <v>56.5</v>
      </c>
      <c r="G8" s="11">
        <v>56.568</v>
      </c>
      <c r="H8" s="11">
        <v>708.5</v>
      </c>
      <c r="I8" s="11">
        <v>56.58</v>
      </c>
      <c r="J8" s="11">
        <v>878.85</v>
      </c>
      <c r="K8" s="11">
        <v>56.574</v>
      </c>
      <c r="L8" s="11">
        <v>1587.35</v>
      </c>
      <c r="M8" s="11">
        <v>56.568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>
        <f t="shared" si="1"/>
        <v>45390</v>
      </c>
      <c r="B9" s="19">
        <v>0.37527777777722804</v>
      </c>
      <c r="C9" s="11">
        <v>56.7</v>
      </c>
      <c r="D9" s="11">
        <v>56.7</v>
      </c>
      <c r="E9" s="11">
        <v>56.45</v>
      </c>
      <c r="F9" s="11">
        <v>56.491</v>
      </c>
      <c r="G9" s="11">
        <v>56.596</v>
      </c>
      <c r="H9" s="11">
        <v>494.8</v>
      </c>
      <c r="I9" s="11">
        <v>56.525</v>
      </c>
      <c r="J9" s="11">
        <v>725.8</v>
      </c>
      <c r="K9" s="11">
        <v>56.554</v>
      </c>
      <c r="L9" s="11">
        <v>1220.6</v>
      </c>
      <c r="M9" s="11">
        <v>56.596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>
        <f t="shared" si="1"/>
        <v>45391</v>
      </c>
      <c r="B10" s="8" t="s">
        <v>14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f t="shared" si="1"/>
        <v>45392</v>
      </c>
      <c r="B11" s="8" t="s">
        <v>16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f t="shared" si="1"/>
        <v>45393</v>
      </c>
      <c r="B12" s="19">
        <v>0.3753703703696374</v>
      </c>
      <c r="C12" s="11">
        <v>56.53</v>
      </c>
      <c r="D12" s="11">
        <v>56.58</v>
      </c>
      <c r="E12" s="11">
        <v>56.42</v>
      </c>
      <c r="F12" s="11">
        <v>56.5</v>
      </c>
      <c r="G12" s="11">
        <v>56.509</v>
      </c>
      <c r="H12" s="11">
        <v>559.0</v>
      </c>
      <c r="I12" s="11">
        <v>56.498</v>
      </c>
      <c r="J12" s="11">
        <v>752.7</v>
      </c>
      <c r="K12" s="11">
        <v>56.503</v>
      </c>
      <c r="L12" s="11">
        <v>1311.7</v>
      </c>
      <c r="M12" s="11">
        <v>56.509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>
        <f t="shared" si="1"/>
        <v>45394</v>
      </c>
      <c r="B13" s="19">
        <v>0.37604166666642413</v>
      </c>
      <c r="C13" s="11">
        <v>56.4</v>
      </c>
      <c r="D13" s="11">
        <v>56.55</v>
      </c>
      <c r="E13" s="11">
        <v>56.39</v>
      </c>
      <c r="F13" s="11">
        <v>56.53</v>
      </c>
      <c r="G13" s="11">
        <v>56.438</v>
      </c>
      <c r="H13" s="11">
        <v>554.3</v>
      </c>
      <c r="I13" s="11">
        <v>56.502</v>
      </c>
      <c r="J13" s="11">
        <v>530.5</v>
      </c>
      <c r="K13" s="11">
        <v>56.47</v>
      </c>
      <c r="L13" s="11">
        <v>1084.8</v>
      </c>
      <c r="M13" s="11">
        <v>56.438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f t="shared" si="1"/>
        <v>45397</v>
      </c>
      <c r="B14" s="19">
        <v>0.37523148148102337</v>
      </c>
      <c r="C14" s="11">
        <v>56.65</v>
      </c>
      <c r="D14" s="11">
        <v>56.845</v>
      </c>
      <c r="E14" s="11">
        <v>56.65</v>
      </c>
      <c r="F14" s="11">
        <v>56.808</v>
      </c>
      <c r="G14" s="11">
        <v>56.731</v>
      </c>
      <c r="H14" s="11">
        <v>838.4</v>
      </c>
      <c r="I14" s="11">
        <v>56.775</v>
      </c>
      <c r="J14" s="11">
        <v>751.5</v>
      </c>
      <c r="K14" s="11">
        <v>56.752</v>
      </c>
      <c r="L14" s="11">
        <v>1589.9</v>
      </c>
      <c r="M14" s="11">
        <v>56.731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f t="shared" si="1"/>
        <v>45398</v>
      </c>
      <c r="B15" s="12">
        <v>0.3751157407407407</v>
      </c>
      <c r="C15" s="1">
        <v>56.85</v>
      </c>
      <c r="D15" s="1">
        <v>57.0</v>
      </c>
      <c r="E15" s="1">
        <v>56.85</v>
      </c>
      <c r="F15" s="1">
        <v>57.0</v>
      </c>
      <c r="G15" s="1">
        <v>56.96</v>
      </c>
      <c r="H15" s="1">
        <v>620.35</v>
      </c>
      <c r="I15" s="1">
        <v>56.984</v>
      </c>
      <c r="J15" s="1">
        <v>480.1</v>
      </c>
      <c r="K15" s="1">
        <v>56.971</v>
      </c>
      <c r="L15" s="1">
        <v>1100.45</v>
      </c>
      <c r="M15" s="1">
        <v>56.96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f t="shared" si="1"/>
        <v>45399</v>
      </c>
      <c r="B16" s="10">
        <v>0.3755439814814815</v>
      </c>
      <c r="C16" s="11">
        <v>57.1</v>
      </c>
      <c r="D16" s="11">
        <v>57.333</v>
      </c>
      <c r="E16" s="11">
        <v>57.1</v>
      </c>
      <c r="F16" s="11">
        <v>57.18</v>
      </c>
      <c r="G16" s="11">
        <v>57.184</v>
      </c>
      <c r="H16" s="11">
        <v>858.8</v>
      </c>
      <c r="I16" s="11">
        <v>57.218</v>
      </c>
      <c r="J16" s="11">
        <v>1064.0</v>
      </c>
      <c r="K16" s="11">
        <v>57.203</v>
      </c>
      <c r="L16" s="11">
        <v>1922.8</v>
      </c>
      <c r="M16" s="11">
        <v>57.184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f t="shared" si="1"/>
        <v>45400</v>
      </c>
      <c r="B17" s="19">
        <v>0.37526620370408637</v>
      </c>
      <c r="C17" s="11">
        <v>57.15</v>
      </c>
      <c r="D17" s="11">
        <v>57.24</v>
      </c>
      <c r="E17" s="11">
        <v>57.01</v>
      </c>
      <c r="F17" s="11">
        <v>57.19</v>
      </c>
      <c r="G17" s="11">
        <v>57.063</v>
      </c>
      <c r="H17" s="11">
        <v>859.7</v>
      </c>
      <c r="I17" s="11">
        <v>57.125</v>
      </c>
      <c r="J17" s="11">
        <v>938.85</v>
      </c>
      <c r="K17" s="11">
        <v>57.095</v>
      </c>
      <c r="L17" s="11">
        <v>1798.55</v>
      </c>
      <c r="M17" s="11">
        <v>57.063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f t="shared" si="1"/>
        <v>45401</v>
      </c>
      <c r="B18" s="12">
        <v>0.3754050925925926</v>
      </c>
      <c r="C18" s="1">
        <v>57.35</v>
      </c>
      <c r="D18" s="1">
        <v>57.655</v>
      </c>
      <c r="E18" s="1">
        <v>57.32</v>
      </c>
      <c r="F18" s="1">
        <v>57.65</v>
      </c>
      <c r="G18" s="1">
        <v>57.515</v>
      </c>
      <c r="H18" s="1">
        <v>1093.5</v>
      </c>
      <c r="I18" s="1">
        <v>57.57</v>
      </c>
      <c r="J18" s="1">
        <v>753.14</v>
      </c>
      <c r="K18" s="1">
        <v>57.538</v>
      </c>
      <c r="L18" s="1">
        <v>1846.64</v>
      </c>
      <c r="M18" s="1">
        <v>57.515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f t="shared" si="1"/>
        <v>45404</v>
      </c>
      <c r="B19" s="19">
        <v>0.37527777777722804</v>
      </c>
      <c r="C19" s="11">
        <v>57.555</v>
      </c>
      <c r="D19" s="11">
        <v>57.6</v>
      </c>
      <c r="E19" s="11">
        <v>57.41</v>
      </c>
      <c r="F19" s="11">
        <v>57.54</v>
      </c>
      <c r="G19" s="11">
        <v>57.542</v>
      </c>
      <c r="H19" s="11">
        <v>482.55</v>
      </c>
      <c r="I19" s="11">
        <v>57.494</v>
      </c>
      <c r="J19" s="11">
        <v>672.5</v>
      </c>
      <c r="K19" s="11">
        <v>57.514</v>
      </c>
      <c r="L19" s="11">
        <v>1155.05</v>
      </c>
      <c r="M19" s="11">
        <v>57.542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f t="shared" si="1"/>
        <v>45405</v>
      </c>
      <c r="B20" s="12">
        <v>0.37581018518518516</v>
      </c>
      <c r="C20" s="1">
        <v>57.5</v>
      </c>
      <c r="D20" s="1">
        <v>57.51</v>
      </c>
      <c r="E20" s="1">
        <v>57.39</v>
      </c>
      <c r="F20" s="1">
        <v>57.51</v>
      </c>
      <c r="G20" s="1">
        <v>57.434</v>
      </c>
      <c r="H20" s="1">
        <v>625.6</v>
      </c>
      <c r="I20" s="1">
        <v>57.465</v>
      </c>
      <c r="J20" s="1">
        <v>550.36</v>
      </c>
      <c r="K20" s="1">
        <v>57.449</v>
      </c>
      <c r="L20" s="1">
        <v>1175.96</v>
      </c>
      <c r="M20" s="1">
        <v>57.434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f t="shared" si="1"/>
        <v>45406</v>
      </c>
      <c r="B21" s="12">
        <v>0.3752314814814815</v>
      </c>
      <c r="C21" s="1">
        <v>57.4</v>
      </c>
      <c r="D21" s="1">
        <v>57.575</v>
      </c>
      <c r="E21" s="1">
        <v>57.31</v>
      </c>
      <c r="F21" s="1">
        <v>57.55</v>
      </c>
      <c r="G21" s="1">
        <v>57.367</v>
      </c>
      <c r="H21" s="1">
        <v>669.95</v>
      </c>
      <c r="I21" s="1">
        <v>57.449</v>
      </c>
      <c r="J21" s="1">
        <v>708.15</v>
      </c>
      <c r="K21" s="1">
        <v>57.409</v>
      </c>
      <c r="L21" s="1">
        <v>1378.1</v>
      </c>
      <c r="M21" s="1">
        <v>57.367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>
        <f t="shared" si="1"/>
        <v>45407</v>
      </c>
      <c r="B22" s="12">
        <v>0.37505787037037036</v>
      </c>
      <c r="C22" s="1">
        <v>57.75</v>
      </c>
      <c r="D22" s="1">
        <v>57.96</v>
      </c>
      <c r="E22" s="1">
        <v>57.75</v>
      </c>
      <c r="F22" s="1">
        <v>57.78</v>
      </c>
      <c r="G22" s="1">
        <v>57.876</v>
      </c>
      <c r="H22" s="1">
        <v>806.8</v>
      </c>
      <c r="I22" s="1">
        <v>57.861</v>
      </c>
      <c r="J22" s="1">
        <v>621.5</v>
      </c>
      <c r="K22" s="1">
        <v>57.869</v>
      </c>
      <c r="L22" s="1">
        <v>1428.3</v>
      </c>
      <c r="M22" s="1">
        <v>57.876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f t="shared" si="1"/>
        <v>45408</v>
      </c>
      <c r="B23" s="10">
        <v>0.3754166666666667</v>
      </c>
      <c r="C23" s="11">
        <v>57.73</v>
      </c>
      <c r="D23" s="11">
        <v>57.88</v>
      </c>
      <c r="E23" s="11">
        <v>57.65</v>
      </c>
      <c r="F23" s="11">
        <v>57.71</v>
      </c>
      <c r="G23" s="11">
        <v>57.843</v>
      </c>
      <c r="H23" s="11">
        <v>838.8</v>
      </c>
      <c r="I23" s="11">
        <v>57.759</v>
      </c>
      <c r="J23" s="11">
        <v>847.75</v>
      </c>
      <c r="K23" s="11">
        <v>57.8</v>
      </c>
      <c r="L23" s="11">
        <v>1686.55</v>
      </c>
      <c r="M23" s="11">
        <v>57.843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>
        <f t="shared" si="1"/>
        <v>45411</v>
      </c>
      <c r="B24" s="10">
        <v>0.3776967592592593</v>
      </c>
      <c r="C24" s="11">
        <v>57.75</v>
      </c>
      <c r="D24" s="11">
        <v>57.77</v>
      </c>
      <c r="E24" s="11">
        <v>57.6</v>
      </c>
      <c r="F24" s="11">
        <v>57.675</v>
      </c>
      <c r="G24" s="11">
        <v>57.713</v>
      </c>
      <c r="H24" s="11">
        <v>684.65</v>
      </c>
      <c r="I24" s="11">
        <v>57.684</v>
      </c>
      <c r="J24" s="11">
        <v>771.6</v>
      </c>
      <c r="K24" s="11">
        <v>57.697</v>
      </c>
      <c r="L24" s="11">
        <v>1456.25</v>
      </c>
      <c r="M24" s="11">
        <v>57.713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>
        <f t="shared" si="1"/>
        <v>45412</v>
      </c>
      <c r="B25" s="12">
        <v>0.3752083333333333</v>
      </c>
      <c r="C25" s="1">
        <v>57.6</v>
      </c>
      <c r="D25" s="1">
        <v>57.77</v>
      </c>
      <c r="E25" s="1">
        <v>57.45</v>
      </c>
      <c r="F25" s="1">
        <v>57.76</v>
      </c>
      <c r="G25" s="1">
        <v>57.53</v>
      </c>
      <c r="H25" s="1">
        <v>975.5</v>
      </c>
      <c r="I25" s="1">
        <v>57.639</v>
      </c>
      <c r="J25" s="1">
        <v>915.9</v>
      </c>
      <c r="K25" s="1">
        <v>57.583</v>
      </c>
      <c r="L25" s="1">
        <v>1891.4</v>
      </c>
      <c r="M25" s="1">
        <v>57.53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10:M10"/>
    <mergeCell ref="B11:M11"/>
  </mergeCells>
  <conditionalFormatting sqref="A1:A3 A27:A1000">
    <cfRule type="expression" dxfId="0" priority="1">
      <formula>COUNTIF($A$1:$A$1000, A1)&gt;1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 hidden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>
        <v>45413.0</v>
      </c>
      <c r="B2" s="3">
        <f>EOMONTH(A2,0)</f>
        <v>45443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8">
        <f>workday("05/01/2024",0)</f>
        <v>45413</v>
      </c>
      <c r="B4" s="8" t="s">
        <v>14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>
        <f t="shared" ref="A5:A26" si="1">if(weekday(A4)=6,A4+3,A4+1)</f>
        <v>45414</v>
      </c>
      <c r="B5" s="10">
        <v>0.3752083333333333</v>
      </c>
      <c r="C5" s="11">
        <v>57.7</v>
      </c>
      <c r="D5" s="11">
        <v>57.74</v>
      </c>
      <c r="E5" s="11">
        <v>57.435</v>
      </c>
      <c r="F5" s="11">
        <v>57.535</v>
      </c>
      <c r="G5" s="11">
        <v>57.635</v>
      </c>
      <c r="H5" s="11">
        <v>704.2</v>
      </c>
      <c r="I5" s="11">
        <v>57.542</v>
      </c>
      <c r="J5" s="11">
        <v>838.5</v>
      </c>
      <c r="K5" s="11">
        <v>57.584</v>
      </c>
      <c r="L5" s="11">
        <v>1542.7</v>
      </c>
      <c r="M5" s="11">
        <v>57.635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f t="shared" si="1"/>
        <v>45415</v>
      </c>
      <c r="B6" s="10">
        <v>0.37537037037037035</v>
      </c>
      <c r="C6" s="11">
        <v>57.4</v>
      </c>
      <c r="D6" s="11">
        <v>57.5</v>
      </c>
      <c r="E6" s="11">
        <v>57.345</v>
      </c>
      <c r="F6" s="11">
        <v>57.345</v>
      </c>
      <c r="G6" s="11">
        <v>57.403</v>
      </c>
      <c r="H6" s="11">
        <v>805.8</v>
      </c>
      <c r="I6" s="11">
        <v>57.423</v>
      </c>
      <c r="J6" s="11">
        <v>605.3</v>
      </c>
      <c r="K6" s="11">
        <v>57.411</v>
      </c>
      <c r="L6" s="11">
        <v>1411.1</v>
      </c>
      <c r="M6" s="11">
        <v>57.403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f t="shared" si="1"/>
        <v>45418</v>
      </c>
      <c r="B7" s="10">
        <v>0.37519675925925927</v>
      </c>
      <c r="C7" s="11">
        <v>57.2</v>
      </c>
      <c r="D7" s="11">
        <v>57.28</v>
      </c>
      <c r="E7" s="11">
        <v>57.1</v>
      </c>
      <c r="F7" s="11">
        <v>57.22</v>
      </c>
      <c r="G7" s="11">
        <v>57.184</v>
      </c>
      <c r="H7" s="11">
        <v>642.0</v>
      </c>
      <c r="I7" s="11">
        <v>57.226</v>
      </c>
      <c r="J7" s="11">
        <v>394.9</v>
      </c>
      <c r="K7" s="11">
        <v>57.2</v>
      </c>
      <c r="L7" s="11">
        <v>1036.9</v>
      </c>
      <c r="M7" s="11">
        <v>57.184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f t="shared" si="1"/>
        <v>45419</v>
      </c>
      <c r="B8" s="10">
        <v>0.37625</v>
      </c>
      <c r="C8" s="11">
        <v>57.27</v>
      </c>
      <c r="D8" s="11">
        <v>57.29</v>
      </c>
      <c r="E8" s="11">
        <v>57.21</v>
      </c>
      <c r="F8" s="11">
        <v>57.221</v>
      </c>
      <c r="G8" s="11">
        <v>57.244</v>
      </c>
      <c r="H8" s="11">
        <v>612.5</v>
      </c>
      <c r="I8" s="11">
        <v>57.248</v>
      </c>
      <c r="J8" s="11">
        <v>559.0</v>
      </c>
      <c r="K8" s="11">
        <v>57.246</v>
      </c>
      <c r="L8" s="11">
        <v>1171.5</v>
      </c>
      <c r="M8" s="11">
        <v>57.244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>
        <f t="shared" si="1"/>
        <v>45420</v>
      </c>
      <c r="B9" s="10">
        <v>0.37559027777777776</v>
      </c>
      <c r="C9" s="11">
        <v>57.35</v>
      </c>
      <c r="D9" s="11">
        <v>57.475</v>
      </c>
      <c r="E9" s="11">
        <v>57.35</v>
      </c>
      <c r="F9" s="11">
        <v>57.385</v>
      </c>
      <c r="G9" s="11">
        <v>57.406</v>
      </c>
      <c r="H9" s="11">
        <v>584.2</v>
      </c>
      <c r="I9" s="11">
        <v>57.408</v>
      </c>
      <c r="J9" s="11">
        <v>574.0</v>
      </c>
      <c r="K9" s="11">
        <v>57.407</v>
      </c>
      <c r="L9" s="11">
        <v>1158.2</v>
      </c>
      <c r="M9" s="11">
        <v>57.406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>
        <f t="shared" si="1"/>
        <v>45421</v>
      </c>
      <c r="B10" s="10">
        <v>0.37516203703703704</v>
      </c>
      <c r="C10" s="11">
        <v>57.44</v>
      </c>
      <c r="D10" s="11">
        <v>57.45</v>
      </c>
      <c r="E10" s="11">
        <v>57.33</v>
      </c>
      <c r="F10" s="11">
        <v>57.38</v>
      </c>
      <c r="G10" s="11">
        <v>57.399</v>
      </c>
      <c r="H10" s="11">
        <v>520.8</v>
      </c>
      <c r="I10" s="11">
        <v>57.369</v>
      </c>
      <c r="J10" s="11">
        <v>577.0</v>
      </c>
      <c r="K10" s="11">
        <v>57.383</v>
      </c>
      <c r="L10" s="11">
        <v>1097.8</v>
      </c>
      <c r="M10" s="11">
        <v>57.399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f t="shared" si="1"/>
        <v>45422</v>
      </c>
      <c r="B11" s="10">
        <v>0.3754398148148148</v>
      </c>
      <c r="C11" s="11">
        <v>57.3</v>
      </c>
      <c r="D11" s="11">
        <v>57.44</v>
      </c>
      <c r="E11" s="11">
        <v>57.255</v>
      </c>
      <c r="F11" s="11">
        <v>57.42</v>
      </c>
      <c r="G11" s="11">
        <v>57.296</v>
      </c>
      <c r="H11" s="11">
        <v>524.5</v>
      </c>
      <c r="I11" s="11">
        <v>57.345</v>
      </c>
      <c r="J11" s="11">
        <v>504.5</v>
      </c>
      <c r="K11" s="11">
        <v>57.32</v>
      </c>
      <c r="L11" s="11">
        <v>1029.0</v>
      </c>
      <c r="M11" s="11">
        <v>57.296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f t="shared" si="1"/>
        <v>45425</v>
      </c>
      <c r="B12" s="10">
        <v>0.3755324074074074</v>
      </c>
      <c r="C12" s="11">
        <v>57.63</v>
      </c>
      <c r="D12" s="11">
        <v>57.87</v>
      </c>
      <c r="E12" s="11">
        <v>57.59</v>
      </c>
      <c r="F12" s="11">
        <v>57.86</v>
      </c>
      <c r="G12" s="11">
        <v>57.66</v>
      </c>
      <c r="H12" s="11">
        <v>482.0</v>
      </c>
      <c r="I12" s="11">
        <v>57.785</v>
      </c>
      <c r="J12" s="11">
        <v>650.0</v>
      </c>
      <c r="K12" s="11">
        <v>57.732</v>
      </c>
      <c r="L12" s="11">
        <v>1132.0</v>
      </c>
      <c r="M12" s="11">
        <v>57.66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>
        <f t="shared" si="1"/>
        <v>45426</v>
      </c>
      <c r="B13" s="10">
        <v>0.37539351851851854</v>
      </c>
      <c r="C13" s="11">
        <v>57.85</v>
      </c>
      <c r="D13" s="11">
        <v>57.89</v>
      </c>
      <c r="E13" s="11">
        <v>57.8</v>
      </c>
      <c r="F13" s="11">
        <v>57.84</v>
      </c>
      <c r="G13" s="11">
        <v>57.864</v>
      </c>
      <c r="H13" s="11">
        <v>504.5</v>
      </c>
      <c r="I13" s="11">
        <v>57.841</v>
      </c>
      <c r="J13" s="11">
        <v>630.85</v>
      </c>
      <c r="K13" s="11">
        <v>57.851</v>
      </c>
      <c r="L13" s="11">
        <v>1135.35</v>
      </c>
      <c r="M13" s="11">
        <v>57.864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f t="shared" si="1"/>
        <v>45427</v>
      </c>
      <c r="B14" s="10">
        <v>0.37515046296296295</v>
      </c>
      <c r="C14" s="11">
        <v>57.71</v>
      </c>
      <c r="D14" s="11">
        <v>57.74</v>
      </c>
      <c r="E14" s="11">
        <v>57.505</v>
      </c>
      <c r="F14" s="11">
        <v>57.505</v>
      </c>
      <c r="G14" s="11">
        <v>57.678</v>
      </c>
      <c r="H14" s="11">
        <v>594.5</v>
      </c>
      <c r="I14" s="11">
        <v>57.595</v>
      </c>
      <c r="J14" s="11">
        <v>677.5</v>
      </c>
      <c r="K14" s="11">
        <v>57.634</v>
      </c>
      <c r="L14" s="11">
        <v>1272.0</v>
      </c>
      <c r="M14" s="11">
        <v>57.678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f t="shared" si="1"/>
        <v>45428</v>
      </c>
      <c r="B15" s="10">
        <v>0.37519675925925927</v>
      </c>
      <c r="C15" s="11">
        <v>57.35</v>
      </c>
      <c r="D15" s="11">
        <v>57.48</v>
      </c>
      <c r="E15" s="11">
        <v>57.24</v>
      </c>
      <c r="F15" s="11">
        <v>57.465</v>
      </c>
      <c r="G15" s="11">
        <v>57.355</v>
      </c>
      <c r="H15" s="11">
        <v>807.3</v>
      </c>
      <c r="I15" s="11">
        <v>57.36</v>
      </c>
      <c r="J15" s="11">
        <v>953.0</v>
      </c>
      <c r="K15" s="11">
        <v>57.358</v>
      </c>
      <c r="L15" s="11">
        <v>1760.3</v>
      </c>
      <c r="M15" s="11">
        <v>57.355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f t="shared" si="1"/>
        <v>45429</v>
      </c>
      <c r="B16" s="10">
        <v>0.37667824074074074</v>
      </c>
      <c r="C16" s="11">
        <v>57.53</v>
      </c>
      <c r="D16" s="11">
        <v>57.75</v>
      </c>
      <c r="E16" s="11">
        <v>57.53</v>
      </c>
      <c r="F16" s="11">
        <v>57.62</v>
      </c>
      <c r="G16" s="11">
        <v>57.65</v>
      </c>
      <c r="H16" s="11">
        <v>963.0</v>
      </c>
      <c r="I16" s="11">
        <v>57.635</v>
      </c>
      <c r="J16" s="11">
        <v>794.48</v>
      </c>
      <c r="K16" s="11">
        <v>57.643</v>
      </c>
      <c r="L16" s="11">
        <v>1757.48</v>
      </c>
      <c r="M16" s="11">
        <v>57.65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f t="shared" si="1"/>
        <v>45432</v>
      </c>
      <c r="B17" s="10">
        <v>0.3768634259259259</v>
      </c>
      <c r="C17" s="11">
        <v>57.68</v>
      </c>
      <c r="D17" s="11">
        <v>57.9</v>
      </c>
      <c r="E17" s="11">
        <v>57.68</v>
      </c>
      <c r="F17" s="11">
        <v>57.9</v>
      </c>
      <c r="G17" s="11">
        <v>57.747</v>
      </c>
      <c r="H17" s="11">
        <v>581.5</v>
      </c>
      <c r="I17" s="11">
        <v>57.778</v>
      </c>
      <c r="J17" s="11">
        <v>625.0</v>
      </c>
      <c r="K17" s="11">
        <v>57.763</v>
      </c>
      <c r="L17" s="11">
        <v>1206.5</v>
      </c>
      <c r="M17" s="11">
        <v>57.747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f t="shared" si="1"/>
        <v>45433</v>
      </c>
      <c r="B18" s="10">
        <v>0.3764351851851852</v>
      </c>
      <c r="C18" s="11">
        <v>57.97</v>
      </c>
      <c r="D18" s="11">
        <v>58.28</v>
      </c>
      <c r="E18" s="11">
        <v>57.97</v>
      </c>
      <c r="F18" s="11">
        <v>58.27</v>
      </c>
      <c r="G18" s="11">
        <v>58.087</v>
      </c>
      <c r="H18" s="11">
        <v>988.35</v>
      </c>
      <c r="I18" s="11">
        <v>58.169</v>
      </c>
      <c r="J18" s="11">
        <v>631.65</v>
      </c>
      <c r="K18" s="11">
        <v>58.119</v>
      </c>
      <c r="L18" s="11">
        <v>1620.0</v>
      </c>
      <c r="M18" s="11">
        <v>58.087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f t="shared" si="1"/>
        <v>45434</v>
      </c>
      <c r="B19" s="10">
        <v>0.3751157407407407</v>
      </c>
      <c r="C19" s="11">
        <v>58.15</v>
      </c>
      <c r="D19" s="11">
        <v>58.235</v>
      </c>
      <c r="E19" s="11">
        <v>58.06</v>
      </c>
      <c r="F19" s="11">
        <v>58.06</v>
      </c>
      <c r="G19" s="11">
        <v>58.175</v>
      </c>
      <c r="H19" s="11">
        <v>735.91</v>
      </c>
      <c r="I19" s="11">
        <v>58.147</v>
      </c>
      <c r="J19" s="11">
        <v>556.71</v>
      </c>
      <c r="K19" s="11">
        <v>58.163</v>
      </c>
      <c r="L19" s="11">
        <v>1292.62</v>
      </c>
      <c r="M19" s="11">
        <v>58.175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f t="shared" si="1"/>
        <v>45435</v>
      </c>
      <c r="B20" s="10">
        <v>0.3752314814814815</v>
      </c>
      <c r="C20" s="11">
        <v>58.15</v>
      </c>
      <c r="D20" s="11">
        <v>58.3</v>
      </c>
      <c r="E20" s="11">
        <v>58.13</v>
      </c>
      <c r="F20" s="11">
        <v>58.13</v>
      </c>
      <c r="G20" s="11">
        <v>58.247</v>
      </c>
      <c r="H20" s="11">
        <v>628.95</v>
      </c>
      <c r="I20" s="11">
        <v>58.183</v>
      </c>
      <c r="J20" s="11">
        <v>636.05</v>
      </c>
      <c r="K20" s="11">
        <v>58.215</v>
      </c>
      <c r="L20" s="11">
        <v>1265.0</v>
      </c>
      <c r="M20" s="11">
        <v>58.247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f t="shared" si="1"/>
        <v>45436</v>
      </c>
      <c r="B21" s="10">
        <v>0.3752314814814815</v>
      </c>
      <c r="C21" s="11">
        <v>58.15</v>
      </c>
      <c r="D21" s="11">
        <v>58.3</v>
      </c>
      <c r="E21" s="11">
        <v>58.13</v>
      </c>
      <c r="F21" s="11">
        <v>58.13</v>
      </c>
      <c r="G21" s="11">
        <v>58.247</v>
      </c>
      <c r="H21" s="11">
        <v>628.95</v>
      </c>
      <c r="I21" s="11">
        <v>58.183</v>
      </c>
      <c r="J21" s="11">
        <v>636.05</v>
      </c>
      <c r="K21" s="11">
        <v>58.215</v>
      </c>
      <c r="L21" s="11">
        <v>1265.0</v>
      </c>
      <c r="M21" s="11">
        <v>58.247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>
        <f t="shared" si="1"/>
        <v>45439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f t="shared" si="1"/>
        <v>45440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>
        <f t="shared" si="1"/>
        <v>45441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>
        <f t="shared" si="1"/>
        <v>45442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f t="shared" si="1"/>
        <v>45443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4:M4"/>
  </mergeCells>
  <conditionalFormatting sqref="A1:A3 A28:A1000">
    <cfRule type="expression" dxfId="0" priority="1">
      <formula>COUNTIF($A$1:$A$1000, A1)&gt;1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2"/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2" t="str">
        <f>IFERROR(__xludf.DUMMYFUNCTION("FILTER('Raw Data for AI'!D:P,('Raw Data for AI'!D:D&gt;=#REF!)*('Raw Data for AI'!D:D&lt;=#REF!))"),"#REF!")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conditionalFormatting sqref="A1:A998">
    <cfRule type="expression" dxfId="0" priority="1">
      <formula>COUNTIF($A$1:$A$998, A1)&gt;1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 hidden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tr">
        <f>EOMONTH(A2,0)</f>
        <v>#REF!</v>
      </c>
      <c r="B2" s="3">
        <v>45138.0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 t="str">
        <f>IFERROR(__xludf.DUMMYFUNCTION("FILTER('Raw Data for AI'!D:P,('Raw Data for AI'!D:D&gt;=A2)*('Raw Data for AI'!D:D&lt;=B2))"),"#REF!")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">
    <cfRule type="expression" dxfId="0" priority="1">
      <formula>COUNTIF($A$1:$A$1000, A1)&gt;1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 hidden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tr">
        <f>EOMONTH(A2,0)</f>
        <v>#REF!</v>
      </c>
      <c r="B2" s="3">
        <v>45169.0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 t="str">
        <f>IFERROR(__xludf.DUMMYFUNCTION("FILTER('Raw Data for AI'!D:P,('Raw Data for AI'!D:D&gt;=A2)*('Raw Data for AI'!D:D&lt;=B2))"),"#REF!")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">
    <cfRule type="expression" dxfId="0" priority="1">
      <formula>COUNTIF($A$1:$A$1000, A1)&gt;1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 hidden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tr">
        <f>EOMONTH(A2,0)</f>
        <v>#REF!</v>
      </c>
      <c r="B2" s="3">
        <v>45199.0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 t="str">
        <f>IFERROR(__xludf.DUMMYFUNCTION("FILTER('Raw Data for AI'!D:P,('Raw Data for AI'!D:D&gt;=A2)*('Raw Data for AI'!D:D&lt;=B2))"),"#REF!")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">
    <cfRule type="expression" dxfId="0" priority="1">
      <formula>COUNTIF($A$1:$A$1000, A1)&gt;1</formula>
    </cfRule>
  </conditionalFormatting>
  <drawing r:id="rId1"/>
</worksheet>
</file>