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D:\Dropbox\Lavoro\Macros_XLS\"/>
    </mc:Choice>
  </mc:AlternateContent>
  <xr:revisionPtr revIDLastSave="0" documentId="13_ncr:1_{C8368E1E-86C8-4CD7-B492-F1C8EE7B99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stazioni" sheetId="6" r:id="rId1"/>
    <sheet name="Moltiplicazioni" sheetId="1" r:id="rId2"/>
    <sheet name="Divisioni facili" sheetId="3" r:id="rId3"/>
    <sheet name="Divisioni" sheetId="2" r:id="rId4"/>
    <sheet name="Abo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6" l="1"/>
  <c r="D14" i="2" s="1"/>
  <c r="G20" i="2"/>
  <c r="G19" i="2"/>
  <c r="G3" i="2"/>
  <c r="G4" i="2"/>
  <c r="G5" i="2"/>
  <c r="G6" i="2"/>
  <c r="B8" i="6"/>
  <c r="AN39" i="1"/>
  <c r="AG39" i="1"/>
  <c r="Z39" i="1"/>
  <c r="S39" i="1"/>
  <c r="L39" i="1"/>
  <c r="E39" i="1"/>
  <c r="AN30" i="1"/>
  <c r="AG30" i="1"/>
  <c r="Z30" i="1"/>
  <c r="S30" i="1"/>
  <c r="L30" i="1"/>
  <c r="E30" i="1"/>
  <c r="AN23" i="1"/>
  <c r="AG23" i="1"/>
  <c r="Z23" i="1"/>
  <c r="S23" i="1"/>
  <c r="L23" i="1"/>
  <c r="E23" i="1"/>
  <c r="AN16" i="1"/>
  <c r="AG16" i="1"/>
  <c r="Z16" i="1"/>
  <c r="S16" i="1"/>
  <c r="L16" i="1"/>
  <c r="E16" i="1"/>
  <c r="AN9" i="1"/>
  <c r="AG9" i="1"/>
  <c r="Z9" i="1"/>
  <c r="S9" i="1"/>
  <c r="L9" i="1"/>
  <c r="E9" i="1"/>
  <c r="L40" i="1"/>
  <c r="B6" i="6"/>
  <c r="AL49" i="3" s="1"/>
  <c r="AN51" i="3" s="1"/>
  <c r="B41" i="6"/>
  <c r="B42" i="6"/>
  <c r="C41" i="6"/>
  <c r="C42" i="6"/>
  <c r="E45" i="2" l="1"/>
  <c r="L35" i="2"/>
  <c r="R24" i="2"/>
  <c r="Y14" i="2"/>
  <c r="Z55" i="2"/>
  <c r="AG45" i="2"/>
  <c r="E37" i="2"/>
  <c r="K26" i="2"/>
  <c r="R16" i="2"/>
  <c r="S57" i="2"/>
  <c r="Z47" i="2"/>
  <c r="AG37" i="2"/>
  <c r="AN37" i="2"/>
  <c r="D16" i="2"/>
  <c r="E47" i="2"/>
  <c r="L37" i="2"/>
  <c r="R26" i="2"/>
  <c r="Y16" i="2"/>
  <c r="Z57" i="2"/>
  <c r="AG47" i="2"/>
  <c r="K16" i="3"/>
  <c r="E55" i="2"/>
  <c r="L45" i="2"/>
  <c r="S35" i="2"/>
  <c r="Y24" i="2"/>
  <c r="AF14" i="2"/>
  <c r="AG55" i="2"/>
  <c r="K36" i="3"/>
  <c r="E57" i="2"/>
  <c r="L47" i="2"/>
  <c r="S37" i="2"/>
  <c r="Y26" i="2"/>
  <c r="AF16" i="2"/>
  <c r="AG57" i="2"/>
  <c r="K56" i="3"/>
  <c r="D24" i="2"/>
  <c r="K14" i="2"/>
  <c r="L55" i="2"/>
  <c r="S45" i="2"/>
  <c r="Z35" i="2"/>
  <c r="AF24" i="2"/>
  <c r="AM14" i="2"/>
  <c r="R14" i="3"/>
  <c r="D26" i="2"/>
  <c r="K16" i="2"/>
  <c r="L57" i="2"/>
  <c r="S47" i="2"/>
  <c r="Z37" i="2"/>
  <c r="AF26" i="2"/>
  <c r="AM16" i="2"/>
  <c r="R34" i="3"/>
  <c r="E35" i="2"/>
  <c r="K24" i="2"/>
  <c r="R14" i="2"/>
  <c r="S55" i="2"/>
  <c r="Z45" i="2"/>
  <c r="AG35" i="2"/>
  <c r="AM24" i="2"/>
  <c r="R54" i="3"/>
  <c r="H4" i="1"/>
  <c r="O3" i="1"/>
  <c r="V2" i="1"/>
  <c r="V6" i="1"/>
  <c r="AC5" i="1"/>
  <c r="AJ4" i="1"/>
  <c r="J9" i="1"/>
  <c r="K12" i="1" s="1"/>
  <c r="AC9" i="1"/>
  <c r="X16" i="1"/>
  <c r="Y19" i="1" s="1"/>
  <c r="A23" i="1"/>
  <c r="D25" i="1" s="1"/>
  <c r="AL23" i="1"/>
  <c r="AM26" i="1" s="1"/>
  <c r="O30" i="1"/>
  <c r="R32" i="1" s="1"/>
  <c r="J39" i="1"/>
  <c r="K42" i="1" s="1"/>
  <c r="AC39" i="1"/>
  <c r="C2" i="2" a="1"/>
  <c r="C2" i="2" s="1"/>
  <c r="A2" i="2" s="1"/>
  <c r="J4" i="2" a="1"/>
  <c r="J4" i="2" s="1"/>
  <c r="H4" i="2" s="1"/>
  <c r="J19" i="2"/>
  <c r="L21" i="2" s="1"/>
  <c r="J40" i="2"/>
  <c r="M42" i="2" s="1"/>
  <c r="Q3" i="2" a="1"/>
  <c r="Q3" i="2" s="1"/>
  <c r="O3" i="2" s="1"/>
  <c r="O19" i="2"/>
  <c r="Q21" i="2" s="1"/>
  <c r="O40" i="2"/>
  <c r="R42" i="2" s="1"/>
  <c r="X2" i="2" a="1"/>
  <c r="X2" i="2" s="1"/>
  <c r="V2" i="2" s="1"/>
  <c r="AL9" i="2"/>
  <c r="AN11" i="2" s="1"/>
  <c r="C4" i="3" a="1"/>
  <c r="C4" i="3" s="1"/>
  <c r="A4" i="3" s="1"/>
  <c r="C29" i="3"/>
  <c r="E31" i="3" s="1"/>
  <c r="J5" i="3" a="1"/>
  <c r="J5" i="3" s="1"/>
  <c r="H5" i="3" s="1"/>
  <c r="J29" i="3"/>
  <c r="L31" i="3" s="1"/>
  <c r="Q3" i="3" a="1"/>
  <c r="Q3" i="3" s="1"/>
  <c r="O3" i="3" s="1"/>
  <c r="Q19" i="3"/>
  <c r="S21" i="3" s="1"/>
  <c r="V19" i="3"/>
  <c r="AE2" i="3" a="1"/>
  <c r="AE2" i="3" s="1"/>
  <c r="AC2" i="3" s="1"/>
  <c r="AE19" i="3"/>
  <c r="AG21" i="3" s="1"/>
  <c r="AL3" i="3" a="1"/>
  <c r="AL3" i="3" s="1"/>
  <c r="AJ3" i="3" s="1"/>
  <c r="AJ19" i="3"/>
  <c r="J4" i="1" a="1"/>
  <c r="J4" i="1" s="1"/>
  <c r="Q3" i="1" a="1"/>
  <c r="Q3" i="1" s="1"/>
  <c r="X2" i="1" a="1"/>
  <c r="X2" i="1" s="1"/>
  <c r="X6" i="1" a="1"/>
  <c r="X6" i="1" s="1"/>
  <c r="AE5" i="1" a="1"/>
  <c r="AE5" i="1" s="1"/>
  <c r="AL4" i="1" a="1"/>
  <c r="AL4" i="1" s="1"/>
  <c r="AE9" i="1"/>
  <c r="AF12" i="1" s="1"/>
  <c r="H16" i="1"/>
  <c r="C23" i="1"/>
  <c r="D26" i="1" s="1"/>
  <c r="V23" i="1"/>
  <c r="X25" i="1" s="1"/>
  <c r="Q30" i="1"/>
  <c r="R33" i="1" s="1"/>
  <c r="AJ30" i="1"/>
  <c r="AE39" i="1"/>
  <c r="AF42" i="1" s="1"/>
  <c r="C6" i="2" a="1"/>
  <c r="C6" i="2" s="1"/>
  <c r="A6" i="2" s="1"/>
  <c r="A9" i="2"/>
  <c r="G9" i="2" s="1"/>
  <c r="J5" i="2" a="1"/>
  <c r="J5" i="2" s="1"/>
  <c r="H5" i="2" s="1"/>
  <c r="Q4" i="2" a="1"/>
  <c r="Q4" i="2" s="1"/>
  <c r="O4" i="2" s="1"/>
  <c r="Q19" i="2"/>
  <c r="S21" i="2" s="1"/>
  <c r="Q40" i="2"/>
  <c r="T42" i="2" s="1"/>
  <c r="X3" i="2" a="1"/>
  <c r="X3" i="2" s="1"/>
  <c r="V3" i="2" s="1"/>
  <c r="V19" i="2"/>
  <c r="V40" i="2"/>
  <c r="Y42" i="2" s="1"/>
  <c r="AE2" i="2" a="1"/>
  <c r="AE2" i="2" s="1"/>
  <c r="AC2" i="2" s="1"/>
  <c r="AJ40" i="2"/>
  <c r="AM42" i="2" s="1"/>
  <c r="C5" i="3" a="1"/>
  <c r="C5" i="3" s="1"/>
  <c r="A5" i="3" s="1"/>
  <c r="A39" i="3"/>
  <c r="B41" i="3" s="1"/>
  <c r="J6" i="3" a="1"/>
  <c r="J6" i="3" s="1"/>
  <c r="H6" i="3" s="1"/>
  <c r="Q4" i="3" a="1"/>
  <c r="Q4" i="3" s="1"/>
  <c r="O4" i="3" s="1"/>
  <c r="O29" i="3"/>
  <c r="Q31" i="3" s="1"/>
  <c r="X2" i="3" a="1"/>
  <c r="X2" i="3" s="1"/>
  <c r="V2" i="3" s="1"/>
  <c r="X19" i="3"/>
  <c r="Z21" i="3" s="1"/>
  <c r="AE3" i="3" a="1"/>
  <c r="AE3" i="3" s="1"/>
  <c r="AC3" i="3" s="1"/>
  <c r="AC29" i="3"/>
  <c r="AG37" i="3" s="1"/>
  <c r="AL4" i="3" a="1"/>
  <c r="AL4" i="3" s="1"/>
  <c r="AJ4" i="3" s="1"/>
  <c r="AL19" i="3"/>
  <c r="AN21" i="3" s="1"/>
  <c r="A9" i="1"/>
  <c r="H5" i="1"/>
  <c r="O4" i="1"/>
  <c r="V3" i="1"/>
  <c r="AC2" i="1"/>
  <c r="AC6" i="1"/>
  <c r="AJ5" i="1"/>
  <c r="O9" i="1"/>
  <c r="J16" i="1"/>
  <c r="K19" i="1" s="1"/>
  <c r="AC16" i="1"/>
  <c r="AF18" i="1" s="1"/>
  <c r="X23" i="1"/>
  <c r="Y26" i="1" s="1"/>
  <c r="A30" i="1"/>
  <c r="AL30" i="1"/>
  <c r="AM33" i="1" s="1"/>
  <c r="O39" i="1"/>
  <c r="R41" i="1" s="1"/>
  <c r="C5" i="2" a="1"/>
  <c r="C5" i="2" s="1"/>
  <c r="A5" i="2" s="1"/>
  <c r="C9" i="2"/>
  <c r="A30" i="2"/>
  <c r="G31" i="2" s="1"/>
  <c r="A50" i="2"/>
  <c r="J6" i="2" a="1"/>
  <c r="J6" i="2" s="1"/>
  <c r="H6" i="2" s="1"/>
  <c r="Q5" i="2" a="1"/>
  <c r="Q5" i="2" s="1"/>
  <c r="O5" i="2" s="1"/>
  <c r="X4" i="2" a="1"/>
  <c r="X4" i="2" s="1"/>
  <c r="V4" i="2" s="1"/>
  <c r="X19" i="2"/>
  <c r="Z21" i="2" s="1"/>
  <c r="X40" i="2"/>
  <c r="AA42" i="2" s="1"/>
  <c r="AE3" i="2" a="1"/>
  <c r="AE3" i="2" s="1"/>
  <c r="AC3" i="2" s="1"/>
  <c r="AC19" i="2"/>
  <c r="AE21" i="2" s="1"/>
  <c r="AC40" i="2"/>
  <c r="AF42" i="2" s="1"/>
  <c r="AL2" i="2" a="1"/>
  <c r="AL2" i="2" s="1"/>
  <c r="AJ2" i="2" s="1"/>
  <c r="AL40" i="2"/>
  <c r="AO42" i="2" s="1"/>
  <c r="C6" i="3" a="1"/>
  <c r="C6" i="3" s="1"/>
  <c r="A6" i="3" s="1"/>
  <c r="C39" i="3"/>
  <c r="E41" i="3" s="1"/>
  <c r="H9" i="3"/>
  <c r="J11" i="3" s="1"/>
  <c r="H39" i="3"/>
  <c r="I41" i="3" s="1"/>
  <c r="Q5" i="3" a="1"/>
  <c r="Q5" i="3" s="1"/>
  <c r="O5" i="3" s="1"/>
  <c r="Q29" i="3"/>
  <c r="S31" i="3" s="1"/>
  <c r="X3" i="3" a="1"/>
  <c r="X3" i="3" s="1"/>
  <c r="V3" i="3" s="1"/>
  <c r="V29" i="3"/>
  <c r="AE4" i="3" a="1"/>
  <c r="AE4" i="3" s="1"/>
  <c r="AC4" i="3" s="1"/>
  <c r="AE29" i="3"/>
  <c r="AG31" i="3" s="1"/>
  <c r="AL5" i="3" a="1"/>
  <c r="AL5" i="3" s="1"/>
  <c r="AJ5" i="3" s="1"/>
  <c r="AJ29" i="3"/>
  <c r="AK31" i="3" s="1"/>
  <c r="C9" i="1"/>
  <c r="J5" i="1" a="1"/>
  <c r="J5" i="1" s="1"/>
  <c r="Q4" i="1" a="1"/>
  <c r="Q4" i="1" s="1"/>
  <c r="X3" i="1" a="1"/>
  <c r="X3" i="1" s="1"/>
  <c r="AE2" i="1" a="1"/>
  <c r="AE2" i="1" s="1"/>
  <c r="AE6" i="1" a="1"/>
  <c r="AE6" i="1" s="1"/>
  <c r="AL5" i="1" a="1"/>
  <c r="AL5" i="1" s="1"/>
  <c r="Q9" i="1"/>
  <c r="R12" i="1" s="1"/>
  <c r="AJ9" i="1"/>
  <c r="AE16" i="1"/>
  <c r="AF19" i="1" s="1"/>
  <c r="H23" i="1"/>
  <c r="C30" i="1"/>
  <c r="V30" i="1"/>
  <c r="Q39" i="1"/>
  <c r="R42" i="1" s="1"/>
  <c r="AJ39" i="1"/>
  <c r="AL41" i="1" s="1"/>
  <c r="C4" i="2" a="1"/>
  <c r="C4" i="2" s="1"/>
  <c r="A4" i="2" s="1"/>
  <c r="C30" i="2"/>
  <c r="C50" i="2"/>
  <c r="F52" i="2" s="1"/>
  <c r="H9" i="2"/>
  <c r="H11" i="2" s="1"/>
  <c r="H30" i="2"/>
  <c r="H50" i="2"/>
  <c r="K52" i="2" s="1"/>
  <c r="Q6" i="2" a="1"/>
  <c r="Q6" i="2" s="1"/>
  <c r="O6" i="2" s="1"/>
  <c r="X5" i="2" a="1"/>
  <c r="X5" i="2" s="1"/>
  <c r="V5" i="2" s="1"/>
  <c r="AE4" i="2" a="1"/>
  <c r="AE4" i="2" s="1"/>
  <c r="AC4" i="2" s="1"/>
  <c r="AE19" i="2"/>
  <c r="AG21" i="2" s="1"/>
  <c r="AE40" i="2"/>
  <c r="AH42" i="2" s="1"/>
  <c r="AL3" i="2" a="1"/>
  <c r="AL3" i="2" s="1"/>
  <c r="AJ3" i="2" s="1"/>
  <c r="AJ19" i="2"/>
  <c r="AJ50" i="2"/>
  <c r="A9" i="3"/>
  <c r="C11" i="3" s="1"/>
  <c r="A49" i="3"/>
  <c r="B51" i="3" s="1"/>
  <c r="J9" i="3"/>
  <c r="L11" i="3" s="1"/>
  <c r="J39" i="3"/>
  <c r="L41" i="3" s="1"/>
  <c r="Q6" i="3" a="1"/>
  <c r="Q6" i="3" s="1"/>
  <c r="O6" i="3" s="1"/>
  <c r="X4" i="3" a="1"/>
  <c r="X4" i="3" s="1"/>
  <c r="V4" i="3" s="1"/>
  <c r="X29" i="3"/>
  <c r="Z31" i="3" s="1"/>
  <c r="AE5" i="3" a="1"/>
  <c r="AE5" i="3" s="1"/>
  <c r="AC5" i="3" s="1"/>
  <c r="AC39" i="3"/>
  <c r="AC41" i="3" s="1"/>
  <c r="AL6" i="3" a="1"/>
  <c r="AL6" i="3" s="1"/>
  <c r="AJ6" i="3" s="1"/>
  <c r="AL29" i="3"/>
  <c r="AN31" i="3" s="1"/>
  <c r="H2" i="1"/>
  <c r="H6" i="1"/>
  <c r="O5" i="1"/>
  <c r="V4" i="1"/>
  <c r="AC3" i="1"/>
  <c r="AJ2" i="1"/>
  <c r="AJ6" i="1"/>
  <c r="AL9" i="1"/>
  <c r="AM12" i="1" s="1"/>
  <c r="O16" i="1"/>
  <c r="J23" i="1"/>
  <c r="K26" i="1" s="1"/>
  <c r="AC23" i="1"/>
  <c r="AF25" i="1" s="1"/>
  <c r="X30" i="1"/>
  <c r="Y33" i="1" s="1"/>
  <c r="A39" i="1"/>
  <c r="E46" i="1" s="1"/>
  <c r="D46" i="1" s="1"/>
  <c r="AL39" i="1"/>
  <c r="AM42" i="1" s="1"/>
  <c r="C3" i="2" a="1"/>
  <c r="C3" i="2" s="1"/>
  <c r="A3" i="2" s="1"/>
  <c r="A19" i="2"/>
  <c r="A21" i="2" s="1"/>
  <c r="J9" i="2"/>
  <c r="L11" i="2" s="1"/>
  <c r="J30" i="2"/>
  <c r="M32" i="2" s="1"/>
  <c r="J50" i="2"/>
  <c r="M52" i="2" s="1"/>
  <c r="O9" i="2"/>
  <c r="P11" i="2" s="1"/>
  <c r="O30" i="2"/>
  <c r="Q32" i="2" s="1"/>
  <c r="O50" i="2"/>
  <c r="T56" i="2" s="1"/>
  <c r="X6" i="2" a="1"/>
  <c r="X6" i="2" s="1"/>
  <c r="V6" i="2" s="1"/>
  <c r="AE5" i="2" a="1"/>
  <c r="AE5" i="2" s="1"/>
  <c r="AC5" i="2" s="1"/>
  <c r="AL4" i="2" a="1"/>
  <c r="AL4" i="2" s="1"/>
  <c r="AJ4" i="2" s="1"/>
  <c r="AL19" i="2"/>
  <c r="AN21" i="2" s="1"/>
  <c r="AL50" i="2"/>
  <c r="AO52" i="2" s="1"/>
  <c r="C9" i="3"/>
  <c r="E11" i="3" s="1"/>
  <c r="C49" i="3"/>
  <c r="E51" i="3" s="1"/>
  <c r="H49" i="3"/>
  <c r="L57" i="3" s="1"/>
  <c r="O9" i="3"/>
  <c r="S17" i="3" s="1"/>
  <c r="O39" i="3"/>
  <c r="P41" i="3" s="1"/>
  <c r="X5" i="3" a="1"/>
  <c r="X5" i="3" s="1"/>
  <c r="V5" i="3" s="1"/>
  <c r="V39" i="3"/>
  <c r="W41" i="3" s="1"/>
  <c r="AE6" i="3" a="1"/>
  <c r="AE6" i="3" s="1"/>
  <c r="AC6" i="3" s="1"/>
  <c r="AE39" i="3"/>
  <c r="AG41" i="3" s="1"/>
  <c r="AJ9" i="3"/>
  <c r="AK11" i="3" s="1"/>
  <c r="AJ39" i="3"/>
  <c r="AK41" i="3" s="1"/>
  <c r="J2" i="1" a="1"/>
  <c r="J2" i="1" s="1"/>
  <c r="J6" i="1" a="1"/>
  <c r="J6" i="1" s="1"/>
  <c r="Q5" i="1" a="1"/>
  <c r="Q5" i="1" s="1"/>
  <c r="X4" i="1" a="1"/>
  <c r="X4" i="1" s="1"/>
  <c r="AE3" i="1" a="1"/>
  <c r="AE3" i="1" s="1"/>
  <c r="AL2" i="1" a="1"/>
  <c r="AL2" i="1" s="1"/>
  <c r="AL6" i="1" a="1"/>
  <c r="AL6" i="1" s="1"/>
  <c r="V9" i="1"/>
  <c r="Q16" i="1"/>
  <c r="R19" i="1" s="1"/>
  <c r="AJ16" i="1"/>
  <c r="AM18" i="1" s="1"/>
  <c r="AE23" i="1"/>
  <c r="AF26" i="1" s="1"/>
  <c r="H30" i="1"/>
  <c r="C39" i="1"/>
  <c r="D42" i="1" s="1"/>
  <c r="V39" i="1"/>
  <c r="Y41" i="1" s="1"/>
  <c r="C19" i="2"/>
  <c r="E21" i="2" s="1"/>
  <c r="Q9" i="2"/>
  <c r="S11" i="2" s="1"/>
  <c r="Q30" i="2"/>
  <c r="T32" i="2" s="1"/>
  <c r="Q50" i="2"/>
  <c r="T52" i="2" s="1"/>
  <c r="V9" i="2"/>
  <c r="X11" i="2" s="1"/>
  <c r="V30" i="2"/>
  <c r="AA36" i="2" s="1"/>
  <c r="V50" i="2"/>
  <c r="W52" i="2" s="1"/>
  <c r="AE6" i="2" a="1"/>
  <c r="AE6" i="2" s="1"/>
  <c r="AC6" i="2" s="1"/>
  <c r="AL5" i="2" a="1"/>
  <c r="AL5" i="2" s="1"/>
  <c r="AJ5" i="2" s="1"/>
  <c r="A19" i="3"/>
  <c r="B21" i="3" s="1"/>
  <c r="J2" i="3" a="1"/>
  <c r="J2" i="3" s="1"/>
  <c r="H2" i="3" s="1"/>
  <c r="H19" i="3"/>
  <c r="I21" i="3" s="1"/>
  <c r="J49" i="3"/>
  <c r="L51" i="3" s="1"/>
  <c r="Q9" i="3"/>
  <c r="S11" i="3" s="1"/>
  <c r="Q39" i="3"/>
  <c r="S41" i="3" s="1"/>
  <c r="X6" i="3" a="1"/>
  <c r="X6" i="3" s="1"/>
  <c r="V6" i="3" s="1"/>
  <c r="X39" i="3"/>
  <c r="Z41" i="3" s="1"/>
  <c r="AC9" i="3"/>
  <c r="AD11" i="3" s="1"/>
  <c r="AC49" i="3"/>
  <c r="AG55" i="3" s="1"/>
  <c r="AL9" i="3"/>
  <c r="AN11" i="3" s="1"/>
  <c r="AL39" i="3"/>
  <c r="AN41" i="3" s="1"/>
  <c r="H3" i="1"/>
  <c r="O2" i="1"/>
  <c r="O6" i="1"/>
  <c r="V5" i="1"/>
  <c r="AC4" i="1"/>
  <c r="AJ3" i="1"/>
  <c r="X9" i="1"/>
  <c r="Y12" i="1" s="1"/>
  <c r="A16" i="1"/>
  <c r="D18" i="1" s="1"/>
  <c r="AL16" i="1"/>
  <c r="AM19" i="1" s="1"/>
  <c r="O23" i="1"/>
  <c r="R25" i="1" s="1"/>
  <c r="J30" i="1"/>
  <c r="K33" i="1" s="1"/>
  <c r="AC30" i="1"/>
  <c r="AE32" i="1" s="1"/>
  <c r="X39" i="1"/>
  <c r="Y42" i="1" s="1"/>
  <c r="A40" i="2"/>
  <c r="D42" i="2" s="1"/>
  <c r="J2" i="2" a="1"/>
  <c r="J2" i="2" s="1"/>
  <c r="H2" i="2" s="1"/>
  <c r="X9" i="2"/>
  <c r="Z11" i="2" s="1"/>
  <c r="X30" i="2"/>
  <c r="AA32" i="2" s="1"/>
  <c r="X50" i="2"/>
  <c r="AA52" i="2" s="1"/>
  <c r="AC9" i="2"/>
  <c r="AD11" i="2" s="1"/>
  <c r="AC30" i="2"/>
  <c r="AE32" i="2" s="1"/>
  <c r="AC50" i="2"/>
  <c r="AF52" i="2" s="1"/>
  <c r="AL6" i="2" a="1"/>
  <c r="AL6" i="2" s="1"/>
  <c r="AJ6" i="2" s="1"/>
  <c r="AJ30" i="2"/>
  <c r="AL32" i="2" s="1"/>
  <c r="C2" i="3" a="1"/>
  <c r="C2" i="3" s="1"/>
  <c r="A2" i="3" s="1"/>
  <c r="C19" i="3"/>
  <c r="E21" i="3" s="1"/>
  <c r="J3" i="3" a="1"/>
  <c r="J3" i="3" s="1"/>
  <c r="H3" i="3" s="1"/>
  <c r="J19" i="3"/>
  <c r="L21" i="3" s="1"/>
  <c r="O49" i="3"/>
  <c r="O51" i="3" s="1"/>
  <c r="V9" i="3"/>
  <c r="W11" i="3" s="1"/>
  <c r="V49" i="3"/>
  <c r="X51" i="3" s="1"/>
  <c r="AE9" i="3"/>
  <c r="AG11" i="3" s="1"/>
  <c r="AE49" i="3"/>
  <c r="AG51" i="3" s="1"/>
  <c r="AJ49" i="3"/>
  <c r="AJ51" i="3" s="1"/>
  <c r="J3" i="1" a="1"/>
  <c r="J3" i="1" s="1"/>
  <c r="Q2" i="1" a="1"/>
  <c r="Q2" i="1" s="1"/>
  <c r="Q6" i="1" a="1"/>
  <c r="Q6" i="1" s="1"/>
  <c r="X5" i="1" a="1"/>
  <c r="X5" i="1" s="1"/>
  <c r="AE4" i="1" a="1"/>
  <c r="AE4" i="1" s="1"/>
  <c r="AL3" i="1" a="1"/>
  <c r="AL3" i="1" s="1"/>
  <c r="H9" i="1"/>
  <c r="L14" i="1" s="1"/>
  <c r="C16" i="1"/>
  <c r="D19" i="1" s="1"/>
  <c r="V16" i="1"/>
  <c r="X18" i="1" s="1"/>
  <c r="Q23" i="1"/>
  <c r="R26" i="1" s="1"/>
  <c r="AJ23" i="1"/>
  <c r="AM25" i="1" s="1"/>
  <c r="AE30" i="1"/>
  <c r="AF33" i="1" s="1"/>
  <c r="H39" i="1"/>
  <c r="K41" i="1" s="1"/>
  <c r="A2" i="1"/>
  <c r="C40" i="2"/>
  <c r="F42" i="2" s="1"/>
  <c r="J3" i="2" a="1"/>
  <c r="J3" i="2" s="1"/>
  <c r="H3" i="2" s="1"/>
  <c r="H19" i="2"/>
  <c r="J21" i="2" s="1"/>
  <c r="H40" i="2"/>
  <c r="K42" i="2" s="1"/>
  <c r="Q2" i="2" a="1"/>
  <c r="Q2" i="2" s="1"/>
  <c r="O2" i="2" s="1"/>
  <c r="AE9" i="2"/>
  <c r="AG11" i="2" s="1"/>
  <c r="AE30" i="2"/>
  <c r="AH32" i="2" s="1"/>
  <c r="AE50" i="2"/>
  <c r="AH52" i="2" s="1"/>
  <c r="AJ9" i="2"/>
  <c r="AK11" i="2" s="1"/>
  <c r="AL30" i="2"/>
  <c r="AO32" i="2" s="1"/>
  <c r="C3" i="3" a="1"/>
  <c r="C3" i="3" s="1"/>
  <c r="A3" i="3" s="1"/>
  <c r="A29" i="3"/>
  <c r="B31" i="3" s="1"/>
  <c r="J4" i="3" a="1"/>
  <c r="J4" i="3" s="1"/>
  <c r="H4" i="3" s="1"/>
  <c r="H29" i="3"/>
  <c r="J31" i="3" s="1"/>
  <c r="Q2" i="3" a="1"/>
  <c r="Q2" i="3" s="1"/>
  <c r="O2" i="3" s="1"/>
  <c r="O19" i="3"/>
  <c r="P21" i="3" s="1"/>
  <c r="Q49" i="3"/>
  <c r="S51" i="3" s="1"/>
  <c r="X9" i="3"/>
  <c r="Z11" i="3" s="1"/>
  <c r="X49" i="3"/>
  <c r="Z51" i="3" s="1"/>
  <c r="AC19" i="3"/>
  <c r="AC21" i="3" s="1"/>
  <c r="AL2" i="3" a="1"/>
  <c r="AL2" i="3" s="1"/>
  <c r="AJ2" i="3" s="1"/>
  <c r="Y16" i="3"/>
  <c r="Y36" i="3"/>
  <c r="Y56" i="3"/>
  <c r="AF14" i="3"/>
  <c r="AF34" i="3"/>
  <c r="AF54" i="3"/>
  <c r="AN17" i="3"/>
  <c r="AM34" i="3"/>
  <c r="AM44" i="3"/>
  <c r="K24" i="3"/>
  <c r="K44" i="3"/>
  <c r="AF16" i="3"/>
  <c r="AF36" i="3"/>
  <c r="AF56" i="3"/>
  <c r="AM24" i="3"/>
  <c r="AN35" i="3"/>
  <c r="AM46" i="3"/>
  <c r="K26" i="3"/>
  <c r="K46" i="3"/>
  <c r="R24" i="3"/>
  <c r="R44" i="3"/>
  <c r="AM26" i="3"/>
  <c r="AM36" i="3"/>
  <c r="AN57" i="3"/>
  <c r="R26" i="3"/>
  <c r="R46" i="3"/>
  <c r="Y24" i="3"/>
  <c r="Y44" i="3"/>
  <c r="AN37" i="3"/>
  <c r="Y26" i="3"/>
  <c r="Y46" i="3"/>
  <c r="AF24" i="3"/>
  <c r="AF44" i="3"/>
  <c r="D16" i="3"/>
  <c r="K14" i="3"/>
  <c r="K34" i="3"/>
  <c r="K54" i="3"/>
  <c r="AF26" i="3"/>
  <c r="AF46" i="3"/>
  <c r="AM14" i="3"/>
  <c r="AM16" i="3"/>
  <c r="AM54" i="3"/>
  <c r="R16" i="3"/>
  <c r="R36" i="3"/>
  <c r="R56" i="3"/>
  <c r="Y14" i="3"/>
  <c r="Y34" i="3"/>
  <c r="Y54" i="3"/>
  <c r="AN25" i="3"/>
  <c r="AM56" i="3"/>
  <c r="AN27" i="3"/>
  <c r="AJ21" i="3"/>
  <c r="AG57" i="3"/>
  <c r="AK21" i="3"/>
  <c r="AL21" i="3"/>
  <c r="AN15" i="3"/>
  <c r="AG25" i="3"/>
  <c r="AG17" i="3"/>
  <c r="AC11" i="3"/>
  <c r="AC31" i="3"/>
  <c r="AE31" i="3"/>
  <c r="AG27" i="3"/>
  <c r="Z37" i="3"/>
  <c r="AG45" i="3"/>
  <c r="Z35" i="3"/>
  <c r="Z25" i="3"/>
  <c r="S57" i="3"/>
  <c r="Z47" i="3"/>
  <c r="Z57" i="3"/>
  <c r="V31" i="3"/>
  <c r="W31" i="3"/>
  <c r="X31" i="3"/>
  <c r="S55" i="3"/>
  <c r="X41" i="3"/>
  <c r="Z27" i="3"/>
  <c r="V21" i="3"/>
  <c r="P31" i="3"/>
  <c r="W21" i="3"/>
  <c r="Z45" i="3"/>
  <c r="X21" i="3"/>
  <c r="S25" i="3"/>
  <c r="S27" i="3"/>
  <c r="S35" i="3"/>
  <c r="L17" i="3"/>
  <c r="S37" i="3"/>
  <c r="S45" i="3"/>
  <c r="O31" i="3"/>
  <c r="S47" i="3"/>
  <c r="AN15" i="2"/>
  <c r="L25" i="3"/>
  <c r="L15" i="3"/>
  <c r="L27" i="3"/>
  <c r="L45" i="3"/>
  <c r="L47" i="3"/>
  <c r="E37" i="3"/>
  <c r="D14" i="3"/>
  <c r="D26" i="3"/>
  <c r="D44" i="3"/>
  <c r="D54" i="3"/>
  <c r="D34" i="3"/>
  <c r="D46" i="3"/>
  <c r="E55" i="3"/>
  <c r="E35" i="3"/>
  <c r="D56" i="3"/>
  <c r="D24" i="3"/>
  <c r="D36" i="3"/>
  <c r="E57" i="3"/>
  <c r="B11" i="3"/>
  <c r="AN45" i="2"/>
  <c r="AN55" i="2"/>
  <c r="AN35" i="2"/>
  <c r="AN57" i="2"/>
  <c r="AM26" i="2"/>
  <c r="AN47" i="2"/>
  <c r="AO38" i="2"/>
  <c r="AJ21" i="2"/>
  <c r="AO58" i="2"/>
  <c r="AK21" i="2"/>
  <c r="AL21" i="2"/>
  <c r="AL52" i="2"/>
  <c r="AM52" i="2"/>
  <c r="AN25" i="2"/>
  <c r="Z15" i="2"/>
  <c r="AA58" i="2"/>
  <c r="AN17" i="2"/>
  <c r="AO46" i="2"/>
  <c r="AJ42" i="2"/>
  <c r="AN52" i="2"/>
  <c r="AK42" i="2"/>
  <c r="AO48" i="2"/>
  <c r="AL42" i="2"/>
  <c r="AO36" i="2"/>
  <c r="AO56" i="2"/>
  <c r="AN42" i="2"/>
  <c r="AJ52" i="2"/>
  <c r="AK52" i="2"/>
  <c r="AE52" i="2"/>
  <c r="AC21" i="2"/>
  <c r="AD21" i="2"/>
  <c r="AG25" i="2"/>
  <c r="AH46" i="2"/>
  <c r="AC11" i="2"/>
  <c r="AC42" i="2"/>
  <c r="AG27" i="2"/>
  <c r="AD42" i="2"/>
  <c r="AH48" i="2"/>
  <c r="AE42" i="2"/>
  <c r="AG42" i="2"/>
  <c r="AC52" i="2"/>
  <c r="V21" i="2"/>
  <c r="X32" i="2"/>
  <c r="W21" i="2"/>
  <c r="X21" i="2"/>
  <c r="M38" i="2"/>
  <c r="Z17" i="2"/>
  <c r="AA46" i="2"/>
  <c r="Z32" i="2"/>
  <c r="W42" i="2"/>
  <c r="AA48" i="2"/>
  <c r="AA56" i="2"/>
  <c r="V52" i="2"/>
  <c r="T38" i="2"/>
  <c r="Q52" i="2"/>
  <c r="S25" i="2"/>
  <c r="T46" i="2"/>
  <c r="R52" i="2"/>
  <c r="S27" i="2"/>
  <c r="T48" i="2"/>
  <c r="T36" i="2"/>
  <c r="F58" i="2"/>
  <c r="J32" i="2"/>
  <c r="M58" i="2"/>
  <c r="K32" i="2"/>
  <c r="J52" i="2"/>
  <c r="L15" i="2"/>
  <c r="L25" i="2"/>
  <c r="L17" i="2"/>
  <c r="M46" i="2"/>
  <c r="L27" i="2"/>
  <c r="M48" i="2"/>
  <c r="M56" i="2"/>
  <c r="H32" i="2"/>
  <c r="L42" i="2"/>
  <c r="H52" i="2"/>
  <c r="I32" i="2"/>
  <c r="I52" i="2"/>
  <c r="C52" i="2"/>
  <c r="D52" i="2"/>
  <c r="E52" i="2"/>
  <c r="F56" i="2"/>
  <c r="A52" i="2"/>
  <c r="B52" i="2"/>
  <c r="F36" i="2"/>
  <c r="G30" i="2"/>
  <c r="F38" i="2"/>
  <c r="E27" i="2"/>
  <c r="E25" i="2"/>
  <c r="G10" i="2"/>
  <c r="E15" i="2"/>
  <c r="E17" i="2"/>
  <c r="U2" i="1"/>
  <c r="Z17" i="1"/>
  <c r="L31" i="1"/>
  <c r="Z40" i="1"/>
  <c r="S10" i="1"/>
  <c r="AN24" i="1"/>
  <c r="AG31" i="1"/>
  <c r="AG10" i="1"/>
  <c r="U6" i="1"/>
  <c r="E24" i="1"/>
  <c r="L24" i="1"/>
  <c r="S24" i="1"/>
  <c r="G3" i="1"/>
  <c r="AG17" i="1"/>
  <c r="Z24" i="1"/>
  <c r="S31" i="1"/>
  <c r="AG40" i="1"/>
  <c r="Z10" i="1"/>
  <c r="AN10" i="1"/>
  <c r="AN31" i="1"/>
  <c r="U4" i="1"/>
  <c r="L10" i="1"/>
  <c r="S17" i="1"/>
  <c r="E31" i="1"/>
  <c r="S40" i="1"/>
  <c r="AN17" i="1"/>
  <c r="AG24" i="1"/>
  <c r="Z31" i="1"/>
  <c r="AN40" i="1"/>
  <c r="N3" i="1"/>
  <c r="E17" i="1"/>
  <c r="L17" i="1"/>
  <c r="E40" i="1"/>
  <c r="AG46" i="1"/>
  <c r="AD46" i="1" s="1"/>
  <c r="AF41" i="1"/>
  <c r="AM41" i="1"/>
  <c r="AE41" i="1"/>
  <c r="AL42" i="1"/>
  <c r="Z37" i="1"/>
  <c r="V37" i="1" s="1"/>
  <c r="C41" i="1"/>
  <c r="X42" i="1"/>
  <c r="AE42" i="1"/>
  <c r="AN37" i="1"/>
  <c r="AL37" i="1" s="1"/>
  <c r="AM32" i="1"/>
  <c r="AL33" i="1"/>
  <c r="AL32" i="1"/>
  <c r="AF32" i="1"/>
  <c r="Y32" i="1"/>
  <c r="X33" i="1"/>
  <c r="X32" i="1"/>
  <c r="E37" i="1"/>
  <c r="K32" i="1"/>
  <c r="J32" i="1"/>
  <c r="S28" i="1"/>
  <c r="K25" i="1"/>
  <c r="Q25" i="1"/>
  <c r="E28" i="1"/>
  <c r="C25" i="1"/>
  <c r="AE25" i="1"/>
  <c r="L21" i="1"/>
  <c r="J18" i="1"/>
  <c r="K18" i="1"/>
  <c r="Q18" i="1"/>
  <c r="R18" i="1"/>
  <c r="AG21" i="1"/>
  <c r="AE18" i="1"/>
  <c r="AL11" i="1"/>
  <c r="AM11" i="1"/>
  <c r="AG14" i="1"/>
  <c r="AE11" i="1"/>
  <c r="AF11" i="1"/>
  <c r="X11" i="1"/>
  <c r="E10" i="1"/>
  <c r="G2" i="1"/>
  <c r="N5" i="1"/>
  <c r="G6" i="1"/>
  <c r="U3" i="1"/>
  <c r="AB6" i="1"/>
  <c r="AP4" i="1"/>
  <c r="AI4" i="1"/>
  <c r="G4" i="1"/>
  <c r="N6" i="1"/>
  <c r="AB4" i="1"/>
  <c r="AP2" i="1"/>
  <c r="AI2" i="1"/>
  <c r="AP5" i="1"/>
  <c r="N4" i="1"/>
  <c r="AB2" i="1"/>
  <c r="AI5" i="1"/>
  <c r="AB5" i="1"/>
  <c r="AP3" i="1"/>
  <c r="N2" i="1"/>
  <c r="U5" i="1"/>
  <c r="AI3" i="1"/>
  <c r="AP6" i="1"/>
  <c r="AB3" i="1"/>
  <c r="AI6" i="1"/>
  <c r="E14" i="1"/>
  <c r="C2" i="1" a="1"/>
  <c r="C2" i="1" s="1"/>
  <c r="C6" i="1" a="1"/>
  <c r="C6" i="1" s="1"/>
  <c r="C5" i="1" a="1"/>
  <c r="C5" i="1" s="1"/>
  <c r="A4" i="1"/>
  <c r="C4" i="1" a="1"/>
  <c r="C4" i="1" s="1"/>
  <c r="A6" i="1"/>
  <c r="C3" i="1" a="1"/>
  <c r="C3" i="1" s="1"/>
  <c r="A5" i="1"/>
  <c r="G5" i="1" s="1"/>
  <c r="A3" i="1"/>
  <c r="F42" i="6"/>
  <c r="G42" i="6" s="1"/>
  <c r="F41" i="6"/>
  <c r="G41" i="6" s="1"/>
  <c r="AL25" i="1" l="1"/>
  <c r="D41" i="1"/>
  <c r="I42" i="2"/>
  <c r="AD32" i="2"/>
  <c r="X41" i="1"/>
  <c r="AE11" i="2"/>
  <c r="C31" i="3"/>
  <c r="O32" i="2"/>
  <c r="H31" i="3"/>
  <c r="AN32" i="2"/>
  <c r="AC32" i="2"/>
  <c r="V32" i="2"/>
  <c r="V41" i="3"/>
  <c r="AK51" i="3"/>
  <c r="W11" i="2"/>
  <c r="Q51" i="3"/>
  <c r="J41" i="1"/>
  <c r="J42" i="1"/>
  <c r="Y25" i="1"/>
  <c r="P51" i="3"/>
  <c r="AF32" i="2"/>
  <c r="AL11" i="3"/>
  <c r="AJ11" i="3"/>
  <c r="R32" i="2"/>
  <c r="P32" i="2"/>
  <c r="Q32" i="1"/>
  <c r="P21" i="2"/>
  <c r="O21" i="2"/>
  <c r="P11" i="3"/>
  <c r="C41" i="3"/>
  <c r="A42" i="2"/>
  <c r="A41" i="3"/>
  <c r="C42" i="2"/>
  <c r="Z42" i="2"/>
  <c r="S14" i="1"/>
  <c r="I11" i="3"/>
  <c r="Q11" i="3"/>
  <c r="AL18" i="1"/>
  <c r="H11" i="3"/>
  <c r="Q41" i="3"/>
  <c r="AD51" i="3"/>
  <c r="O42" i="2"/>
  <c r="O41" i="3"/>
  <c r="O21" i="3"/>
  <c r="AJ32" i="2"/>
  <c r="H21" i="3"/>
  <c r="Q11" i="1"/>
  <c r="C51" i="3"/>
  <c r="S42" i="2"/>
  <c r="AN14" i="1"/>
  <c r="B42" i="2"/>
  <c r="A51" i="3"/>
  <c r="C18" i="1"/>
  <c r="Q33" i="1"/>
  <c r="V11" i="2"/>
  <c r="AJ31" i="3"/>
  <c r="AN21" i="1"/>
  <c r="C21" i="2"/>
  <c r="Q42" i="2"/>
  <c r="AG52" i="2"/>
  <c r="AJ11" i="2"/>
  <c r="H41" i="3"/>
  <c r="J41" i="3"/>
  <c r="Z14" i="1"/>
  <c r="K11" i="1"/>
  <c r="E21" i="1"/>
  <c r="S37" i="1"/>
  <c r="Q37" i="1" s="1"/>
  <c r="B21" i="2"/>
  <c r="E42" i="2"/>
  <c r="AL11" i="2"/>
  <c r="AM32" i="2"/>
  <c r="J11" i="1"/>
  <c r="P42" i="2"/>
  <c r="AK32" i="2"/>
  <c r="J21" i="3"/>
  <c r="AL31" i="3"/>
  <c r="R11" i="1"/>
  <c r="S52" i="2"/>
  <c r="AH38" i="2"/>
  <c r="S21" i="1"/>
  <c r="L46" i="1"/>
  <c r="F46" i="2"/>
  <c r="P52" i="2"/>
  <c r="W32" i="2"/>
  <c r="T58" i="2"/>
  <c r="AH58" i="2"/>
  <c r="A11" i="3"/>
  <c r="E45" i="3"/>
  <c r="O11" i="3"/>
  <c r="AD41" i="3"/>
  <c r="AG35" i="3"/>
  <c r="AL41" i="3"/>
  <c r="AG37" i="1"/>
  <c r="AF37" i="1" s="1"/>
  <c r="F48" i="2"/>
  <c r="M36" i="2"/>
  <c r="Z27" i="2"/>
  <c r="Y32" i="2"/>
  <c r="AG17" i="2"/>
  <c r="C21" i="3"/>
  <c r="E17" i="3"/>
  <c r="J51" i="3"/>
  <c r="I51" i="3"/>
  <c r="L37" i="3"/>
  <c r="AE51" i="3"/>
  <c r="AD31" i="3"/>
  <c r="AN55" i="3"/>
  <c r="AG15" i="3"/>
  <c r="Z46" i="1"/>
  <c r="Y46" i="1" s="1"/>
  <c r="Y11" i="1"/>
  <c r="AN28" i="1"/>
  <c r="AM28" i="1" s="1"/>
  <c r="Q42" i="1"/>
  <c r="AN46" i="1"/>
  <c r="AL46" i="1" s="1"/>
  <c r="O52" i="2"/>
  <c r="S17" i="2"/>
  <c r="AH56" i="2"/>
  <c r="Z25" i="2"/>
  <c r="A21" i="3"/>
  <c r="E47" i="3"/>
  <c r="E25" i="3"/>
  <c r="H51" i="3"/>
  <c r="S15" i="3"/>
  <c r="V51" i="3"/>
  <c r="AE11" i="3"/>
  <c r="AC51" i="3"/>
  <c r="AN47" i="3"/>
  <c r="AL51" i="3"/>
  <c r="L28" i="1"/>
  <c r="S15" i="2"/>
  <c r="AG15" i="2"/>
  <c r="AA38" i="2"/>
  <c r="E27" i="3"/>
  <c r="L55" i="3"/>
  <c r="Z15" i="3"/>
  <c r="AJ41" i="3"/>
  <c r="AH36" i="2"/>
  <c r="AG32" i="2"/>
  <c r="Z55" i="3"/>
  <c r="X11" i="3"/>
  <c r="AE33" i="1"/>
  <c r="Q41" i="1"/>
  <c r="S46" i="1"/>
  <c r="R46" i="1" s="1"/>
  <c r="L32" i="2"/>
  <c r="S32" i="2"/>
  <c r="AD52" i="2"/>
  <c r="E15" i="3"/>
  <c r="AN27" i="2"/>
  <c r="L35" i="3"/>
  <c r="Z17" i="3"/>
  <c r="AG47" i="3"/>
  <c r="AE41" i="3"/>
  <c r="AN45" i="3"/>
  <c r="I11" i="2"/>
  <c r="Y52" i="2"/>
  <c r="W51" i="3"/>
  <c r="AE21" i="3"/>
  <c r="V11" i="3"/>
  <c r="L52" i="2"/>
  <c r="Q11" i="2"/>
  <c r="O11" i="2"/>
  <c r="Z52" i="2"/>
  <c r="X52" i="2"/>
  <c r="I31" i="3"/>
  <c r="Q21" i="3"/>
  <c r="Z21" i="1"/>
  <c r="J25" i="1"/>
  <c r="H42" i="2"/>
  <c r="V42" i="2"/>
  <c r="AD21" i="3"/>
  <c r="A31" i="3"/>
  <c r="Y18" i="1"/>
  <c r="AG28" i="1"/>
  <c r="AE28" i="1" s="1"/>
  <c r="L37" i="1"/>
  <c r="K37" i="1" s="1"/>
  <c r="J42" i="2"/>
  <c r="I21" i="2"/>
  <c r="X42" i="2"/>
  <c r="C42" i="1"/>
  <c r="J11" i="2"/>
  <c r="Z28" i="1"/>
  <c r="X28" i="1" s="1"/>
  <c r="J33" i="1"/>
  <c r="H21" i="2"/>
  <c r="AM46" i="1"/>
  <c r="AJ46" i="1"/>
  <c r="A46" i="1"/>
  <c r="AK46" i="1"/>
  <c r="AC46" i="1"/>
  <c r="AF46" i="1"/>
  <c r="W46" i="1"/>
  <c r="AE46" i="1"/>
  <c r="X46" i="1"/>
  <c r="B46" i="1"/>
  <c r="AM37" i="1"/>
  <c r="C46" i="1"/>
  <c r="AC37" i="1"/>
  <c r="V46" i="1"/>
  <c r="O37" i="1"/>
  <c r="P37" i="1"/>
  <c r="R37" i="1"/>
  <c r="AD37" i="1"/>
  <c r="AE37" i="1"/>
  <c r="W37" i="1"/>
  <c r="Y37" i="1"/>
  <c r="H46" i="1"/>
  <c r="K46" i="1"/>
  <c r="J46" i="1"/>
  <c r="I46" i="1"/>
  <c r="X37" i="1"/>
  <c r="AJ37" i="1"/>
  <c r="Q46" i="1"/>
  <c r="P46" i="1"/>
  <c r="AK37" i="1"/>
  <c r="I37" i="1"/>
  <c r="J37" i="1"/>
  <c r="H37" i="1"/>
  <c r="AF28" i="1"/>
  <c r="AD28" i="1"/>
  <c r="Y28" i="1"/>
  <c r="R28" i="1"/>
  <c r="Q28" i="1"/>
  <c r="P28" i="1"/>
  <c r="K28" i="1"/>
  <c r="J28" i="1"/>
  <c r="I28" i="1"/>
  <c r="D28" i="1"/>
  <c r="C28" i="1"/>
  <c r="B28" i="1"/>
  <c r="AM21" i="1"/>
  <c r="AL21" i="1"/>
  <c r="AK21" i="1"/>
  <c r="AF21" i="1"/>
  <c r="AE21" i="1"/>
  <c r="AD21" i="1"/>
  <c r="Y21" i="1"/>
  <c r="X21" i="1"/>
  <c r="W21" i="1"/>
  <c r="R21" i="1"/>
  <c r="Q21" i="1"/>
  <c r="P21" i="1"/>
  <c r="K21" i="1"/>
  <c r="J21" i="1"/>
  <c r="I21" i="1"/>
  <c r="D21" i="1"/>
  <c r="C21" i="1"/>
  <c r="B21" i="1"/>
  <c r="AM14" i="1"/>
  <c r="AL14" i="1"/>
  <c r="AK14" i="1"/>
  <c r="AF14" i="1"/>
  <c r="AE14" i="1"/>
  <c r="AD14" i="1"/>
  <c r="Y14" i="1"/>
  <c r="X14" i="1"/>
  <c r="W14" i="1"/>
  <c r="R14" i="1"/>
  <c r="Q14" i="1"/>
  <c r="P14" i="1"/>
  <c r="K14" i="1"/>
  <c r="J14" i="1"/>
  <c r="I14" i="1"/>
  <c r="C14" i="1"/>
  <c r="D14" i="1"/>
  <c r="B14" i="1"/>
  <c r="O46" i="1" l="1"/>
  <c r="AK28" i="1"/>
  <c r="AL28" i="1"/>
  <c r="W28" i="1"/>
  <c r="G2" i="2" l="1"/>
  <c r="E32" i="2"/>
  <c r="D12" i="1"/>
  <c r="C11" i="1"/>
  <c r="C33" i="1"/>
  <c r="D32" i="1"/>
  <c r="E11" i="2" l="1"/>
  <c r="A11" i="2"/>
  <c r="C11" i="2"/>
  <c r="B11" i="2"/>
  <c r="F32" i="2"/>
  <c r="D32" i="2"/>
  <c r="D11" i="1"/>
  <c r="D33" i="1"/>
  <c r="C32" i="1"/>
  <c r="C37" i="1" l="1"/>
  <c r="D37" i="1"/>
  <c r="B37" i="1"/>
  <c r="A37" i="1"/>
  <c r="B32" i="2"/>
  <c r="C32" i="2"/>
  <c r="A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<sst xmlns="http://schemas.openxmlformats.org/spreadsheetml/2006/main" count="532" uniqueCount="23">
  <si>
    <t>Moltiplicazioni per 10, 100 e 1000</t>
  </si>
  <si>
    <t>X</t>
  </si>
  <si>
    <t>=</t>
  </si>
  <si>
    <t>Moltiplicazioni semplici</t>
  </si>
  <si>
    <t>Moltiplicazioni complesse</t>
  </si>
  <si>
    <t>+</t>
  </si>
  <si>
    <t>Divisioni per 10, 100 e 1000</t>
  </si>
  <si>
    <t>:</t>
  </si>
  <si>
    <t>Resto</t>
  </si>
  <si>
    <t>Divisioni semplici</t>
  </si>
  <si>
    <t>Divisioni complesse</t>
  </si>
  <si>
    <t xml:space="preserve">Mastered by </t>
  </si>
  <si>
    <t>Paolo Marconcini</t>
  </si>
  <si>
    <t>Versione</t>
  </si>
  <si>
    <t>01 del 20/09/2023</t>
  </si>
  <si>
    <t>Impostare un valore numerico nella cella con sfondo verde per aggiornare tutte le cifre di tutti gli esercizi; in assenza di un numero la randomizzazione è legata alla data da calendario e quindi i numeri cambieranno ogni giorno.</t>
  </si>
  <si>
    <t>Inserire un numero:</t>
  </si>
  <si>
    <t>Visualizza soluzioni (S/N):</t>
  </si>
  <si>
    <t>Correttore (S/N):</t>
  </si>
  <si>
    <t>S</t>
  </si>
  <si>
    <t>Impostare a S la cella con sfondo verde per attivare il correttore in tempo reale</t>
  </si>
  <si>
    <t>Impostare a S la cella con sfondo verde per visualizzare i risultati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</si>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</sst>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1" xfId="0" applyFont="1" applyBorder="1"/>
    <xf numFmtId="0" fontId="3" fillId="0" borderId="21" xfId="0" applyFont="1" applyBorder="1" applyAlignment="1">
      <alignment horizontal="center"/>
    </xf>
    <xf numFmtId="0" fontId="1" fillId="0" borderId="18" xfId="0" applyFont="1" applyBorder="1"/>
    <xf numFmtId="0" fontId="1" fillId="0" borderId="0" xfId="0" applyFont="1"/>
    <xf numFmtId="0" fontId="1" fillId="0" borderId="19" xfId="0" applyFont="1" applyBorder="1"/>
    <xf numFmtId="0" fontId="1" fillId="0" borderId="2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14" fontId="0" fillId="0" borderId="0" xfId="0" applyNumberFormat="1"/>
    <xf numFmtId="0" fontId="5" fillId="3" borderId="23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left"/>
    </xf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 applyAlignment="1">
      <alignment horizontal="right"/>
    </xf>
    <xf numFmtId="0" fontId="0" fillId="3" borderId="28" xfId="0" applyFill="1" applyBorder="1"/>
    <xf numFmtId="0" fontId="0" fillId="0" borderId="0" xfId="0" applyAlignment="1">
      <alignment horizontal="right"/>
    </xf>
    <xf numFmtId="49" fontId="0" fillId="0" borderId="0" xfId="0" applyNumberFormat="1"/>
    <xf numFmtId="0" fontId="1" fillId="4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4" borderId="0" xfId="0" applyFill="1" applyAlignment="1" applyProtection="1">
      <alignment horizontal="center"/>
      <protection locked="0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shrinkToFi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3" xfId="0" applyFont="1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/>
      <protection locked="0"/>
    </xf>
    <xf numFmtId="0" fontId="2" fillId="4" borderId="3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e" xfId="0" builtinId="0"/>
  </cellStyles>
  <dxfs count="80"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marconcini" TargetMode="External"/><Relationship Id="rId3" Type="http://schemas.openxmlformats.org/officeDocument/2006/relationships/image" Target="../media/image2.sv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hyperlink" Target="mailto:pmarconcini75@gmail.com" TargetMode="External"/><Relationship Id="rId6" Type="http://schemas.openxmlformats.org/officeDocument/2006/relationships/hyperlink" Target="https://join.skype.com/invite/dZTcq3hG3014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linkedin.com/in/paolomarconcini/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2</xdr:row>
      <xdr:rowOff>114300</xdr:rowOff>
    </xdr:from>
    <xdr:to>
      <xdr:col>1</xdr:col>
      <xdr:colOff>1977390</xdr:colOff>
      <xdr:row>3</xdr:row>
      <xdr:rowOff>748665</xdr:rowOff>
    </xdr:to>
    <xdr:pic>
      <xdr:nvPicPr>
        <xdr:cNvPr id="2" name="Elemento grafico 364" descr="Posta elettronica con riempimento a tinta uni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E9C5A-6C8D-4C74-BB51-277CBC68FF3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771650" y="1085850"/>
          <a:ext cx="815340" cy="824865"/>
        </a:xfrm>
        <a:prstGeom prst="rect">
          <a:avLst/>
        </a:prstGeom>
      </xdr:spPr>
    </xdr:pic>
    <xdr:clientData/>
  </xdr:twoCellAnchor>
  <xdr:twoCellAnchor editAs="oneCell">
    <xdr:from>
      <xdr:col>1</xdr:col>
      <xdr:colOff>2202180</xdr:colOff>
      <xdr:row>2</xdr:row>
      <xdr:rowOff>129540</xdr:rowOff>
    </xdr:from>
    <xdr:to>
      <xdr:col>2</xdr:col>
      <xdr:colOff>373380</xdr:colOff>
      <xdr:row>3</xdr:row>
      <xdr:rowOff>733425</xdr:rowOff>
    </xdr:to>
    <xdr:pic>
      <xdr:nvPicPr>
        <xdr:cNvPr id="3" name="Immagin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E161B9-0A8A-42EA-B56A-2A17D179B1ED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1090"/>
          <a:ext cx="723900" cy="7943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624840</xdr:colOff>
      <xdr:row>2</xdr:row>
      <xdr:rowOff>137160</xdr:rowOff>
    </xdr:from>
    <xdr:to>
      <xdr:col>2</xdr:col>
      <xdr:colOff>1394460</xdr:colOff>
      <xdr:row>3</xdr:row>
      <xdr:rowOff>756285</xdr:rowOff>
    </xdr:to>
    <xdr:pic>
      <xdr:nvPicPr>
        <xdr:cNvPr id="4" name="Immagine 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0D3E0A-31B9-41BF-84CA-E1188B585941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87140" y="1108710"/>
          <a:ext cx="769620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1695450</xdr:colOff>
      <xdr:row>2</xdr:row>
      <xdr:rowOff>123825</xdr:rowOff>
    </xdr:from>
    <xdr:to>
      <xdr:col>2</xdr:col>
      <xdr:colOff>2590925</xdr:colOff>
      <xdr:row>3</xdr:row>
      <xdr:rowOff>962169</xdr:rowOff>
    </xdr:to>
    <xdr:pic>
      <xdr:nvPicPr>
        <xdr:cNvPr id="5" name="Immagine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F92087A-7D20-4063-9B71-E98C85F10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57750" y="1095375"/>
          <a:ext cx="895475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D0EA-1005-40C0-97BA-90FDB1DD1B68}">
  <dimension ref="A5:G42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8.42578125" customWidth="1"/>
    <col min="6" max="6" width="21.5703125" customWidth="1"/>
    <col min="7" max="7" width="15.85546875" customWidth="1"/>
  </cols>
  <sheetData>
    <row r="5" spans="1:6" x14ac:dyDescent="0.25">
      <c r="A5" s="47" t="s">
        <v>16</v>
      </c>
      <c r="B5" s="58">
        <v>1</v>
      </c>
      <c r="C5" t="s">
        <v>15</v>
      </c>
    </row>
    <row r="6" spans="1:6" x14ac:dyDescent="0.25">
      <c r="A6" s="47"/>
      <c r="B6" s="56">
        <f>IF(AND(B5&lt;&gt;"", ISNUMBER(B5)),1000+MOD(ABS(B5),8999),"")</f>
        <v>1001</v>
      </c>
    </row>
    <row r="7" spans="1:6" x14ac:dyDescent="0.25">
      <c r="A7" s="47" t="s">
        <v>18</v>
      </c>
      <c r="B7" s="58" t="s">
        <v>19</v>
      </c>
      <c r="C7" t="s">
        <v>20</v>
      </c>
    </row>
    <row r="8" spans="1:6" x14ac:dyDescent="0.25">
      <c r="A8" s="47"/>
      <c r="B8" s="57" t="str">
        <f>IF(UPPER(B7)="S","S","N")</f>
        <v>S</v>
      </c>
    </row>
    <row r="9" spans="1:6" x14ac:dyDescent="0.25">
      <c r="A9" s="47" t="s">
        <v>17</v>
      </c>
      <c r="B9" s="58" t="s">
        <v>22</v>
      </c>
      <c r="C9" t="s">
        <v>21</v>
      </c>
    </row>
    <row r="10" spans="1:6" x14ac:dyDescent="0.25">
      <c r="B10" s="57" t="str">
        <f>IF(UPPER(B9)="S","S","N")</f>
        <v>N</v>
      </c>
    </row>
    <row r="13" spans="1:6" x14ac:dyDescent="0.25">
      <c r="F13" s="48"/>
    </row>
    <row r="17" spans="2:2" x14ac:dyDescent="0.25">
      <c r="B17" s="40"/>
    </row>
    <row r="18" spans="2:2" x14ac:dyDescent="0.25">
      <c r="B18" s="40"/>
    </row>
    <row r="19" spans="2:2" x14ac:dyDescent="0.25">
      <c r="B19" s="40"/>
    </row>
    <row r="20" spans="2:2" x14ac:dyDescent="0.25">
      <c r="B20" s="40"/>
    </row>
    <row r="21" spans="2:2" x14ac:dyDescent="0.25">
      <c r="B21" s="40"/>
    </row>
    <row r="22" spans="2:2" x14ac:dyDescent="0.25">
      <c r="B22" s="40"/>
    </row>
    <row r="23" spans="2:2" x14ac:dyDescent="0.25">
      <c r="B23" s="40"/>
    </row>
    <row r="24" spans="2:2" x14ac:dyDescent="0.25">
      <c r="B24" s="40"/>
    </row>
    <row r="25" spans="2:2" x14ac:dyDescent="0.25">
      <c r="B25" s="40"/>
    </row>
    <row r="26" spans="2:2" x14ac:dyDescent="0.25">
      <c r="B26" s="40"/>
    </row>
    <row r="27" spans="2:2" x14ac:dyDescent="0.25">
      <c r="B27" s="40"/>
    </row>
    <row r="28" spans="2:2" x14ac:dyDescent="0.25">
      <c r="B28" s="40"/>
    </row>
    <row r="29" spans="2:2" x14ac:dyDescent="0.25">
      <c r="B29" s="40"/>
    </row>
    <row r="30" spans="2:2" x14ac:dyDescent="0.25">
      <c r="B30" s="40"/>
    </row>
    <row r="31" spans="2:2" x14ac:dyDescent="0.25">
      <c r="B31" s="40"/>
    </row>
    <row r="32" spans="2:2" x14ac:dyDescent="0.25">
      <c r="B32" s="40"/>
    </row>
    <row r="33" spans="2:7" x14ac:dyDescent="0.25">
      <c r="B33" s="40"/>
    </row>
    <row r="34" spans="2:7" x14ac:dyDescent="0.25">
      <c r="B34" s="40"/>
    </row>
    <row r="35" spans="2:7" x14ac:dyDescent="0.25">
      <c r="B35" s="40"/>
    </row>
    <row r="36" spans="2:7" x14ac:dyDescent="0.25">
      <c r="B36" s="40"/>
    </row>
    <row r="37" spans="2:7" x14ac:dyDescent="0.25">
      <c r="B37" s="40"/>
    </row>
    <row r="38" spans="2:7" x14ac:dyDescent="0.25">
      <c r="B38" s="40"/>
    </row>
    <row r="39" spans="2:7" x14ac:dyDescent="0.25">
      <c r="B39" s="40"/>
    </row>
    <row r="40" spans="2:7" x14ac:dyDescent="0.25">
      <c r="B40" s="40"/>
    </row>
    <row r="41" spans="2:7" x14ac:dyDescent="0.25">
      <c r="B41" s="40">
        <f t="shared" ref="B41:B42" ca="1" si="0">IF($B$5&lt;"",$B$5,TODAY())</f>
        <v>1</v>
      </c>
      <c r="C41">
        <f t="shared" ref="C41:C42" ca="1" si="1">(_xlfn.SHEET()+1)*ROW()*COLUMN()</f>
        <v>246</v>
      </c>
      <c r="F41" t="str">
        <f ca="1">LEFT(VALUE(RIGHT(IF(Impostazioni!$B$6&lt;"",Impostazioni!$B$6,TODAY())/((_xlfn.SHEET()+1)*ROW()*COLUMN())/10000,5)),4)</f>
        <v>5284</v>
      </c>
      <c r="G41">
        <f t="shared" ref="G41:G42" ca="1" si="2">VALUE(F41)</f>
        <v>5284</v>
      </c>
    </row>
    <row r="42" spans="2:7" x14ac:dyDescent="0.25">
      <c r="B42" s="40">
        <f t="shared" ca="1" si="0"/>
        <v>1</v>
      </c>
      <c r="C42">
        <f t="shared" ca="1" si="1"/>
        <v>252</v>
      </c>
      <c r="F42" t="str">
        <f ca="1">LEFT(VALUE(RIGHT(IF(Impostazioni!$B$6&lt;"",Impostazioni!$B$6,TODAY())/((_xlfn.SHEET()+1)*ROW()*COLUMN())/10000,5)),4)</f>
        <v>1111</v>
      </c>
      <c r="G42">
        <f t="shared" ca="1" si="2"/>
        <v>1111</v>
      </c>
    </row>
  </sheetData>
  <sheetProtection algorithmName="SHA-512" hashValue="Gw25jlXa8V62wXrSLcU5jQL3R/JH/MLdhb/j/A9I2nyngfZdBRqjApu3I1V4zMivc61RaMWhVdv1OPKwyFtJxQ==" saltValue="xiOrhqvaesY10HxbG7DDrQ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AR46"/>
  <sheetViews>
    <sheetView zoomScaleNormal="100" workbookViewId="0">
      <selection activeCell="B19" sqref="B19"/>
    </sheetView>
  </sheetViews>
  <sheetFormatPr defaultRowHeight="15" x14ac:dyDescent="0.25"/>
  <cols>
    <col min="1" max="4" width="4.7109375" style="1" customWidth="1"/>
    <col min="5" max="6" width="3.5703125" style="1" customWidth="1"/>
    <col min="7" max="7" width="3.5703125" style="4" customWidth="1"/>
    <col min="8" max="11" width="4.7109375" style="1" customWidth="1"/>
    <col min="12" max="13" width="3.5703125" style="1" customWidth="1"/>
    <col min="14" max="14" width="3.5703125" style="4" customWidth="1"/>
    <col min="15" max="18" width="4.7109375" style="1" customWidth="1"/>
    <col min="19" max="19" width="3.5703125" style="1" customWidth="1"/>
    <col min="20" max="20" width="3.5703125" style="4" customWidth="1"/>
    <col min="21" max="21" width="1.42578125" style="4" customWidth="1"/>
    <col min="22" max="25" width="4.7109375" style="1" customWidth="1"/>
    <col min="26" max="27" width="3.5703125" style="1" customWidth="1"/>
    <col min="28" max="28" width="3.5703125" style="4" customWidth="1"/>
    <col min="29" max="32" width="4.7109375" style="1" customWidth="1"/>
    <col min="33" max="34" width="3.5703125" style="1" customWidth="1"/>
    <col min="35" max="35" width="3.5703125" style="4" customWidth="1"/>
    <col min="36" max="39" width="4.7109375" style="1" customWidth="1"/>
    <col min="40" max="40" width="3.5703125" style="1" customWidth="1"/>
    <col min="41" max="41" width="3.5703125" style="4" customWidth="1"/>
    <col min="43" max="44" width="10.7109375" bestFit="1" customWidth="1"/>
  </cols>
  <sheetData>
    <row r="1" spans="1:44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V1" s="63" t="s">
        <v>0</v>
      </c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</row>
    <row r="2" spans="1:44" x14ac:dyDescent="0.25">
      <c r="A2" s="1" t="str">
        <f ca="1">LEFT(VALUE(RIGHT(IF(Impostazioni!$B$6&lt;"",Impostazioni!$B$6,TODAY())/LN((_xlfn.SHEET()+1)*ROW()*COLUMN())/100000,5)),2)</f>
        <v>77</v>
      </c>
      <c r="B2" s="1" t="s">
        <v>1</v>
      </c>
      <c r="C2" s="1" cm="1">
        <f t="array" aca="1" ref="C2" ca="1">_xlfn.SWITCH(MOD(RIGHT(IF(Impostazioni!$B$6&lt;"",Impostazioni!$B$6,TODAY())/LN((_xlfn.SHEET()+1)*ROW()*COLUMN())/100000,5),3),0,10,1,100,1000)</f>
        <v>100</v>
      </c>
      <c r="D2" s="2" t="s">
        <v>2</v>
      </c>
      <c r="E2" s="64"/>
      <c r="F2" s="65"/>
      <c r="G2" s="4" t="str">
        <f>IF(AND(E2&lt;&gt;"",Impostazioni!$B$8="S"),IF(E2=A2*C2,"OK","ERR"),"")</f>
        <v/>
      </c>
      <c r="H2" s="1" t="str">
        <f ca="1">LEFT(VALUE(RIGHT(IF(Impostazioni!$B$6&lt;"",Impostazioni!$B$6,TODAY())/LN((_xlfn.SHEET()+1)*ROW()*COLUMN())/100000,5)),2)</f>
        <v>74</v>
      </c>
      <c r="I2" s="1" t="s">
        <v>1</v>
      </c>
      <c r="J2" s="1" cm="1">
        <f t="array" aca="1" ref="J2" ca="1">_xlfn.SWITCH(MOD(RIGHT(IF(Impostazioni!$B$6&lt;"",Impostazioni!$B$6,TODAY())/LN((_xlfn.SHEET()+1)*ROW()*COLUMN())/100000,5),3),0,10,1,100,1000)</f>
        <v>10</v>
      </c>
      <c r="K2" s="2" t="s">
        <v>2</v>
      </c>
      <c r="L2" s="64"/>
      <c r="M2" s="65"/>
      <c r="N2" s="4" t="str">
        <f>IF(AND(L2&lt;&gt;"",Impostazioni!$B$8="S"),IF(L2=H2*J2,"OK","ERR"),"")</f>
        <v/>
      </c>
      <c r="O2" s="1" t="str">
        <f ca="1">LEFT(VALUE(RIGHT(IF(Impostazioni!$B$6&lt;"",Impostazioni!$B$6,TODAY())/LN((_xlfn.SHEET()+1)*ROW()*COLUMN())/100000,5)),2)</f>
        <v>37</v>
      </c>
      <c r="P2" s="1" t="s">
        <v>1</v>
      </c>
      <c r="Q2" s="1" cm="1">
        <f t="array" aca="1" ref="Q2" ca="1">_xlfn.SWITCH(MOD(RIGHT(IF(Impostazioni!$B$6&lt;"",Impostazioni!$B$6,TODAY())/LN((_xlfn.SHEET()+1)*ROW()*COLUMN())/100000,5),3),0,10,1,100,1000)</f>
        <v>100</v>
      </c>
      <c r="R2" s="2" t="s">
        <v>2</v>
      </c>
      <c r="S2" s="64"/>
      <c r="T2" s="65"/>
      <c r="U2" s="4" t="str">
        <f>IF(AND(S2&lt;&gt;"",Impostazioni!$B$8="S"),IF(S2=O2*Q2,"OK","ERR"),"")</f>
        <v/>
      </c>
      <c r="V2" s="1" t="str">
        <f ca="1">LEFT(VALUE(RIGHT(IF(Impostazioni!$B$6&lt;"",Impostazioni!$B$6,TODAY())/LN((_xlfn.SHEET()+1)*ROW()*COLUMN())/100000,5)),2)</f>
        <v>93</v>
      </c>
      <c r="W2" s="1" t="s">
        <v>1</v>
      </c>
      <c r="X2" s="1" cm="1">
        <f t="array" aca="1" ref="X2" ca="1">_xlfn.SWITCH(MOD(RIGHT(IF(Impostazioni!$B$6&lt;"",Impostazioni!$B$6,TODAY())/LN((_xlfn.SHEET()+1)*ROW()*COLUMN())/100000,5),3),0,10,1,100,1000)</f>
        <v>1000</v>
      </c>
      <c r="Y2" s="2" t="s">
        <v>2</v>
      </c>
      <c r="Z2" s="64"/>
      <c r="AA2" s="65"/>
      <c r="AB2" s="4" t="str">
        <f>IF(AND(Z2&lt;&gt;"",Impostazioni!$B$8="S"),IF(Z2=V2*X2,"OK","ERR"),"")</f>
        <v/>
      </c>
      <c r="AC2" s="1" t="str">
        <f ca="1">LEFT(VALUE(RIGHT(IF(Impostazioni!$B$6&lt;"",Impostazioni!$B$6,TODAY())/LN((_xlfn.SHEET()+1)*ROW()*COLUMN())/100000,5)),2)</f>
        <v>66</v>
      </c>
      <c r="AD2" s="1" t="s">
        <v>1</v>
      </c>
      <c r="AE2" s="1" cm="1">
        <f t="array" aca="1" ref="AE2" ca="1">_xlfn.SWITCH(MOD(RIGHT(IF(Impostazioni!$B$6&lt;"",Impostazioni!$B$6,TODAY())/LN((_xlfn.SHEET()+1)*ROW()*COLUMN())/100000,5),3),0,10,1,100,1000)</f>
        <v>1000</v>
      </c>
      <c r="AF2" s="2" t="s">
        <v>2</v>
      </c>
      <c r="AG2" s="64"/>
      <c r="AH2" s="65"/>
      <c r="AI2" s="4" t="str">
        <f>IF(AND(AG2&lt;&gt;"",Impostazioni!$B$8="S"),IF(AG2=AC2*AE2,"OK","ERR"),"")</f>
        <v/>
      </c>
      <c r="AJ2" s="1" t="str">
        <f ca="1">LEFT(VALUE(RIGHT(IF(Impostazioni!$B$6&lt;"",Impostazioni!$B$6,TODAY())/LN((_xlfn.SHEET()+1)*ROW()*COLUMN())/100000,5)),2)</f>
        <v>92</v>
      </c>
      <c r="AK2" s="1" t="s">
        <v>1</v>
      </c>
      <c r="AL2" s="1" cm="1">
        <f t="array" aca="1" ref="AL2" ca="1">_xlfn.SWITCH(MOD(RIGHT(IF(Impostazioni!$B$6&lt;"",Impostazioni!$B$6,TODAY())/LN((_xlfn.SHEET()+1)*ROW()*COLUMN())/100000,5),3),0,10,1,100,1000)</f>
        <v>10</v>
      </c>
      <c r="AM2" s="2" t="s">
        <v>2</v>
      </c>
      <c r="AN2" s="64"/>
      <c r="AO2" s="65"/>
      <c r="AP2" s="4" t="str">
        <f>IF(AND(AN2&lt;&gt;"",Impostazioni!$B$8="S"),IF(AN2=AJ2*AL2,"OK","ERR"),"")</f>
        <v/>
      </c>
    </row>
    <row r="3" spans="1:44" x14ac:dyDescent="0.25">
      <c r="A3" s="1" t="str">
        <f ca="1">LEFT(VALUE(RIGHT(IF(Impostazioni!$B$6&lt;"",Impostazioni!$B$6,TODAY())/LN((_xlfn.SHEET()+1)*ROW()*COLUMN())/100000,5)),2)</f>
        <v>26</v>
      </c>
      <c r="B3" s="1" t="s">
        <v>1</v>
      </c>
      <c r="C3" s="1" cm="1">
        <f t="array" aca="1" ref="C3" ca="1">_xlfn.SWITCH(MOD(RIGHT(IF(Impostazioni!$B$6&lt;"",Impostazioni!$B$6,TODAY())/LN((_xlfn.SHEET()+1)*ROW()*COLUMN())/100000,5),3),0,10,1,100,1000)</f>
        <v>100</v>
      </c>
      <c r="D3" s="2" t="s">
        <v>2</v>
      </c>
      <c r="E3" s="64"/>
      <c r="F3" s="65"/>
      <c r="G3" s="4" t="str">
        <f>IF(AND(E3&lt;&gt;"",Impostazioni!$B$8="S"),IF(E3=A3*C3,"OK","ERR"),"")</f>
        <v/>
      </c>
      <c r="H3" s="1" t="str">
        <f ca="1">LEFT(VALUE(RIGHT(IF(Impostazioni!$B$6&lt;"",Impostazioni!$B$6,TODAY())/LN((_xlfn.SHEET()+1)*ROW()*COLUMN())/100000,5)),2)</f>
        <v>84</v>
      </c>
      <c r="I3" s="1" t="s">
        <v>1</v>
      </c>
      <c r="J3" s="1" cm="1">
        <f t="array" aca="1" ref="J3" ca="1">_xlfn.SWITCH(MOD(RIGHT(IF(Impostazioni!$B$6&lt;"",Impostazioni!$B$6,TODAY())/LN((_xlfn.SHEET()+1)*ROW()*COLUMN())/100000,5),3),0,10,1,100,1000)</f>
        <v>100</v>
      </c>
      <c r="K3" s="2" t="s">
        <v>2</v>
      </c>
      <c r="L3" s="64"/>
      <c r="M3" s="65"/>
      <c r="N3" s="4" t="str">
        <f>IF(AND(L3&lt;&gt;"",Impostazioni!$B$8="S"),IF(L3=H3*J3,"OK","ERR"),"")</f>
        <v/>
      </c>
      <c r="O3" s="1" t="str">
        <f ca="1">LEFT(VALUE(RIGHT(IF(Impostazioni!$B$6&lt;"",Impostazioni!$B$6,TODAY())/LN((_xlfn.SHEET()+1)*ROW()*COLUMN())/100000,5)),2)</f>
        <v>17</v>
      </c>
      <c r="P3" s="1" t="s">
        <v>1</v>
      </c>
      <c r="Q3" s="1" cm="1">
        <f t="array" aca="1" ref="Q3" ca="1">_xlfn.SWITCH(MOD(RIGHT(IF(Impostazioni!$B$6&lt;"",Impostazioni!$B$6,TODAY())/LN((_xlfn.SHEET()+1)*ROW()*COLUMN())/100000,5),3),0,10,1,100,1000)</f>
        <v>10</v>
      </c>
      <c r="R3" s="2" t="s">
        <v>2</v>
      </c>
      <c r="S3" s="64"/>
      <c r="T3" s="65"/>
      <c r="U3" s="4" t="str">
        <f>IF(AND(S3&lt;&gt;"",Impostazioni!$B$8="S"),IF(S3=O3*Q3,"OK","ERR"),"")</f>
        <v/>
      </c>
      <c r="V3" s="1" t="str">
        <f ca="1">LEFT(VALUE(RIGHT(IF(Impostazioni!$B$6&lt;"",Impostazioni!$B$6,TODAY())/LN((_xlfn.SHEET()+1)*ROW()*COLUMN())/100000,5)),2)</f>
        <v>83</v>
      </c>
      <c r="W3" s="1" t="s">
        <v>1</v>
      </c>
      <c r="X3" s="1" cm="1">
        <f t="array" aca="1" ref="X3" ca="1">_xlfn.SWITCH(MOD(RIGHT(IF(Impostazioni!$B$6&lt;"",Impostazioni!$B$6,TODAY())/LN((_xlfn.SHEET()+1)*ROW()*COLUMN())/100000,5),3),0,10,1,100,1000)</f>
        <v>100</v>
      </c>
      <c r="Y3" s="2" t="s">
        <v>2</v>
      </c>
      <c r="Z3" s="64"/>
      <c r="AA3" s="65"/>
      <c r="AB3" s="4" t="str">
        <f>IF(AND(Z3&lt;&gt;"",Impostazioni!$B$8="S"),IF(Z3=V3*X3,"OK","ERR"),"")</f>
        <v/>
      </c>
      <c r="AC3" s="1" t="str">
        <f ca="1">LEFT(VALUE(RIGHT(IF(Impostazioni!$B$6&lt;"",Impostazioni!$B$6,TODAY())/LN((_xlfn.SHEET()+1)*ROW()*COLUMN())/100000,5)),2)</f>
        <v>76</v>
      </c>
      <c r="AD3" s="1" t="s">
        <v>1</v>
      </c>
      <c r="AE3" s="1" cm="1">
        <f t="array" aca="1" ref="AE3" ca="1">_xlfn.SWITCH(MOD(RIGHT(IF(Impostazioni!$B$6&lt;"",Impostazioni!$B$6,TODAY())/LN((_xlfn.SHEET()+1)*ROW()*COLUMN())/100000,5),3),0,10,1,100,1000)</f>
        <v>10</v>
      </c>
      <c r="AF3" s="2" t="s">
        <v>2</v>
      </c>
      <c r="AG3" s="64"/>
      <c r="AH3" s="65"/>
      <c r="AI3" s="4" t="str">
        <f>IF(AND(AG3&lt;&gt;"",Impostazioni!$B$8="S"),IF(AG3=AC3*AE3,"OK","ERR"),"")</f>
        <v/>
      </c>
      <c r="AJ3" s="1" t="str">
        <f ca="1">LEFT(VALUE(RIGHT(IF(Impostazioni!$B$6&lt;"",Impostazioni!$B$6,TODAY())/LN((_xlfn.SHEET()+1)*ROW()*COLUMN())/100000,5)),2)</f>
        <v>58</v>
      </c>
      <c r="AK3" s="1" t="s">
        <v>1</v>
      </c>
      <c r="AL3" s="1" cm="1">
        <f t="array" aca="1" ref="AL3" ca="1">_xlfn.SWITCH(MOD(RIGHT(IF(Impostazioni!$B$6&lt;"",Impostazioni!$B$6,TODAY())/LN((_xlfn.SHEET()+1)*ROW()*COLUMN())/100000,5),3),0,10,1,100,1000)</f>
        <v>100</v>
      </c>
      <c r="AM3" s="2" t="s">
        <v>2</v>
      </c>
      <c r="AN3" s="64"/>
      <c r="AO3" s="65"/>
      <c r="AP3" s="4" t="str">
        <f>IF(AND(AN3&lt;&gt;"",Impostazioni!$B$8="S"),IF(AN3=AJ3*AL3,"OK","ERR"),"")</f>
        <v/>
      </c>
      <c r="AR3" s="40"/>
    </row>
    <row r="4" spans="1:44" x14ac:dyDescent="0.25">
      <c r="A4" s="1" t="str">
        <f ca="1">LEFT(VALUE(RIGHT(IF(Impostazioni!$B$6&lt;"",Impostazioni!$B$6,TODAY())/LN((_xlfn.SHEET()+1)*ROW()*COLUMN())/100000,5)),2)</f>
        <v>86</v>
      </c>
      <c r="B4" s="1" t="s">
        <v>1</v>
      </c>
      <c r="C4" s="1" cm="1">
        <f t="array" aca="1" ref="C4" ca="1">_xlfn.SWITCH(MOD(RIGHT(IF(Impostazioni!$B$6&lt;"",Impostazioni!$B$6,TODAY())/LN((_xlfn.SHEET()+1)*ROW()*COLUMN())/100000,5),3),0,10,1,100,1000)</f>
        <v>10</v>
      </c>
      <c r="D4" s="2" t="s">
        <v>2</v>
      </c>
      <c r="E4" s="64"/>
      <c r="F4" s="65"/>
      <c r="G4" s="4" t="str">
        <f>IF(AND(E4&lt;&gt;"",Impostazioni!$B$8="S"),IF(E4=A4*C4,"OK","ERR"),"")</f>
        <v/>
      </c>
      <c r="H4" s="1" t="str">
        <f ca="1">LEFT(VALUE(RIGHT(IF(Impostazioni!$B$6&lt;"",Impostazioni!$B$6,TODAY())/LN((_xlfn.SHEET()+1)*ROW()*COLUMN())/100000,5)),2)</f>
        <v>46</v>
      </c>
      <c r="I4" s="1" t="s">
        <v>1</v>
      </c>
      <c r="J4" s="1" cm="1">
        <f t="array" aca="1" ref="J4" ca="1">_xlfn.SWITCH(MOD(RIGHT(IF(Impostazioni!$B$6&lt;"",Impostazioni!$B$6,TODAY())/LN((_xlfn.SHEET()+1)*ROW()*COLUMN())/100000,5),3),0,10,1,100,1000)</f>
        <v>10</v>
      </c>
      <c r="K4" s="2" t="s">
        <v>2</v>
      </c>
      <c r="L4" s="64"/>
      <c r="M4" s="65"/>
      <c r="N4" s="4" t="str">
        <f>IF(AND(L4&lt;&gt;"",Impostazioni!$B$8="S"),IF(L4=H4*J4,"OK","ERR"),"")</f>
        <v/>
      </c>
      <c r="O4" s="1" t="str">
        <f ca="1">LEFT(VALUE(RIGHT(IF(Impostazioni!$B$6&lt;"",Impostazioni!$B$6,TODAY())/LN((_xlfn.SHEET()+1)*ROW()*COLUMN())/100000,5)),2)</f>
        <v>90</v>
      </c>
      <c r="P4" s="1" t="s">
        <v>1</v>
      </c>
      <c r="Q4" s="1" cm="1">
        <f t="array" aca="1" ref="Q4" ca="1">_xlfn.SWITCH(MOD(RIGHT(IF(Impostazioni!$B$6&lt;"",Impostazioni!$B$6,TODAY())/LN((_xlfn.SHEET()+1)*ROW()*COLUMN())/100000,5),3),0,10,1,100,1000)</f>
        <v>100</v>
      </c>
      <c r="R4" s="2" t="s">
        <v>2</v>
      </c>
      <c r="S4" s="64"/>
      <c r="T4" s="65"/>
      <c r="U4" s="4" t="str">
        <f>IF(AND(S4&lt;&gt;"",Impostazioni!$B$8="S"),IF(S4=O4*Q4,"OK","ERR"),"")</f>
        <v/>
      </c>
      <c r="V4" s="1" t="str">
        <f ca="1">LEFT(VALUE(RIGHT(IF(Impostazioni!$B$6&lt;"",Impostazioni!$B$6,TODAY())/LN((_xlfn.SHEET()+1)*ROW()*COLUMN())/100000,5)),2)</f>
        <v>62</v>
      </c>
      <c r="W4" s="1" t="s">
        <v>1</v>
      </c>
      <c r="X4" s="1" cm="1">
        <f t="array" aca="1" ref="X4" ca="1">_xlfn.SWITCH(MOD(RIGHT(IF(Impostazioni!$B$6&lt;"",Impostazioni!$B$6,TODAY())/LN((_xlfn.SHEET()+1)*ROW()*COLUMN())/100000,5),3),0,10,1,100,1000)</f>
        <v>10</v>
      </c>
      <c r="Y4" s="2" t="s">
        <v>2</v>
      </c>
      <c r="Z4" s="64"/>
      <c r="AA4" s="65"/>
      <c r="AB4" s="4" t="str">
        <f>IF(AND(Z4&lt;&gt;"",Impostazioni!$B$8="S"),IF(Z4=V4*X4,"OK","ERR"),"")</f>
        <v/>
      </c>
      <c r="AC4" s="1" t="str">
        <f ca="1">LEFT(VALUE(RIGHT(IF(Impostazioni!$B$6&lt;"",Impostazioni!$B$6,TODAY())/LN((_xlfn.SHEET()+1)*ROW()*COLUMN())/100000,5)),2)</f>
        <v>45</v>
      </c>
      <c r="AD4" s="1" t="s">
        <v>1</v>
      </c>
      <c r="AE4" s="1" cm="1">
        <f t="array" aca="1" ref="AE4" ca="1">_xlfn.SWITCH(MOD(RIGHT(IF(Impostazioni!$B$6&lt;"",Impostazioni!$B$6,TODAY())/LN((_xlfn.SHEET()+1)*ROW()*COLUMN())/100000,5),3),0,10,1,100,1000)</f>
        <v>1000</v>
      </c>
      <c r="AF4" s="2" t="s">
        <v>2</v>
      </c>
      <c r="AG4" s="64"/>
      <c r="AH4" s="65"/>
      <c r="AI4" s="4" t="str">
        <f>IF(AND(AG4&lt;&gt;"",Impostazioni!$B$8="S"),IF(AG4=AC4*AE4,"OK","ERR"),"")</f>
        <v/>
      </c>
      <c r="AJ4" s="1" t="str">
        <f ca="1">LEFT(VALUE(RIGHT(IF(Impostazioni!$B$6&lt;"",Impostazioni!$B$6,TODAY())/LN((_xlfn.SHEET()+1)*ROW()*COLUMN())/100000,5)),2)</f>
        <v>64</v>
      </c>
      <c r="AK4" s="1" t="s">
        <v>1</v>
      </c>
      <c r="AL4" s="1" cm="1">
        <f t="array" aca="1" ref="AL4" ca="1">_xlfn.SWITCH(MOD(RIGHT(IF(Impostazioni!$B$6&lt;"",Impostazioni!$B$6,TODAY())/LN((_xlfn.SHEET()+1)*ROW()*COLUMN())/100000,5),3),0,10,1,100,1000)</f>
        <v>100</v>
      </c>
      <c r="AM4" s="2" t="s">
        <v>2</v>
      </c>
      <c r="AN4" s="64"/>
      <c r="AO4" s="65"/>
      <c r="AP4" s="4" t="str">
        <f>IF(AND(AN4&lt;&gt;"",Impostazioni!$B$8="S"),IF(AN4=AJ4*AL4,"OK","ERR"),"")</f>
        <v/>
      </c>
      <c r="AR4" s="40"/>
    </row>
    <row r="5" spans="1:44" x14ac:dyDescent="0.25">
      <c r="A5" s="1" t="str">
        <f ca="1">LEFT(VALUE(RIGHT(IF(Impostazioni!$B$6&lt;"",Impostazioni!$B$6,TODAY())/LN((_xlfn.SHEET()+1)*ROW()*COLUMN())/100000,5)),2)</f>
        <v>41</v>
      </c>
      <c r="B5" s="1" t="s">
        <v>1</v>
      </c>
      <c r="C5" s="1" cm="1">
        <f t="array" aca="1" ref="C5" ca="1">_xlfn.SWITCH(MOD(RIGHT(IF(Impostazioni!$B$6&lt;"",Impostazioni!$B$6,TODAY())/LN((_xlfn.SHEET()+1)*ROW()*COLUMN())/100000,5),3),0,10,1,100,1000)</f>
        <v>100</v>
      </c>
      <c r="D5" s="2" t="s">
        <v>2</v>
      </c>
      <c r="E5" s="64"/>
      <c r="F5" s="65"/>
      <c r="G5" s="4" t="str">
        <f>IF(AND(E5&lt;&gt;"",Impostazioni!$B$8="S"),IF(E5=A5*C5,"OK","ERR"),"")</f>
        <v/>
      </c>
      <c r="H5" s="1" t="str">
        <f ca="1">LEFT(VALUE(RIGHT(IF(Impostazioni!$B$6&lt;"",Impostazioni!$B$6,TODAY())/LN((_xlfn.SHEET()+1)*ROW()*COLUMN())/100000,5)),2)</f>
        <v>88</v>
      </c>
      <c r="I5" s="1" t="s">
        <v>1</v>
      </c>
      <c r="J5" s="1" cm="1">
        <f t="array" aca="1" ref="J5" ca="1">_xlfn.SWITCH(MOD(RIGHT(IF(Impostazioni!$B$6&lt;"",Impostazioni!$B$6,TODAY())/LN((_xlfn.SHEET()+1)*ROW()*COLUMN())/100000,5),3),0,10,1,100,1000)</f>
        <v>100</v>
      </c>
      <c r="K5" s="2" t="s">
        <v>2</v>
      </c>
      <c r="L5" s="64"/>
      <c r="M5" s="65"/>
      <c r="N5" s="4" t="str">
        <f>IF(AND(L5&lt;&gt;"",Impostazioni!$B$8="S"),IF(L5=H5*J5,"OK","ERR"),"")</f>
        <v/>
      </c>
      <c r="O5" s="1" t="str">
        <f ca="1">LEFT(VALUE(RIGHT(IF(Impostazioni!$B$6&lt;"",Impostazioni!$B$6,TODAY())/LN((_xlfn.SHEET()+1)*ROW()*COLUMN())/100000,5)),2)</f>
        <v>20</v>
      </c>
      <c r="P5" s="1" t="s">
        <v>1</v>
      </c>
      <c r="Q5" s="1" cm="1">
        <f t="array" aca="1" ref="Q5" ca="1">_xlfn.SWITCH(MOD(RIGHT(IF(Impostazioni!$B$6&lt;"",Impostazioni!$B$6,TODAY())/LN((_xlfn.SHEET()+1)*ROW()*COLUMN())/100000,5),3),0,10,1,100,1000)</f>
        <v>100</v>
      </c>
      <c r="R5" s="2" t="s">
        <v>2</v>
      </c>
      <c r="S5" s="64"/>
      <c r="T5" s="65"/>
      <c r="U5" s="4" t="str">
        <f>IF(AND(S5&lt;&gt;"",Impostazioni!$B$8="S"),IF(S5=O5*Q5,"OK","ERR"),"")</f>
        <v/>
      </c>
      <c r="V5" s="1" t="str">
        <f ca="1">LEFT(VALUE(RIGHT(IF(Impostazioni!$B$6&lt;"",Impostazioni!$B$6,TODAY())/LN((_xlfn.SHEET()+1)*ROW()*COLUMN())/100000,5)),2)</f>
        <v>14</v>
      </c>
      <c r="W5" s="1" t="s">
        <v>1</v>
      </c>
      <c r="X5" s="1" cm="1">
        <f t="array" aca="1" ref="X5" ca="1">_xlfn.SWITCH(MOD(RIGHT(IF(Impostazioni!$B$6&lt;"",Impostazioni!$B$6,TODAY())/LN((_xlfn.SHEET()+1)*ROW()*COLUMN())/100000,5),3),0,10,1,100,1000)</f>
        <v>100</v>
      </c>
      <c r="Y5" s="2" t="s">
        <v>2</v>
      </c>
      <c r="Z5" s="64"/>
      <c r="AA5" s="65"/>
      <c r="AB5" s="4" t="str">
        <f>IF(AND(Z5&lt;&gt;"",Impostazioni!$B$8="S"),IF(Z5=V5*X5,"OK","ERR"),"")</f>
        <v/>
      </c>
      <c r="AC5" s="1" t="str">
        <f ca="1">LEFT(VALUE(RIGHT(IF(Impostazioni!$B$6&lt;"",Impostazioni!$B$6,TODAY())/LN((_xlfn.SHEET()+1)*ROW()*COLUMN())/100000,5)),2)</f>
        <v>29</v>
      </c>
      <c r="AD5" s="1" t="s">
        <v>1</v>
      </c>
      <c r="AE5" s="1" cm="1">
        <f t="array" aca="1" ref="AE5" ca="1">_xlfn.SWITCH(MOD(RIGHT(IF(Impostazioni!$B$6&lt;"",Impostazioni!$B$6,TODAY())/LN((_xlfn.SHEET()+1)*ROW()*COLUMN())/100000,5),3),0,10,1,100,1000)</f>
        <v>10</v>
      </c>
      <c r="AF5" s="2" t="s">
        <v>2</v>
      </c>
      <c r="AG5" s="64"/>
      <c r="AH5" s="65"/>
      <c r="AI5" s="4" t="str">
        <f>IF(AND(AG5&lt;&gt;"",Impostazioni!$B$8="S"),IF(AG5=AC5*AE5,"OK","ERR"),"")</f>
        <v/>
      </c>
      <c r="AJ5" s="1" t="str">
        <f ca="1">LEFT(VALUE(RIGHT(IF(Impostazioni!$B$6&lt;"",Impostazioni!$B$6,TODAY())/LN((_xlfn.SHEET()+1)*ROW()*COLUMN())/100000,5)),2)</f>
        <v>84</v>
      </c>
      <c r="AK5" s="1" t="s">
        <v>1</v>
      </c>
      <c r="AL5" s="1" cm="1">
        <f t="array" aca="1" ref="AL5" ca="1">_xlfn.SWITCH(MOD(RIGHT(IF(Impostazioni!$B$6&lt;"",Impostazioni!$B$6,TODAY())/LN((_xlfn.SHEET()+1)*ROW()*COLUMN())/100000,5),3),0,10,1,100,1000)</f>
        <v>10</v>
      </c>
      <c r="AM5" s="2" t="s">
        <v>2</v>
      </c>
      <c r="AN5" s="64"/>
      <c r="AO5" s="65"/>
      <c r="AP5" s="4" t="str">
        <f>IF(AND(AN5&lt;&gt;"",Impostazioni!$B$8="S"),IF(AN5=AJ5*AL5,"OK","ERR"),"")</f>
        <v/>
      </c>
      <c r="AR5" s="40"/>
    </row>
    <row r="6" spans="1:44" x14ac:dyDescent="0.25">
      <c r="A6" s="1" t="str">
        <f ca="1">LEFT(VALUE(RIGHT(IF(Impostazioni!$B$6&lt;"",Impostazioni!$B$6,TODAY())/LN((_xlfn.SHEET()+1)*ROW()*COLUMN())/100000,5)),2)</f>
        <v>17</v>
      </c>
      <c r="B6" s="1" t="s">
        <v>1</v>
      </c>
      <c r="C6" s="1" cm="1">
        <f t="array" aca="1" ref="C6" ca="1">_xlfn.SWITCH(MOD(RIGHT(IF(Impostazioni!$B$6&lt;"",Impostazioni!$B$6,TODAY())/LN((_xlfn.SHEET()+1)*ROW()*COLUMN())/100000,5),3),0,10,1,100,1000)</f>
        <v>1000</v>
      </c>
      <c r="D6" s="2" t="s">
        <v>2</v>
      </c>
      <c r="E6" s="64"/>
      <c r="F6" s="65"/>
      <c r="G6" s="4" t="str">
        <f>IF(AND(E6&lt;&gt;"",Impostazioni!$B$8="S"),IF(E6=A6*C6,"OK","ERR"),"")</f>
        <v/>
      </c>
      <c r="H6" s="1" t="str">
        <f ca="1">LEFT(VALUE(RIGHT(IF(Impostazioni!$B$6&lt;"",Impostazioni!$B$6,TODAY())/LN((_xlfn.SHEET()+1)*ROW()*COLUMN())/100000,5)),2)</f>
        <v>93</v>
      </c>
      <c r="I6" s="1" t="s">
        <v>1</v>
      </c>
      <c r="J6" s="1" cm="1">
        <f t="array" aca="1" ref="J6" ca="1">_xlfn.SWITCH(MOD(RIGHT(IF(Impostazioni!$B$6&lt;"",Impostazioni!$B$6,TODAY())/LN((_xlfn.SHEET()+1)*ROW()*COLUMN())/100000,5),3),0,10,1,100,1000)</f>
        <v>10</v>
      </c>
      <c r="K6" s="2" t="s">
        <v>2</v>
      </c>
      <c r="L6" s="64"/>
      <c r="M6" s="65"/>
      <c r="N6" s="4" t="str">
        <f>IF(AND(L6&lt;&gt;"",Impostazioni!$B$8="S"),IF(L6=H6*J6,"OK","ERR"),"")</f>
        <v/>
      </c>
      <c r="O6" s="1" t="str">
        <f ca="1">LEFT(VALUE(RIGHT(IF(Impostazioni!$B$6&lt;"",Impostazioni!$B$6,TODAY())/LN((_xlfn.SHEET()+1)*ROW()*COLUMN())/100000,5)),2)</f>
        <v>32</v>
      </c>
      <c r="P6" s="1" t="s">
        <v>1</v>
      </c>
      <c r="Q6" s="1" cm="1">
        <f t="array" aca="1" ref="Q6" ca="1">_xlfn.SWITCH(MOD(RIGHT(IF(Impostazioni!$B$6&lt;"",Impostazioni!$B$6,TODAY())/LN((_xlfn.SHEET()+1)*ROW()*COLUMN())/100000,5),3),0,10,1,100,1000)</f>
        <v>100</v>
      </c>
      <c r="R6" s="2" t="s">
        <v>2</v>
      </c>
      <c r="S6" s="64"/>
      <c r="T6" s="65"/>
      <c r="U6" s="4" t="str">
        <f>IF(AND(S6&lt;&gt;"",Impostazioni!$B$8="S"),IF(S6=O6*Q6,"OK","ERR"),"")</f>
        <v/>
      </c>
      <c r="V6" s="1" t="str">
        <f ca="1">LEFT(VALUE(RIGHT(IF(Impostazioni!$B$6&lt;"",Impostazioni!$B$6,TODAY())/LN((_xlfn.SHEET()+1)*ROW()*COLUMN())/100000,5)),2)</f>
        <v>83</v>
      </c>
      <c r="W6" s="1" t="s">
        <v>1</v>
      </c>
      <c r="X6" s="1" cm="1">
        <f t="array" aca="1" ref="X6" ca="1">_xlfn.SWITCH(MOD(RIGHT(IF(Impostazioni!$B$6&lt;"",Impostazioni!$B$6,TODAY())/LN((_xlfn.SHEET()+1)*ROW()*COLUMN())/100000,5),3),0,10,1,100,1000)</f>
        <v>100</v>
      </c>
      <c r="Y6" s="2" t="s">
        <v>2</v>
      </c>
      <c r="Z6" s="64"/>
      <c r="AA6" s="65"/>
      <c r="AB6" s="4" t="str">
        <f>IF(AND(Z6&lt;&gt;"",Impostazioni!$B$8="S"),IF(Z6=V6*X6,"OK","ERR"),"")</f>
        <v/>
      </c>
      <c r="AC6" s="1" t="str">
        <f ca="1">LEFT(VALUE(RIGHT(IF(Impostazioni!$B$6&lt;"",Impostazioni!$B$6,TODAY())/LN((_xlfn.SHEET()+1)*ROW()*COLUMN())/100000,5)),2)</f>
        <v>17</v>
      </c>
      <c r="AD6" s="1" t="s">
        <v>1</v>
      </c>
      <c r="AE6" s="1" cm="1">
        <f t="array" aca="1" ref="AE6" ca="1">_xlfn.SWITCH(MOD(RIGHT(IF(Impostazioni!$B$6&lt;"",Impostazioni!$B$6,TODAY())/LN((_xlfn.SHEET()+1)*ROW()*COLUMN())/100000,5),3),0,10,1,100,1000)</f>
        <v>10</v>
      </c>
      <c r="AF6" s="2" t="s">
        <v>2</v>
      </c>
      <c r="AG6" s="64"/>
      <c r="AH6" s="65"/>
      <c r="AI6" s="4" t="str">
        <f>IF(AND(AG6&lt;&gt;"",Impostazioni!$B$8="S"),IF(AG6=AC6*AE6,"OK","ERR"),"")</f>
        <v/>
      </c>
      <c r="AJ6" s="1" t="str">
        <f ca="1">LEFT(VALUE(RIGHT(IF(Impostazioni!$B$6&lt;"",Impostazioni!$B$6,TODAY())/LN((_xlfn.SHEET()+1)*ROW()*COLUMN())/100000,5)),2)</f>
        <v>37</v>
      </c>
      <c r="AK6" s="1" t="s">
        <v>1</v>
      </c>
      <c r="AL6" s="1" cm="1">
        <f t="array" aca="1" ref="AL6" ca="1">_xlfn.SWITCH(MOD(RIGHT(IF(Impostazioni!$B$6&lt;"",Impostazioni!$B$6,TODAY())/LN((_xlfn.SHEET()+1)*ROW()*COLUMN())/100000,5),3),0,10,1,100,1000)</f>
        <v>1000</v>
      </c>
      <c r="AM6" s="2" t="s">
        <v>2</v>
      </c>
      <c r="AN6" s="64"/>
      <c r="AO6" s="65"/>
      <c r="AP6" s="4" t="str">
        <f>IF(AND(AN6&lt;&gt;"",Impostazioni!$B$8="S"),IF(AN6=AJ6*AL6,"OK","ERR"),"")</f>
        <v/>
      </c>
      <c r="AR6" s="40"/>
    </row>
    <row r="7" spans="1:44" x14ac:dyDescent="0.25">
      <c r="T7" s="1"/>
      <c r="AO7" s="1"/>
      <c r="AP7" s="4"/>
      <c r="AR7" s="40"/>
    </row>
    <row r="8" spans="1:44" x14ac:dyDescent="0.25">
      <c r="A8" s="63" t="s">
        <v>3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V8" s="63" t="s">
        <v>3</v>
      </c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R8" s="40"/>
    </row>
    <row r="9" spans="1:44" x14ac:dyDescent="0.25">
      <c r="A9" s="1" t="str">
        <f ca="1">LEFT(VALUE(RIGHT(IF(Impostazioni!$B$6&lt;"",Impostazioni!$B$6,TODAY())/LN((_xlfn.SHEET()+1)*ROW()*COLUMN())/100000,5)),2)</f>
        <v>17</v>
      </c>
      <c r="B9" s="1" t="s">
        <v>1</v>
      </c>
      <c r="C9" s="1" t="str">
        <f ca="1">LEFT(VALUE(RIGHT(IF(Impostazioni!$B$6&lt;"",Impostazioni!$B$6,TODAY())/LN((_xlfn.SHEET()+1)*ROW()*COLUMN())/100000,5)),1)</f>
        <v>6</v>
      </c>
      <c r="D9" s="2" t="s">
        <v>2</v>
      </c>
      <c r="E9" s="61" t="str">
        <f>IFERROR(VALUE(B13&amp;C13&amp;D13),"")</f>
        <v/>
      </c>
      <c r="F9" s="62"/>
      <c r="H9" s="1" t="str">
        <f ca="1">LEFT(VALUE(RIGHT(IF(Impostazioni!$B$6&lt;"",Impostazioni!$B$6,TODAY())/LN((_xlfn.SHEET()+1)*ROW()*COLUMN())/100000,5)),2)</f>
        <v>92</v>
      </c>
      <c r="I9" s="1" t="s">
        <v>1</v>
      </c>
      <c r="J9" s="1" t="str">
        <f ca="1">LEFT(VALUE(RIGHT(IF(Impostazioni!$B$6&lt;"",Impostazioni!$B$6,TODAY())/LN((_xlfn.SHEET()+1)*ROW()*COLUMN())/100000,5)),1)</f>
        <v>3</v>
      </c>
      <c r="K9" s="2" t="s">
        <v>2</v>
      </c>
      <c r="L9" s="61" t="str">
        <f>IFERROR(VALUE(I13&amp;J13&amp;K13),"")</f>
        <v/>
      </c>
      <c r="M9" s="62"/>
      <c r="O9" s="1" t="str">
        <f ca="1">LEFT(VALUE(RIGHT(IF(Impostazioni!$B$6&lt;"",Impostazioni!$B$6,TODAY())/LN((_xlfn.SHEET()+1)*ROW()*COLUMN())/100000,5)),2)</f>
        <v>47</v>
      </c>
      <c r="P9" s="1" t="s">
        <v>1</v>
      </c>
      <c r="Q9" s="1" t="str">
        <f ca="1">LEFT(VALUE(RIGHT(IF(Impostazioni!$B$6&lt;"",Impostazioni!$B$6,TODAY())/LN((_xlfn.SHEET()+1)*ROW()*COLUMN())/100000,5)),1)</f>
        <v>6</v>
      </c>
      <c r="R9" s="2" t="s">
        <v>2</v>
      </c>
      <c r="S9" s="61" t="str">
        <f>IFERROR(VALUE(P13&amp;Q13&amp;R13),"")</f>
        <v/>
      </c>
      <c r="T9" s="62"/>
      <c r="V9" s="1" t="str">
        <f ca="1">LEFT(VALUE(RIGHT(IF(Impostazioni!$B$6&lt;"",Impostazioni!$B$6,TODAY())/LN((_xlfn.SHEET()+1)*ROW()*COLUMN())/100000,5)),2)</f>
        <v>62</v>
      </c>
      <c r="W9" s="1" t="s">
        <v>1</v>
      </c>
      <c r="X9" s="1" t="str">
        <f ca="1">LEFT(VALUE(RIGHT(IF(Impostazioni!$B$6&lt;"",Impostazioni!$B$6,TODAY())/LN((_xlfn.SHEET()+1)*ROW()*COLUMN())/100000,5)),1)</f>
        <v>3</v>
      </c>
      <c r="Y9" s="2" t="s">
        <v>2</v>
      </c>
      <c r="Z9" s="61" t="str">
        <f>IFERROR(VALUE(W13&amp;X13&amp;Y13),"")</f>
        <v/>
      </c>
      <c r="AA9" s="62"/>
      <c r="AC9" s="1" t="str">
        <f ca="1">LEFT(VALUE(RIGHT(IF(Impostazioni!$B$6&lt;"",Impostazioni!$B$6,TODAY())/LN((_xlfn.SHEET()+1)*ROW()*COLUMN())/100000,5)),2)</f>
        <v>69</v>
      </c>
      <c r="AD9" s="1" t="s">
        <v>1</v>
      </c>
      <c r="AE9" s="1" t="str">
        <f ca="1">LEFT(VALUE(RIGHT(IF(Impostazioni!$B$6&lt;"",Impostazioni!$B$6,TODAY())/LN((_xlfn.SHEET()+1)*ROW()*COLUMN())/100000,5)),1)</f>
        <v>6</v>
      </c>
      <c r="AF9" s="2" t="s">
        <v>2</v>
      </c>
      <c r="AG9" s="61" t="str">
        <f>IFERROR(VALUE(AD13&amp;AE13&amp;AF13),"")</f>
        <v/>
      </c>
      <c r="AH9" s="62"/>
      <c r="AJ9" s="1" t="str">
        <f ca="1">LEFT(VALUE(RIGHT(IF(Impostazioni!$B$6&lt;"",Impostazioni!$B$6,TODAY())/LN((_xlfn.SHEET()+1)*ROW()*COLUMN())/100000,5)),2)</f>
        <v>89</v>
      </c>
      <c r="AK9" s="1" t="s">
        <v>1</v>
      </c>
      <c r="AL9" s="1" t="str">
        <f ca="1">LEFT(VALUE(RIGHT(IF(Impostazioni!$B$6&lt;"",Impostazioni!$B$6,TODAY())/LN((_xlfn.SHEET()+1)*ROW()*COLUMN())/100000,5)),1)</f>
        <v>3</v>
      </c>
      <c r="AM9" s="2" t="s">
        <v>2</v>
      </c>
      <c r="AN9" s="61" t="str">
        <f>IFERROR(VALUE(AK13&amp;AL13&amp;AM13),"")</f>
        <v/>
      </c>
      <c r="AO9" s="62"/>
      <c r="AR9" s="40"/>
    </row>
    <row r="10" spans="1:44" x14ac:dyDescent="0.25">
      <c r="E10" s="4" t="str">
        <f>IF(AND(E9&lt;&gt;"",Impostazioni!$B$8="S"),IF(E9=C9*A9,"OK","ERR"),"")</f>
        <v/>
      </c>
      <c r="L10" s="4" t="str">
        <f>IF(AND(L9&lt;&gt;"",Impostazioni!$B$8="S"),IF(L9=J9*H9,"OK","ERR"),"")</f>
        <v/>
      </c>
      <c r="S10" s="4" t="str">
        <f>IF(AND(S9&lt;&gt;"",Impostazioni!$B$8="S"),IF(S9=Q9*O9,"OK","ERR"),"")</f>
        <v/>
      </c>
      <c r="T10" s="1"/>
      <c r="Z10" s="4" t="str">
        <f>IF(AND(Z9&lt;&gt;"",Impostazioni!$B$8="S"),IF(Z9=X9*V9,"OK","ERR"),"")</f>
        <v/>
      </c>
      <c r="AG10" s="4" t="str">
        <f>IF(AND(AG9&lt;&gt;"",Impostazioni!$B$8="S"),IF(AG9=AE9*AC9,"OK","ERR"),"")</f>
        <v/>
      </c>
      <c r="AN10" s="4" t="str">
        <f>IF(AND(AN9&lt;&gt;"",Impostazioni!$B$8="S"),IF(AN9=AL9*AJ9,"OK","ERR"),"")</f>
        <v/>
      </c>
      <c r="AO10" s="1"/>
      <c r="AR10" s="40"/>
    </row>
    <row r="11" spans="1:44" x14ac:dyDescent="0.25">
      <c r="B11" s="3"/>
      <c r="C11" s="3" t="str">
        <f ca="1">LEFT(A9,1)</f>
        <v>1</v>
      </c>
      <c r="D11" s="3" t="str">
        <f ca="1">RIGHT(A9,1)</f>
        <v>7</v>
      </c>
      <c r="E11" s="3" t="s">
        <v>1</v>
      </c>
      <c r="I11" s="3"/>
      <c r="J11" s="3" t="str">
        <f ca="1">LEFT(H9,1)</f>
        <v>9</v>
      </c>
      <c r="K11" s="3" t="str">
        <f ca="1">RIGHT(H9,1)</f>
        <v>2</v>
      </c>
      <c r="L11" s="3" t="s">
        <v>1</v>
      </c>
      <c r="P11" s="3"/>
      <c r="Q11" s="3" t="str">
        <f ca="1">LEFT(O9,1)</f>
        <v>4</v>
      </c>
      <c r="R11" s="3" t="str">
        <f ca="1">RIGHT(O9,1)</f>
        <v>7</v>
      </c>
      <c r="S11" s="3" t="s">
        <v>1</v>
      </c>
      <c r="T11" s="1"/>
      <c r="U11" s="1"/>
      <c r="W11" s="3"/>
      <c r="X11" s="3" t="str">
        <f ca="1">LEFT(V9,1)</f>
        <v>6</v>
      </c>
      <c r="Y11" s="3" t="str">
        <f ca="1">RIGHT(V9,1)</f>
        <v>2</v>
      </c>
      <c r="Z11" s="3" t="s">
        <v>1</v>
      </c>
      <c r="AD11" s="3"/>
      <c r="AE11" s="3" t="str">
        <f ca="1">LEFT(AC9,1)</f>
        <v>6</v>
      </c>
      <c r="AF11" s="3" t="str">
        <f ca="1">RIGHT(AC9,1)</f>
        <v>9</v>
      </c>
      <c r="AG11" s="3" t="s">
        <v>1</v>
      </c>
      <c r="AK11" s="3"/>
      <c r="AL11" s="3" t="str">
        <f ca="1">LEFT(AJ9,1)</f>
        <v>8</v>
      </c>
      <c r="AM11" s="3" t="str">
        <f ca="1">RIGHT(AJ9,1)</f>
        <v>9</v>
      </c>
      <c r="AN11" s="3" t="s">
        <v>1</v>
      </c>
      <c r="AO11" s="1"/>
      <c r="AR11" s="40"/>
    </row>
    <row r="12" spans="1:44" ht="15.75" thickBot="1" x14ac:dyDescent="0.3">
      <c r="B12" s="6"/>
      <c r="C12" s="6"/>
      <c r="D12" s="6" t="str">
        <f ca="1">C9</f>
        <v>6</v>
      </c>
      <c r="E12" s="5" t="s">
        <v>2</v>
      </c>
      <c r="I12" s="6"/>
      <c r="J12" s="6"/>
      <c r="K12" s="6" t="str">
        <f ca="1">J9</f>
        <v>3</v>
      </c>
      <c r="L12" s="5" t="s">
        <v>2</v>
      </c>
      <c r="P12" s="6"/>
      <c r="Q12" s="6"/>
      <c r="R12" s="6" t="str">
        <f ca="1">Q9</f>
        <v>6</v>
      </c>
      <c r="S12" s="5" t="s">
        <v>2</v>
      </c>
      <c r="T12" s="1"/>
      <c r="U12" s="1"/>
      <c r="W12" s="6"/>
      <c r="X12" s="6"/>
      <c r="Y12" s="6" t="str">
        <f ca="1">X9</f>
        <v>3</v>
      </c>
      <c r="Z12" s="5" t="s">
        <v>2</v>
      </c>
      <c r="AD12" s="6"/>
      <c r="AE12" s="6"/>
      <c r="AF12" s="6" t="str">
        <f ca="1">AE9</f>
        <v>6</v>
      </c>
      <c r="AG12" s="5" t="s">
        <v>2</v>
      </c>
      <c r="AK12" s="6"/>
      <c r="AL12" s="6"/>
      <c r="AM12" s="6" t="str">
        <f ca="1">AL9</f>
        <v>3</v>
      </c>
      <c r="AN12" s="5" t="s">
        <v>2</v>
      </c>
      <c r="AO12" s="1"/>
      <c r="AR12" s="40"/>
    </row>
    <row r="13" spans="1:44" ht="15.75" thickTop="1" x14ac:dyDescent="0.25">
      <c r="B13" s="53"/>
      <c r="C13" s="53"/>
      <c r="D13" s="53"/>
      <c r="E13" s="3"/>
      <c r="I13" s="53"/>
      <c r="J13" s="53"/>
      <c r="K13" s="53"/>
      <c r="L13" s="3"/>
      <c r="P13" s="53"/>
      <c r="Q13" s="53"/>
      <c r="R13" s="53"/>
      <c r="S13" s="3"/>
      <c r="T13" s="1"/>
      <c r="U13" s="1"/>
      <c r="W13" s="53"/>
      <c r="X13" s="53"/>
      <c r="Y13" s="53"/>
      <c r="Z13" s="3"/>
      <c r="AD13" s="53"/>
      <c r="AE13" s="53"/>
      <c r="AF13" s="53"/>
      <c r="AG13" s="3"/>
      <c r="AK13" s="53"/>
      <c r="AL13" s="53"/>
      <c r="AM13" s="53"/>
      <c r="AN13" s="3"/>
      <c r="AO13" s="1"/>
      <c r="AR13" s="40"/>
    </row>
    <row r="14" spans="1:44" x14ac:dyDescent="0.25">
      <c r="B14" s="1" t="str">
        <f>IF(Impostazioni!$B$10="S",MID(E14,1,1),"")</f>
        <v/>
      </c>
      <c r="C14" s="1" t="str">
        <f>IF(Impostazioni!$B$10="S",MID(E14,2,1),"")</f>
        <v/>
      </c>
      <c r="D14" s="1" t="str">
        <f>IF(Impostazioni!$B$10="S",MID(E14,3,1),"")</f>
        <v/>
      </c>
      <c r="E14" s="50" t="str">
        <f ca="1">RIGHT("000"&amp;A9*C9,3)</f>
        <v>102</v>
      </c>
      <c r="I14" s="1" t="str">
        <f>IF(Impostazioni!$B$10="S",MID(L14,1,1),"")</f>
        <v/>
      </c>
      <c r="J14" s="1" t="str">
        <f>IF(Impostazioni!$B$10="S",MID(L14,2,1),"")</f>
        <v/>
      </c>
      <c r="K14" s="1" t="str">
        <f>IF(Impostazioni!$B$10="S",MID(L14,3,1),"")</f>
        <v/>
      </c>
      <c r="L14" s="50" t="str">
        <f ca="1">RIGHT("000"&amp;H9*J9,3)</f>
        <v>276</v>
      </c>
      <c r="P14" s="1" t="str">
        <f>IF(Impostazioni!$B$10="S",MID(S14,1,1),"")</f>
        <v/>
      </c>
      <c r="Q14" s="1" t="str">
        <f>IF(Impostazioni!$B$10="S",MID(S14,2,1),"")</f>
        <v/>
      </c>
      <c r="R14" s="1" t="str">
        <f>IF(Impostazioni!$B$10="S",MID(S14,3,1),"")</f>
        <v/>
      </c>
      <c r="S14" s="50" t="str">
        <f ca="1">RIGHT("000"&amp;O9*Q9,3)</f>
        <v>282</v>
      </c>
      <c r="T14" s="1"/>
      <c r="U14" s="1"/>
      <c r="W14" s="1" t="str">
        <f>IF(Impostazioni!$B$10="S",MID(Z14,1,1),"")</f>
        <v/>
      </c>
      <c r="X14" s="1" t="str">
        <f>IF(Impostazioni!$B$10="S",MID(Z14,2,1),"")</f>
        <v/>
      </c>
      <c r="Y14" s="1" t="str">
        <f>IF(Impostazioni!$B$10="S",MID(Z14,3,1),"")</f>
        <v/>
      </c>
      <c r="Z14" s="50" t="str">
        <f ca="1">RIGHT("000"&amp;V9*X9,3)</f>
        <v>186</v>
      </c>
      <c r="AD14" s="1" t="str">
        <f>IF(Impostazioni!$B$10="S",MID(AG14,1,1),"")</f>
        <v/>
      </c>
      <c r="AE14" s="1" t="str">
        <f>IF(Impostazioni!$B$10="S",MID(AG14,2,1),"")</f>
        <v/>
      </c>
      <c r="AF14" s="1" t="str">
        <f>IF(Impostazioni!$B$10="S",MID(AG14,3,1),"")</f>
        <v/>
      </c>
      <c r="AG14" s="50" t="str">
        <f ca="1">RIGHT("000"&amp;AC9*AE9,3)</f>
        <v>414</v>
      </c>
      <c r="AK14" s="1" t="str">
        <f>IF(Impostazioni!$B$10="S",MID(AN14,1,1),"")</f>
        <v/>
      </c>
      <c r="AL14" s="1" t="str">
        <f>IF(Impostazioni!$B$10="S",MID(AN14,2,1),"")</f>
        <v/>
      </c>
      <c r="AM14" s="1" t="str">
        <f>IF(Impostazioni!$B$10="S",MID(AN14,3,1),"")</f>
        <v/>
      </c>
      <c r="AN14" s="50" t="str">
        <f ca="1">RIGHT("000"&amp;AJ9*AL9,3)</f>
        <v>267</v>
      </c>
      <c r="AO14" s="1"/>
      <c r="AR14" s="40"/>
    </row>
    <row r="15" spans="1:44" x14ac:dyDescent="0.25">
      <c r="AR15" s="40"/>
    </row>
    <row r="16" spans="1:44" x14ac:dyDescent="0.25">
      <c r="A16" s="1" t="str">
        <f ca="1">LEFT(VALUE(RIGHT(IF(Impostazioni!$B$6&lt;"",Impostazioni!$B$6,TODAY())/LN((_xlfn.SHEET()+1)*ROW()*COLUMN())/100000,5)),2)</f>
        <v>74</v>
      </c>
      <c r="B16" s="1" t="s">
        <v>1</v>
      </c>
      <c r="C16" s="1" t="str">
        <f ca="1">LEFT(VALUE(RIGHT(IF(Impostazioni!$B$6&lt;"",Impostazioni!$B$6,TODAY())/LN((_xlfn.SHEET()+1)*ROW()*COLUMN())/100000,5)),1)</f>
        <v>9</v>
      </c>
      <c r="D16" s="2" t="s">
        <v>2</v>
      </c>
      <c r="E16" s="61" t="str">
        <f>IFERROR(VALUE(B20&amp;C20&amp;D20),"")</f>
        <v/>
      </c>
      <c r="F16" s="62"/>
      <c r="H16" s="1" t="str">
        <f ca="1">LEFT(VALUE(RIGHT(IF(Impostazioni!$B$6&lt;"",Impostazioni!$B$6,TODAY())/LN((_xlfn.SHEET()+1)*ROW()*COLUMN())/100000,5)),2)</f>
        <v>82</v>
      </c>
      <c r="I16" s="1" t="s">
        <v>1</v>
      </c>
      <c r="J16" s="1" t="str">
        <f ca="1">LEFT(VALUE(RIGHT(IF(Impostazioni!$B$6&lt;"",Impostazioni!$B$6,TODAY())/LN((_xlfn.SHEET()+1)*ROW()*COLUMN())/100000,5)),1)</f>
        <v>5</v>
      </c>
      <c r="K16" s="2" t="s">
        <v>2</v>
      </c>
      <c r="L16" s="61" t="str">
        <f>IFERROR(VALUE(I20&amp;J20&amp;K20),"")</f>
        <v/>
      </c>
      <c r="M16" s="62"/>
      <c r="O16" s="1" t="str">
        <f ca="1">LEFT(VALUE(RIGHT(IF(Impostazioni!$B$6&lt;"",Impostazioni!$B$6,TODAY())/LN((_xlfn.SHEET()+1)*ROW()*COLUMN())/100000,5)),2)</f>
        <v>22</v>
      </c>
      <c r="P16" s="1" t="s">
        <v>1</v>
      </c>
      <c r="Q16" s="1" t="str">
        <f ca="1">LEFT(VALUE(RIGHT(IF(Impostazioni!$B$6&lt;"",Impostazioni!$B$6,TODAY())/LN((_xlfn.SHEET()+1)*ROW()*COLUMN())/100000,5)),1)</f>
        <v>9</v>
      </c>
      <c r="R16" s="2" t="s">
        <v>2</v>
      </c>
      <c r="S16" s="61" t="str">
        <f>IFERROR(VALUE(P20&amp;Q20&amp;R20),"")</f>
        <v/>
      </c>
      <c r="T16" s="62"/>
      <c r="V16" s="1" t="str">
        <f ca="1">LEFT(VALUE(RIGHT(IF(Impostazioni!$B$6&lt;"",Impostazioni!$B$6,TODAY())/LN((_xlfn.SHEET()+1)*ROW()*COLUMN())/100000,5)),2)</f>
        <v>44</v>
      </c>
      <c r="W16" s="1" t="s">
        <v>1</v>
      </c>
      <c r="X16" s="1" t="str">
        <f ca="1">LEFT(VALUE(RIGHT(IF(Impostazioni!$B$6&lt;"",Impostazioni!$B$6,TODAY())/LN((_xlfn.SHEET()+1)*ROW()*COLUMN())/100000,5)),1)</f>
        <v>6</v>
      </c>
      <c r="Y16" s="2" t="s">
        <v>2</v>
      </c>
      <c r="Z16" s="61" t="str">
        <f>IFERROR(VALUE(W20&amp;X20&amp;Y20),"")</f>
        <v/>
      </c>
      <c r="AA16" s="62"/>
      <c r="AC16" s="1" t="str">
        <f ca="1">LEFT(VALUE(RIGHT(IF(Impostazioni!$B$6&lt;"",Impostazioni!$B$6,TODAY())/LN((_xlfn.SHEET()+1)*ROW()*COLUMN())/100000,5)),2)</f>
        <v>56</v>
      </c>
      <c r="AD16" s="1" t="s">
        <v>1</v>
      </c>
      <c r="AE16" s="1" t="str">
        <f ca="1">LEFT(VALUE(RIGHT(IF(Impostazioni!$B$6&lt;"",Impostazioni!$B$6,TODAY())/LN((_xlfn.SHEET()+1)*ROW()*COLUMN())/100000,5)),1)</f>
        <v>8</v>
      </c>
      <c r="AF16" s="2" t="s">
        <v>2</v>
      </c>
      <c r="AG16" s="61" t="str">
        <f>IFERROR(VALUE(AD20&amp;AE20&amp;AF20),"")</f>
        <v/>
      </c>
      <c r="AH16" s="62"/>
      <c r="AJ16" s="1" t="str">
        <f ca="1">LEFT(VALUE(RIGHT(IF(Impostazioni!$B$6&lt;"",Impostazioni!$B$6,TODAY())/LN((_xlfn.SHEET()+1)*ROW()*COLUMN())/100000,5)),2)</f>
        <v>62</v>
      </c>
      <c r="AK16" s="1" t="s">
        <v>1</v>
      </c>
      <c r="AL16" s="1" t="str">
        <f ca="1">LEFT(VALUE(RIGHT(IF(Impostazioni!$B$6&lt;"",Impostazioni!$B$6,TODAY())/LN((_xlfn.SHEET()+1)*ROW()*COLUMN())/100000,5)),1)</f>
        <v>7</v>
      </c>
      <c r="AM16" s="2" t="s">
        <v>2</v>
      </c>
      <c r="AN16" s="61" t="str">
        <f>IFERROR(VALUE(AK20&amp;AL20&amp;AM20),"")</f>
        <v/>
      </c>
      <c r="AO16" s="62"/>
      <c r="AR16" s="40"/>
    </row>
    <row r="17" spans="1:44" x14ac:dyDescent="0.25">
      <c r="E17" s="4" t="str">
        <f>IF(AND(E16&lt;&gt;"",Impostazioni!$B$8="S"),IF(E16=C16*A16,"OK","ERR"),"")</f>
        <v/>
      </c>
      <c r="L17" s="4" t="str">
        <f>IF(AND(L16&lt;&gt;"",Impostazioni!$B$8="S"),IF(L16=J16*H16,"OK","ERR"),"")</f>
        <v/>
      </c>
      <c r="S17" s="4" t="str">
        <f>IF(AND(S16&lt;&gt;"",Impostazioni!$B$8="S"),IF(S16=Q16*O16,"OK","ERR"),"")</f>
        <v/>
      </c>
      <c r="T17" s="1"/>
      <c r="Z17" s="4" t="str">
        <f>IF(AND(Z16&lt;&gt;"",Impostazioni!$B$8="S"),IF(Z16=X16*V16,"OK","ERR"),"")</f>
        <v/>
      </c>
      <c r="AG17" s="4" t="str">
        <f>IF(AND(AG16&lt;&gt;"",Impostazioni!$B$8="S"),IF(AG16=AE16*AC16,"OK","ERR"),"")</f>
        <v/>
      </c>
      <c r="AN17" s="4" t="str">
        <f>IF(AND(AN16&lt;&gt;"",Impostazioni!$B$8="S"),IF(AN16=AL16*AJ16,"OK","ERR"),"")</f>
        <v/>
      </c>
      <c r="AO17" s="1"/>
      <c r="AR17" s="40"/>
    </row>
    <row r="18" spans="1:44" x14ac:dyDescent="0.25">
      <c r="B18" s="3"/>
      <c r="C18" s="3" t="str">
        <f ca="1">LEFT(A16,1)</f>
        <v>7</v>
      </c>
      <c r="D18" s="3" t="str">
        <f ca="1">RIGHT(A16,1)</f>
        <v>4</v>
      </c>
      <c r="E18" s="3" t="s">
        <v>1</v>
      </c>
      <c r="I18" s="3"/>
      <c r="J18" s="3" t="str">
        <f ca="1">LEFT(H16,1)</f>
        <v>8</v>
      </c>
      <c r="K18" s="3" t="str">
        <f ca="1">RIGHT(H16,1)</f>
        <v>2</v>
      </c>
      <c r="L18" s="3" t="s">
        <v>1</v>
      </c>
      <c r="P18" s="3"/>
      <c r="Q18" s="3" t="str">
        <f ca="1">LEFT(O16,1)</f>
        <v>2</v>
      </c>
      <c r="R18" s="3" t="str">
        <f ca="1">RIGHT(O16,1)</f>
        <v>2</v>
      </c>
      <c r="S18" s="3" t="s">
        <v>1</v>
      </c>
      <c r="T18" s="1"/>
      <c r="U18" s="1"/>
      <c r="W18" s="3"/>
      <c r="X18" s="3" t="str">
        <f ca="1">LEFT(V16,1)</f>
        <v>4</v>
      </c>
      <c r="Y18" s="3" t="str">
        <f ca="1">RIGHT(V16,1)</f>
        <v>4</v>
      </c>
      <c r="Z18" s="3" t="s">
        <v>1</v>
      </c>
      <c r="AD18" s="3"/>
      <c r="AE18" s="3" t="str">
        <f ca="1">LEFT(AC16,1)</f>
        <v>5</v>
      </c>
      <c r="AF18" s="3" t="str">
        <f ca="1">RIGHT(AC16,1)</f>
        <v>6</v>
      </c>
      <c r="AG18" s="3" t="s">
        <v>1</v>
      </c>
      <c r="AK18" s="3"/>
      <c r="AL18" s="3" t="str">
        <f ca="1">LEFT(AJ16,1)</f>
        <v>6</v>
      </c>
      <c r="AM18" s="3" t="str">
        <f ca="1">RIGHT(AJ16,1)</f>
        <v>2</v>
      </c>
      <c r="AN18" s="3" t="s">
        <v>1</v>
      </c>
      <c r="AO18" s="1"/>
      <c r="AR18" s="40"/>
    </row>
    <row r="19" spans="1:44" ht="15.75" thickBot="1" x14ac:dyDescent="0.3">
      <c r="B19" s="6"/>
      <c r="C19" s="6"/>
      <c r="D19" s="6" t="str">
        <f ca="1">C16</f>
        <v>9</v>
      </c>
      <c r="E19" s="5" t="s">
        <v>2</v>
      </c>
      <c r="I19" s="6"/>
      <c r="J19" s="6"/>
      <c r="K19" s="6" t="str">
        <f ca="1">J16</f>
        <v>5</v>
      </c>
      <c r="L19" s="5" t="s">
        <v>2</v>
      </c>
      <c r="P19" s="6"/>
      <c r="Q19" s="6"/>
      <c r="R19" s="6" t="str">
        <f ca="1">Q16</f>
        <v>9</v>
      </c>
      <c r="S19" s="5" t="s">
        <v>2</v>
      </c>
      <c r="T19" s="1"/>
      <c r="U19" s="1"/>
      <c r="W19" s="6"/>
      <c r="X19" s="6"/>
      <c r="Y19" s="6" t="str">
        <f ca="1">X16</f>
        <v>6</v>
      </c>
      <c r="Z19" s="5" t="s">
        <v>2</v>
      </c>
      <c r="AD19" s="6"/>
      <c r="AE19" s="6"/>
      <c r="AF19" s="6" t="str">
        <f ca="1">AE16</f>
        <v>8</v>
      </c>
      <c r="AG19" s="5" t="s">
        <v>2</v>
      </c>
      <c r="AK19" s="6"/>
      <c r="AL19" s="6"/>
      <c r="AM19" s="6" t="str">
        <f ca="1">AL16</f>
        <v>7</v>
      </c>
      <c r="AN19" s="5" t="s">
        <v>2</v>
      </c>
      <c r="AO19" s="1"/>
      <c r="AR19" s="40"/>
    </row>
    <row r="20" spans="1:44" ht="15.75" thickTop="1" x14ac:dyDescent="0.25">
      <c r="B20" s="53"/>
      <c r="C20" s="53"/>
      <c r="D20" s="53"/>
      <c r="E20" s="3"/>
      <c r="I20" s="53"/>
      <c r="J20" s="53"/>
      <c r="K20" s="53"/>
      <c r="L20" s="3"/>
      <c r="P20" s="53"/>
      <c r="Q20" s="53"/>
      <c r="R20" s="53"/>
      <c r="S20" s="3"/>
      <c r="T20" s="1"/>
      <c r="U20" s="1"/>
      <c r="W20" s="53"/>
      <c r="X20" s="53"/>
      <c r="Y20" s="53"/>
      <c r="Z20" s="3"/>
      <c r="AD20" s="53"/>
      <c r="AE20" s="53"/>
      <c r="AF20" s="53"/>
      <c r="AG20" s="3"/>
      <c r="AK20" s="53"/>
      <c r="AL20" s="53"/>
      <c r="AM20" s="53"/>
      <c r="AN20" s="3"/>
      <c r="AO20" s="1"/>
      <c r="AR20" s="40"/>
    </row>
    <row r="21" spans="1:44" x14ac:dyDescent="0.25">
      <c r="B21" s="1" t="str">
        <f>IF(Impostazioni!$B$10="S",MID(E21,1,1),"")</f>
        <v/>
      </c>
      <c r="C21" s="1" t="str">
        <f>IF(Impostazioni!$B$10="S",MID(E21,2,1),"")</f>
        <v/>
      </c>
      <c r="D21" s="1" t="str">
        <f>IF(Impostazioni!$B$10="S",MID(E21,3,1),"")</f>
        <v/>
      </c>
      <c r="E21" s="50" t="str">
        <f ca="1">RIGHT("000"&amp;A16*C16,3)</f>
        <v>666</v>
      </c>
      <c r="I21" s="1" t="str">
        <f>IF(Impostazioni!$B$10="S",MID(L21,1,1),"")</f>
        <v/>
      </c>
      <c r="J21" s="1" t="str">
        <f>IF(Impostazioni!$B$10="S",MID(L21,2,1),"")</f>
        <v/>
      </c>
      <c r="K21" s="1" t="str">
        <f>IF(Impostazioni!$B$10="S",MID(L21,3,1),"")</f>
        <v/>
      </c>
      <c r="L21" s="50" t="str">
        <f ca="1">RIGHT("000"&amp;H16*J16,3)</f>
        <v>410</v>
      </c>
      <c r="P21" s="1" t="str">
        <f>IF(Impostazioni!$B$10="S",MID(S21,1,1),"")</f>
        <v/>
      </c>
      <c r="Q21" s="1" t="str">
        <f>IF(Impostazioni!$B$10="S",MID(S21,2,1),"")</f>
        <v/>
      </c>
      <c r="R21" s="1" t="str">
        <f>IF(Impostazioni!$B$10="S",MID(S21,3,1),"")</f>
        <v/>
      </c>
      <c r="S21" s="50" t="str">
        <f ca="1">RIGHT("000"&amp;O16*Q16,3)</f>
        <v>198</v>
      </c>
      <c r="T21" s="1"/>
      <c r="U21" s="1"/>
      <c r="W21" s="1" t="str">
        <f>IF(Impostazioni!$B$10="S",MID(Z21,1,1),"")</f>
        <v/>
      </c>
      <c r="X21" s="1" t="str">
        <f>IF(Impostazioni!$B$10="S",MID(Z21,2,1),"")</f>
        <v/>
      </c>
      <c r="Y21" s="1" t="str">
        <f>IF(Impostazioni!$B$10="S",MID(Z21,3,1),"")</f>
        <v/>
      </c>
      <c r="Z21" s="50" t="str">
        <f ca="1">RIGHT("000"&amp;V16*X16,3)</f>
        <v>264</v>
      </c>
      <c r="AD21" s="1" t="str">
        <f>IF(Impostazioni!$B$10="S",MID(AG21,1,1),"")</f>
        <v/>
      </c>
      <c r="AE21" s="1" t="str">
        <f>IF(Impostazioni!$B$10="S",MID(AG21,2,1),"")</f>
        <v/>
      </c>
      <c r="AF21" s="1" t="str">
        <f>IF(Impostazioni!$B$10="S",MID(AG21,3,1),"")</f>
        <v/>
      </c>
      <c r="AG21" s="50" t="str">
        <f ca="1">RIGHT("000"&amp;AC16*AE16,3)</f>
        <v>448</v>
      </c>
      <c r="AK21" s="1" t="str">
        <f>IF(Impostazioni!$B$10="S",MID(AN21,1,1),"")</f>
        <v/>
      </c>
      <c r="AL21" s="1" t="str">
        <f>IF(Impostazioni!$B$10="S",MID(AN21,2,1),"")</f>
        <v/>
      </c>
      <c r="AM21" s="1" t="str">
        <f>IF(Impostazioni!$B$10="S",MID(AN21,3,1),"")</f>
        <v/>
      </c>
      <c r="AN21" s="50" t="str">
        <f ca="1">RIGHT("000"&amp;AJ16*AL16,3)</f>
        <v>434</v>
      </c>
      <c r="AO21" s="1"/>
      <c r="AR21" s="40"/>
    </row>
    <row r="22" spans="1:44" x14ac:dyDescent="0.25">
      <c r="AR22" s="40"/>
    </row>
    <row r="23" spans="1:44" x14ac:dyDescent="0.25">
      <c r="A23" s="1" t="str">
        <f ca="1">LEFT(VALUE(RIGHT(IF(Impostazioni!$B$6&lt;"",Impostazioni!$B$6,TODAY())/LN((_xlfn.SHEET()+1)*ROW()*COLUMN())/100000,5)),2)</f>
        <v>13</v>
      </c>
      <c r="B23" s="1" t="s">
        <v>1</v>
      </c>
      <c r="C23" s="1" t="str">
        <f ca="1">LEFT(VALUE(RIGHT(IF(Impostazioni!$B$6&lt;"",Impostazioni!$B$6,TODAY())/LN((_xlfn.SHEET()+1)*ROW()*COLUMN())/100000,5)),1)</f>
        <v>2</v>
      </c>
      <c r="D23" s="2" t="s">
        <v>2</v>
      </c>
      <c r="E23" s="61" t="str">
        <f>IFERROR(VALUE(B27&amp;C27&amp;D27),"")</f>
        <v/>
      </c>
      <c r="F23" s="62"/>
      <c r="H23" s="1" t="str">
        <f ca="1">LEFT(VALUE(RIGHT(IF(Impostazioni!$B$6&lt;"",Impostazioni!$B$6,TODAY())/LN((_xlfn.SHEET()+1)*ROW()*COLUMN())/100000,5)),2)</f>
        <v>66</v>
      </c>
      <c r="I23" s="1" t="s">
        <v>1</v>
      </c>
      <c r="J23" s="1" t="str">
        <f ca="1">LEFT(VALUE(RIGHT(IF(Impostazioni!$B$6&lt;"",Impostazioni!$B$6,TODAY())/LN((_xlfn.SHEET()+1)*ROW()*COLUMN())/100000,5)),1)</f>
        <v>6</v>
      </c>
      <c r="K23" s="2" t="s">
        <v>2</v>
      </c>
      <c r="L23" s="61" t="str">
        <f>IFERROR(VALUE(I27&amp;J27&amp;K27),"")</f>
        <v/>
      </c>
      <c r="M23" s="62"/>
      <c r="O23" s="1" t="str">
        <f ca="1">LEFT(VALUE(RIGHT(IF(Impostazioni!$B$6&lt;"",Impostazioni!$B$6,TODAY())/LN((_xlfn.SHEET()+1)*ROW()*COLUMN())/100000,5)),2)</f>
        <v>37</v>
      </c>
      <c r="P23" s="1" t="s">
        <v>1</v>
      </c>
      <c r="Q23" s="1" t="str">
        <f ca="1">LEFT(VALUE(RIGHT(IF(Impostazioni!$B$6&lt;"",Impostazioni!$B$6,TODAY())/LN((_xlfn.SHEET()+1)*ROW()*COLUMN())/100000,5)),1)</f>
        <v>9</v>
      </c>
      <c r="R23" s="2" t="s">
        <v>2</v>
      </c>
      <c r="S23" s="61" t="str">
        <f>IFERROR(VALUE(P27&amp;Q27&amp;R27),"")</f>
        <v/>
      </c>
      <c r="T23" s="62"/>
      <c r="V23" s="1" t="str">
        <f ca="1">LEFT(VALUE(RIGHT(IF(Impostazioni!$B$6&lt;"",Impostazioni!$B$6,TODAY())/LN((_xlfn.SHEET()+1)*ROW()*COLUMN())/100000,5)),2)</f>
        <v>97</v>
      </c>
      <c r="W23" s="1" t="s">
        <v>1</v>
      </c>
      <c r="X23" s="1" t="str">
        <f ca="1">LEFT(VALUE(RIGHT(IF(Impostazioni!$B$6&lt;"",Impostazioni!$B$6,TODAY())/LN((_xlfn.SHEET()+1)*ROW()*COLUMN())/100000,5)),1)</f>
        <v>7</v>
      </c>
      <c r="Y23" s="2" t="s">
        <v>2</v>
      </c>
      <c r="Z23" s="61" t="str">
        <f>IFERROR(VALUE(W27&amp;X27&amp;Y27),"")</f>
        <v/>
      </c>
      <c r="AA23" s="62"/>
      <c r="AC23" s="1" t="str">
        <f ca="1">LEFT(VALUE(RIGHT(IF(Impostazioni!$B$6&lt;"",Impostazioni!$B$6,TODAY())/LN((_xlfn.SHEET()+1)*ROW()*COLUMN())/100000,5)),2)</f>
        <v>74</v>
      </c>
      <c r="AD23" s="1" t="s">
        <v>1</v>
      </c>
      <c r="AE23" s="1" t="str">
        <f ca="1">LEFT(VALUE(RIGHT(IF(Impostazioni!$B$6&lt;"",Impostazioni!$B$6,TODAY())/LN((_xlfn.SHEET()+1)*ROW()*COLUMN())/100000,5)),1)</f>
        <v>3</v>
      </c>
      <c r="AF23" s="2" t="s">
        <v>2</v>
      </c>
      <c r="AG23" s="61" t="str">
        <f>IFERROR(VALUE(AD27&amp;AE27&amp;AF27),"")</f>
        <v/>
      </c>
      <c r="AH23" s="62"/>
      <c r="AJ23" s="1" t="str">
        <f ca="1">LEFT(VALUE(RIGHT(IF(Impostazioni!$B$6&lt;"",Impostazioni!$B$6,TODAY())/LN((_xlfn.SHEET()+1)*ROW()*COLUMN())/100000,5)),2)</f>
        <v>77</v>
      </c>
      <c r="AK23" s="1" t="s">
        <v>1</v>
      </c>
      <c r="AL23" s="1" t="str">
        <f ca="1">LEFT(VALUE(RIGHT(IF(Impostazioni!$B$6&lt;"",Impostazioni!$B$6,TODAY())/LN((_xlfn.SHEET()+1)*ROW()*COLUMN())/100000,5)),1)</f>
        <v>5</v>
      </c>
      <c r="AM23" s="2" t="s">
        <v>2</v>
      </c>
      <c r="AN23" s="61" t="str">
        <f>IFERROR(VALUE(AK27&amp;AL27&amp;AM27),"")</f>
        <v/>
      </c>
      <c r="AO23" s="62"/>
      <c r="AR23" s="40"/>
    </row>
    <row r="24" spans="1:44" x14ac:dyDescent="0.25">
      <c r="E24" s="4" t="str">
        <f>IF(AND(E23&lt;&gt;"",Impostazioni!$B$8="S"),IF(E23=C23*A23,"OK","ERR"),"")</f>
        <v/>
      </c>
      <c r="L24" s="4" t="str">
        <f>IF(AND(L23&lt;&gt;"",Impostazioni!$B$8="S"),IF(L23=J23*H23,"OK","ERR"),"")</f>
        <v/>
      </c>
      <c r="S24" s="4" t="str">
        <f>IF(AND(S23&lt;&gt;"",Impostazioni!$B$8="S"),IF(S23=Q23*O23,"OK","ERR"),"")</f>
        <v/>
      </c>
      <c r="T24" s="1"/>
      <c r="Z24" s="4" t="str">
        <f>IF(AND(Z23&lt;&gt;"",Impostazioni!$B$8="S"),IF(Z23=X23*V23,"OK","ERR"),"")</f>
        <v/>
      </c>
      <c r="AG24" s="4" t="str">
        <f>IF(AND(AG23&lt;&gt;"",Impostazioni!$B$8="S"),IF(AG23=AE23*AC23,"OK","ERR"),"")</f>
        <v/>
      </c>
      <c r="AN24" s="4" t="str">
        <f>IF(AND(AN23&lt;&gt;"",Impostazioni!$B$8="S"),IF(AN23=AL23*AJ23,"OK","ERR"),"")</f>
        <v/>
      </c>
      <c r="AO24" s="1"/>
      <c r="AR24" s="40"/>
    </row>
    <row r="25" spans="1:44" x14ac:dyDescent="0.25">
      <c r="B25" s="3"/>
      <c r="C25" s="3" t="str">
        <f ca="1">LEFT(A23,1)</f>
        <v>1</v>
      </c>
      <c r="D25" s="3" t="str">
        <f ca="1">RIGHT(A23,1)</f>
        <v>3</v>
      </c>
      <c r="E25" s="3" t="s">
        <v>1</v>
      </c>
      <c r="I25" s="3"/>
      <c r="J25" s="3" t="str">
        <f ca="1">LEFT(H23,1)</f>
        <v>6</v>
      </c>
      <c r="K25" s="3" t="str">
        <f ca="1">RIGHT(H23,1)</f>
        <v>6</v>
      </c>
      <c r="L25" s="3" t="s">
        <v>1</v>
      </c>
      <c r="P25" s="3"/>
      <c r="Q25" s="3" t="str">
        <f ca="1">LEFT(O23,1)</f>
        <v>3</v>
      </c>
      <c r="R25" s="3" t="str">
        <f ca="1">RIGHT(O23,1)</f>
        <v>7</v>
      </c>
      <c r="S25" s="3" t="s">
        <v>1</v>
      </c>
      <c r="T25" s="1"/>
      <c r="U25" s="1"/>
      <c r="W25" s="3"/>
      <c r="X25" s="3" t="str">
        <f ca="1">LEFT(V23,1)</f>
        <v>9</v>
      </c>
      <c r="Y25" s="3" t="str">
        <f ca="1">RIGHT(V23,1)</f>
        <v>7</v>
      </c>
      <c r="Z25" s="3" t="s">
        <v>1</v>
      </c>
      <c r="AD25" s="3"/>
      <c r="AE25" s="3" t="str">
        <f ca="1">LEFT(AC23,1)</f>
        <v>7</v>
      </c>
      <c r="AF25" s="3" t="str">
        <f ca="1">RIGHT(AC23,1)</f>
        <v>4</v>
      </c>
      <c r="AG25" s="3" t="s">
        <v>1</v>
      </c>
      <c r="AK25" s="3"/>
      <c r="AL25" s="3" t="str">
        <f ca="1">LEFT(AJ23,1)</f>
        <v>7</v>
      </c>
      <c r="AM25" s="3" t="str">
        <f ca="1">RIGHT(AJ23,1)</f>
        <v>7</v>
      </c>
      <c r="AN25" s="3" t="s">
        <v>1</v>
      </c>
      <c r="AO25" s="1"/>
      <c r="AR25" s="40"/>
    </row>
    <row r="26" spans="1:44" ht="15.75" thickBot="1" x14ac:dyDescent="0.3">
      <c r="B26" s="6"/>
      <c r="C26" s="6"/>
      <c r="D26" s="6" t="str">
        <f ca="1">C23</f>
        <v>2</v>
      </c>
      <c r="E26" s="5" t="s">
        <v>2</v>
      </c>
      <c r="I26" s="6"/>
      <c r="J26" s="6"/>
      <c r="K26" s="6" t="str">
        <f ca="1">J23</f>
        <v>6</v>
      </c>
      <c r="L26" s="5" t="s">
        <v>2</v>
      </c>
      <c r="P26" s="6"/>
      <c r="Q26" s="6"/>
      <c r="R26" s="6" t="str">
        <f ca="1">Q23</f>
        <v>9</v>
      </c>
      <c r="S26" s="5" t="s">
        <v>2</v>
      </c>
      <c r="T26" s="1"/>
      <c r="U26" s="1"/>
      <c r="W26" s="6"/>
      <c r="X26" s="6"/>
      <c r="Y26" s="6" t="str">
        <f ca="1">X23</f>
        <v>7</v>
      </c>
      <c r="Z26" s="5" t="s">
        <v>2</v>
      </c>
      <c r="AD26" s="6"/>
      <c r="AE26" s="6"/>
      <c r="AF26" s="6" t="str">
        <f ca="1">AE23</f>
        <v>3</v>
      </c>
      <c r="AG26" s="5" t="s">
        <v>2</v>
      </c>
      <c r="AK26" s="6"/>
      <c r="AL26" s="6"/>
      <c r="AM26" s="6" t="str">
        <f ca="1">AL23</f>
        <v>5</v>
      </c>
      <c r="AN26" s="5" t="s">
        <v>2</v>
      </c>
      <c r="AO26" s="1"/>
      <c r="AR26" s="40"/>
    </row>
    <row r="27" spans="1:44" ht="15.75" thickTop="1" x14ac:dyDescent="0.25">
      <c r="B27" s="53"/>
      <c r="C27" s="53"/>
      <c r="D27" s="53"/>
      <c r="E27" s="3"/>
      <c r="I27" s="53"/>
      <c r="J27" s="53"/>
      <c r="K27" s="53"/>
      <c r="L27" s="3"/>
      <c r="P27" s="53"/>
      <c r="Q27" s="53"/>
      <c r="R27" s="53"/>
      <c r="S27" s="3"/>
      <c r="T27" s="1"/>
      <c r="U27" s="1"/>
      <c r="W27" s="53"/>
      <c r="X27" s="53"/>
      <c r="Y27" s="53"/>
      <c r="Z27" s="3"/>
      <c r="AD27" s="53"/>
      <c r="AE27" s="53"/>
      <c r="AF27" s="53"/>
      <c r="AG27" s="3"/>
      <c r="AK27" s="53"/>
      <c r="AL27" s="53"/>
      <c r="AM27" s="53"/>
      <c r="AN27" s="3"/>
      <c r="AO27" s="1"/>
      <c r="AR27" s="40"/>
    </row>
    <row r="28" spans="1:44" x14ac:dyDescent="0.25">
      <c r="B28" s="1" t="str">
        <f>IF(Impostazioni!$B$10="S",MID(E28,1,1),"")</f>
        <v/>
      </c>
      <c r="C28" s="1" t="str">
        <f>IF(Impostazioni!$B$10="S",MID(E28,2,1),"")</f>
        <v/>
      </c>
      <c r="D28" s="1" t="str">
        <f>IF(Impostazioni!$B$10="S",MID(E28,3,1),"")</f>
        <v/>
      </c>
      <c r="E28" s="50" t="str">
        <f ca="1">RIGHT("000"&amp;A23*C23,3)</f>
        <v>026</v>
      </c>
      <c r="I28" s="1" t="str">
        <f>IF(Impostazioni!$B$10="S",MID(L28,1,1),"")</f>
        <v/>
      </c>
      <c r="J28" s="1" t="str">
        <f>IF(Impostazioni!$B$10="S",MID(L28,2,1),"")</f>
        <v/>
      </c>
      <c r="K28" s="1" t="str">
        <f>IF(Impostazioni!$B$10="S",MID(L28,3,1),"")</f>
        <v/>
      </c>
      <c r="L28" s="50" t="str">
        <f ca="1">RIGHT("000"&amp;H23*J23,3)</f>
        <v>396</v>
      </c>
      <c r="P28" s="1" t="str">
        <f>IF(Impostazioni!$B$10="S",MID(S28,1,1),"")</f>
        <v/>
      </c>
      <c r="Q28" s="1" t="str">
        <f>IF(Impostazioni!$B$10="S",MID(S28,2,1),"")</f>
        <v/>
      </c>
      <c r="R28" s="1" t="str">
        <f>IF(Impostazioni!$B$10="S",MID(S28,3,1),"")</f>
        <v/>
      </c>
      <c r="S28" s="50" t="str">
        <f ca="1">RIGHT("000"&amp;O23*Q23,3)</f>
        <v>333</v>
      </c>
      <c r="T28" s="1"/>
      <c r="U28" s="1"/>
      <c r="W28" s="1" t="str">
        <f>IF(Impostazioni!$B$10="S",MID(Z28,1,1),"")</f>
        <v/>
      </c>
      <c r="X28" s="1" t="str">
        <f>IF(Impostazioni!$B$10="S",MID(Z28,2,1),"")</f>
        <v/>
      </c>
      <c r="Y28" s="1" t="str">
        <f>IF(Impostazioni!$B$10="S",MID(Z28,3,1),"")</f>
        <v/>
      </c>
      <c r="Z28" s="50" t="str">
        <f ca="1">RIGHT("000"&amp;V23*X23,3)</f>
        <v>679</v>
      </c>
      <c r="AD28" s="1" t="str">
        <f>IF(Impostazioni!$B$10="S",MID(AG28,1,1),"")</f>
        <v/>
      </c>
      <c r="AE28" s="1" t="str">
        <f>IF(Impostazioni!$B$10="S",MID(AG28,2,1),"")</f>
        <v/>
      </c>
      <c r="AF28" s="1" t="str">
        <f>IF(Impostazioni!$B$10="S",MID(AG28,3,1),"")</f>
        <v/>
      </c>
      <c r="AG28" s="50" t="str">
        <f ca="1">RIGHT("000"&amp;AC23*AE23,3)</f>
        <v>222</v>
      </c>
      <c r="AK28" s="1" t="str">
        <f>IF(Impostazioni!$B$10="S",MID(AN28,1,1),"")</f>
        <v/>
      </c>
      <c r="AL28" s="1" t="str">
        <f>IF(Impostazioni!$B$10="S",MID(AN28,2,1),"")</f>
        <v/>
      </c>
      <c r="AM28" s="1" t="str">
        <f>IF(Impostazioni!$B$10="S",MID(AN28,3,1),"")</f>
        <v/>
      </c>
      <c r="AN28" s="50" t="str">
        <f ca="1">RIGHT("000"&amp;AJ23*AL23,3)</f>
        <v>385</v>
      </c>
      <c r="AO28" s="1"/>
    </row>
    <row r="29" spans="1:44" x14ac:dyDescent="0.25">
      <c r="A29" s="63" t="s">
        <v>4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1"/>
      <c r="V29" s="63" t="s">
        <v>4</v>
      </c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</row>
    <row r="30" spans="1:44" x14ac:dyDescent="0.25">
      <c r="A30" s="1" t="str">
        <f ca="1">LEFT(VALUE(RIGHT(IF(Impostazioni!$B$6&lt;"",Impostazioni!$B$6,TODAY())/LN((_xlfn.SHEET()+1)*ROW()*COLUMN())/100000,5)),2)</f>
        <v>37</v>
      </c>
      <c r="B30" s="1" t="s">
        <v>1</v>
      </c>
      <c r="C30" s="1" t="str">
        <f ca="1">LEFT(VALUE(RIGHT(IF(Impostazioni!$B$6&lt;"",Impostazioni!$B$6,TODAY())/LN((_xlfn.SHEET()+1)*ROW()*COLUMN())/100000,5)),2)</f>
        <v>32</v>
      </c>
      <c r="D30" s="2" t="s">
        <v>2</v>
      </c>
      <c r="E30" s="61" t="str">
        <f>IFERROR(VALUE(A36&amp;B36&amp;C36&amp;D36),"")</f>
        <v/>
      </c>
      <c r="F30" s="62"/>
      <c r="H30" s="1" t="str">
        <f ca="1">LEFT(VALUE(RIGHT(IF(Impostazioni!$B$6&lt;"",Impostazioni!$B$6,TODAY())/LN((_xlfn.SHEET()+1)*ROW()*COLUMN())/100000,5)),2)</f>
        <v>22</v>
      </c>
      <c r="I30" s="1" t="s">
        <v>1</v>
      </c>
      <c r="J30" s="1" t="str">
        <f ca="1">LEFT(VALUE(RIGHT(IF(Impostazioni!$B$6&lt;"",Impostazioni!$B$6,TODAY())/LN((_xlfn.SHEET()+1)*ROW()*COLUMN())/100000,5)),2)</f>
        <v>49</v>
      </c>
      <c r="K30" s="2" t="s">
        <v>2</v>
      </c>
      <c r="L30" s="61" t="str">
        <f>IFERROR(VALUE(H36&amp;I36&amp;J36&amp;K36),"")</f>
        <v/>
      </c>
      <c r="M30" s="62"/>
      <c r="O30" s="1" t="str">
        <f ca="1">LEFT(VALUE(RIGHT(IF(Impostazioni!$B$6&lt;"",Impostazioni!$B$6,TODAY())/LN((_xlfn.SHEET()+1)*ROW()*COLUMN())/100000,5)),2)</f>
        <v>67</v>
      </c>
      <c r="P30" s="1" t="s">
        <v>1</v>
      </c>
      <c r="Q30" s="1" t="str">
        <f ca="1">LEFT(VALUE(RIGHT(IF(Impostazioni!$B$6&lt;"",Impostazioni!$B$6,TODAY())/LN((_xlfn.SHEET()+1)*ROW()*COLUMN())/100000,5)),2)</f>
        <v>84</v>
      </c>
      <c r="R30" s="2" t="s">
        <v>2</v>
      </c>
      <c r="S30" s="61" t="str">
        <f>IFERROR(VALUE(O36&amp;P36&amp;Q36&amp;R36),"")</f>
        <v/>
      </c>
      <c r="T30" s="62"/>
      <c r="U30" s="1"/>
      <c r="V30" s="1" t="str">
        <f ca="1">LEFT(VALUE(RIGHT(IF(Impostazioni!$B$6&lt;"",Impostazioni!$B$6,TODAY())/LN((_xlfn.SHEET()+1)*ROW()*COLUMN())/100000,5)),2)</f>
        <v>74</v>
      </c>
      <c r="W30" s="1" t="s">
        <v>1</v>
      </c>
      <c r="X30" s="1" t="str">
        <f ca="1">LEFT(VALUE(RIGHT(IF(Impostazioni!$B$6&lt;"",Impostazioni!$B$6,TODAY())/LN((_xlfn.SHEET()+1)*ROW()*COLUMN())/100000,5)),2)</f>
        <v>37</v>
      </c>
      <c r="Y30" s="2" t="s">
        <v>2</v>
      </c>
      <c r="Z30" s="61" t="str">
        <f>IFERROR(VALUE(V36&amp;W36&amp;X36&amp;Y36),"")</f>
        <v/>
      </c>
      <c r="AA30" s="62"/>
      <c r="AC30" s="1" t="str">
        <f ca="1">LEFT(VALUE(RIGHT(IF(Impostazioni!$B$6&lt;"",Impostazioni!$B$6,TODAY())/LN((_xlfn.SHEET()+1)*ROW()*COLUMN())/100000,5)),2)</f>
        <v>38</v>
      </c>
      <c r="AD30" s="1" t="s">
        <v>1</v>
      </c>
      <c r="AE30" s="1" t="str">
        <f ca="1">LEFT(VALUE(RIGHT(IF(Impostazioni!$B$6&lt;"",Impostazioni!$B$6,TODAY())/LN((_xlfn.SHEET()+1)*ROW()*COLUMN())/100000,5)),2)</f>
        <v>78</v>
      </c>
      <c r="AF30" s="2" t="s">
        <v>2</v>
      </c>
      <c r="AG30" s="61" t="str">
        <f>IFERROR(VALUE(AC36&amp;AD36&amp;AE36&amp;AF36),"")</f>
        <v/>
      </c>
      <c r="AH30" s="62"/>
      <c r="AJ30" s="1" t="str">
        <f ca="1">LEFT(VALUE(RIGHT(IF(Impostazioni!$B$6&lt;"",Impostazioni!$B$6,TODAY())/LN((_xlfn.SHEET()+1)*ROW()*COLUMN())/100000,5)),2)</f>
        <v>25</v>
      </c>
      <c r="AK30" s="1" t="s">
        <v>1</v>
      </c>
      <c r="AL30" s="1" t="str">
        <f ca="1">LEFT(VALUE(RIGHT(IF(Impostazioni!$B$6&lt;"",Impostazioni!$B$6,TODAY())/LN((_xlfn.SHEET()+1)*ROW()*COLUMN())/100000,5)),2)</f>
        <v>96</v>
      </c>
      <c r="AM30" s="2" t="s">
        <v>2</v>
      </c>
      <c r="AN30" s="61" t="str">
        <f>IFERROR(VALUE(AJ36&amp;AK36&amp;AL36&amp;AM36),"")</f>
        <v/>
      </c>
      <c r="AO30" s="62"/>
    </row>
    <row r="31" spans="1:44" x14ac:dyDescent="0.25">
      <c r="E31" s="4" t="str">
        <f>IF(AND(E30&lt;&gt;"",Impostazioni!$B$8="S"),IF(E30=C30*A30,"OK","ERR"),"")</f>
        <v/>
      </c>
      <c r="L31" s="4" t="str">
        <f>IF(AND(L30&lt;&gt;"",Impostazioni!$B$8="S"),IF(L30=J30*H30,"OK","ERR"),"")</f>
        <v/>
      </c>
      <c r="S31" s="4" t="str">
        <f>IF(AND(S30&lt;&gt;"",Impostazioni!$B$8="S"),IF(S30=Q30*O30,"OK","ERR"),"")</f>
        <v/>
      </c>
      <c r="T31" s="1"/>
      <c r="U31" s="1"/>
      <c r="Z31" s="4" t="str">
        <f>IF(AND(Z30&lt;&gt;"",Impostazioni!$B$8="S"),IF(Z30=X30*V30,"OK","ERR"),"")</f>
        <v/>
      </c>
      <c r="AG31" s="4" t="str">
        <f>IF(AND(AG30&lt;&gt;"",Impostazioni!$B$8="S"),IF(AG30=AE30*AC30,"OK","ERR"),"")</f>
        <v/>
      </c>
      <c r="AN31" s="4" t="str">
        <f>IF(AND(AN30&lt;&gt;"",Impostazioni!$B$8="S"),IF(AN30=AL30*AJ30,"OK","ERR"),"")</f>
        <v/>
      </c>
      <c r="AO31" s="1"/>
    </row>
    <row r="32" spans="1:44" x14ac:dyDescent="0.25">
      <c r="A32" s="3"/>
      <c r="B32" s="3"/>
      <c r="C32" s="3" t="str">
        <f ca="1">LEFT(A30,1)</f>
        <v>3</v>
      </c>
      <c r="D32" s="3" t="str">
        <f ca="1">RIGHT(A30,1)</f>
        <v>7</v>
      </c>
      <c r="E32" s="3" t="s">
        <v>1</v>
      </c>
      <c r="H32" s="3"/>
      <c r="I32" s="3"/>
      <c r="J32" s="3" t="str">
        <f ca="1">LEFT(H30,1)</f>
        <v>2</v>
      </c>
      <c r="K32" s="3" t="str">
        <f ca="1">RIGHT(H30,1)</f>
        <v>2</v>
      </c>
      <c r="L32" s="3" t="s">
        <v>1</v>
      </c>
      <c r="O32" s="3"/>
      <c r="P32" s="3"/>
      <c r="Q32" s="3" t="str">
        <f ca="1">LEFT(O30,1)</f>
        <v>6</v>
      </c>
      <c r="R32" s="3" t="str">
        <f ca="1">RIGHT(O30,1)</f>
        <v>7</v>
      </c>
      <c r="S32" s="3" t="s">
        <v>1</v>
      </c>
      <c r="T32" s="1"/>
      <c r="U32" s="1"/>
      <c r="V32" s="3"/>
      <c r="W32" s="3"/>
      <c r="X32" s="3" t="str">
        <f ca="1">LEFT(V30,1)</f>
        <v>7</v>
      </c>
      <c r="Y32" s="3" t="str">
        <f ca="1">RIGHT(V30,1)</f>
        <v>4</v>
      </c>
      <c r="Z32" s="3" t="s">
        <v>1</v>
      </c>
      <c r="AC32" s="3"/>
      <c r="AD32" s="3"/>
      <c r="AE32" s="3" t="str">
        <f ca="1">LEFT(AC30,1)</f>
        <v>3</v>
      </c>
      <c r="AF32" s="3" t="str">
        <f ca="1">RIGHT(AC30,1)</f>
        <v>8</v>
      </c>
      <c r="AG32" s="3" t="s">
        <v>1</v>
      </c>
      <c r="AJ32" s="3"/>
      <c r="AK32" s="3"/>
      <c r="AL32" s="3" t="str">
        <f ca="1">LEFT(AJ30,1)</f>
        <v>2</v>
      </c>
      <c r="AM32" s="3" t="str">
        <f ca="1">RIGHT(AJ30,1)</f>
        <v>5</v>
      </c>
      <c r="AN32" s="3" t="s">
        <v>1</v>
      </c>
      <c r="AO32" s="1"/>
    </row>
    <row r="33" spans="1:41" ht="15.75" thickBot="1" x14ac:dyDescent="0.3">
      <c r="A33" s="6"/>
      <c r="B33" s="6"/>
      <c r="C33" s="6" t="str">
        <f ca="1">LEFT(C30,1)</f>
        <v>3</v>
      </c>
      <c r="D33" s="6" t="str">
        <f ca="1">RIGHT(C30,1)</f>
        <v>2</v>
      </c>
      <c r="E33" s="5" t="s">
        <v>2</v>
      </c>
      <c r="H33" s="6"/>
      <c r="I33" s="6"/>
      <c r="J33" s="6" t="str">
        <f ca="1">LEFT(J30,1)</f>
        <v>4</v>
      </c>
      <c r="K33" s="6" t="str">
        <f ca="1">RIGHT(J30,1)</f>
        <v>9</v>
      </c>
      <c r="L33" s="5" t="s">
        <v>2</v>
      </c>
      <c r="O33" s="6"/>
      <c r="P33" s="6"/>
      <c r="Q33" s="6" t="str">
        <f ca="1">LEFT(Q30,1)</f>
        <v>8</v>
      </c>
      <c r="R33" s="6" t="str">
        <f ca="1">RIGHT(Q30,1)</f>
        <v>4</v>
      </c>
      <c r="S33" s="5" t="s">
        <v>2</v>
      </c>
      <c r="T33" s="1"/>
      <c r="U33" s="1"/>
      <c r="V33" s="6"/>
      <c r="W33" s="6"/>
      <c r="X33" s="6" t="str">
        <f ca="1">LEFT(X30,1)</f>
        <v>3</v>
      </c>
      <c r="Y33" s="6" t="str">
        <f ca="1">RIGHT(X30,1)</f>
        <v>7</v>
      </c>
      <c r="Z33" s="5" t="s">
        <v>2</v>
      </c>
      <c r="AC33" s="6"/>
      <c r="AD33" s="6"/>
      <c r="AE33" s="6" t="str">
        <f ca="1">LEFT(AE30,1)</f>
        <v>7</v>
      </c>
      <c r="AF33" s="6" t="str">
        <f ca="1">RIGHT(AE30,1)</f>
        <v>8</v>
      </c>
      <c r="AG33" s="5" t="s">
        <v>2</v>
      </c>
      <c r="AJ33" s="6"/>
      <c r="AK33" s="6"/>
      <c r="AL33" s="6" t="str">
        <f ca="1">LEFT(AL30,1)</f>
        <v>9</v>
      </c>
      <c r="AM33" s="6" t="str">
        <f ca="1">RIGHT(AL30,1)</f>
        <v>6</v>
      </c>
      <c r="AN33" s="5" t="s">
        <v>2</v>
      </c>
      <c r="AO33" s="1"/>
    </row>
    <row r="34" spans="1:41" ht="15.75" thickTop="1" x14ac:dyDescent="0.25">
      <c r="A34" s="54"/>
      <c r="B34" s="54"/>
      <c r="C34" s="54"/>
      <c r="D34" s="54"/>
      <c r="E34" s="5" t="s">
        <v>5</v>
      </c>
      <c r="H34" s="54"/>
      <c r="I34" s="54"/>
      <c r="J34" s="54"/>
      <c r="K34" s="54"/>
      <c r="L34" s="5" t="s">
        <v>5</v>
      </c>
      <c r="O34" s="54"/>
      <c r="P34" s="54"/>
      <c r="Q34" s="54"/>
      <c r="R34" s="54"/>
      <c r="S34" s="5" t="s">
        <v>5</v>
      </c>
      <c r="T34" s="1"/>
      <c r="U34" s="1"/>
      <c r="V34" s="51"/>
      <c r="W34" s="51"/>
      <c r="X34" s="51"/>
      <c r="Y34" s="51"/>
      <c r="Z34" s="5" t="s">
        <v>5</v>
      </c>
      <c r="AC34" s="54"/>
      <c r="AD34" s="54"/>
      <c r="AE34" s="54"/>
      <c r="AF34" s="54"/>
      <c r="AG34" s="5" t="s">
        <v>5</v>
      </c>
      <c r="AJ34" s="54"/>
      <c r="AK34" s="54"/>
      <c r="AL34" s="54"/>
      <c r="AM34" s="54"/>
      <c r="AN34" s="5" t="s">
        <v>5</v>
      </c>
      <c r="AO34" s="1"/>
    </row>
    <row r="35" spans="1:41" ht="15.75" thickBot="1" x14ac:dyDescent="0.3">
      <c r="A35" s="55"/>
      <c r="B35" s="55"/>
      <c r="C35" s="55"/>
      <c r="D35" s="55"/>
      <c r="E35" s="5" t="s">
        <v>2</v>
      </c>
      <c r="H35" s="55"/>
      <c r="I35" s="55"/>
      <c r="J35" s="55"/>
      <c r="K35" s="55"/>
      <c r="L35" s="5" t="s">
        <v>2</v>
      </c>
      <c r="O35" s="55"/>
      <c r="P35" s="55"/>
      <c r="Q35" s="55"/>
      <c r="R35" s="55"/>
      <c r="S35" s="5" t="s">
        <v>2</v>
      </c>
      <c r="T35" s="1"/>
      <c r="U35" s="1"/>
      <c r="V35" s="52"/>
      <c r="W35" s="52"/>
      <c r="X35" s="52"/>
      <c r="Y35" s="52"/>
      <c r="Z35" s="5" t="s">
        <v>2</v>
      </c>
      <c r="AC35" s="55"/>
      <c r="AD35" s="55"/>
      <c r="AE35" s="55"/>
      <c r="AF35" s="55"/>
      <c r="AG35" s="5" t="s">
        <v>2</v>
      </c>
      <c r="AJ35" s="55"/>
      <c r="AK35" s="55"/>
      <c r="AL35" s="55"/>
      <c r="AM35" s="55"/>
      <c r="AN35" s="5" t="s">
        <v>2</v>
      </c>
      <c r="AO35" s="1"/>
    </row>
    <row r="36" spans="1:41" ht="15.75" thickTop="1" x14ac:dyDescent="0.25">
      <c r="A36" s="53"/>
      <c r="B36" s="53"/>
      <c r="C36" s="53"/>
      <c r="D36" s="53"/>
      <c r="E36" s="3"/>
      <c r="H36" s="53"/>
      <c r="I36" s="53"/>
      <c r="J36" s="53"/>
      <c r="K36" s="53"/>
      <c r="L36" s="3"/>
      <c r="O36" s="53"/>
      <c r="P36" s="53"/>
      <c r="Q36" s="53"/>
      <c r="R36" s="53"/>
      <c r="S36" s="3"/>
      <c r="T36" s="1"/>
      <c r="U36" s="1"/>
      <c r="V36" s="49"/>
      <c r="W36" s="49"/>
      <c r="X36" s="49"/>
      <c r="Y36" s="49"/>
      <c r="Z36" s="3"/>
      <c r="AC36" s="53"/>
      <c r="AD36" s="53"/>
      <c r="AE36" s="53"/>
      <c r="AF36" s="53"/>
      <c r="AG36" s="3"/>
      <c r="AJ36" s="53"/>
      <c r="AK36" s="53"/>
      <c r="AL36" s="53"/>
      <c r="AM36" s="53"/>
      <c r="AN36" s="3"/>
      <c r="AO36" s="1"/>
    </row>
    <row r="37" spans="1:41" x14ac:dyDescent="0.25">
      <c r="A37" s="1" t="str">
        <f>IF(Impostazioni!$B$10="S",MID(E37,1,1),"")</f>
        <v/>
      </c>
      <c r="B37" s="1" t="str">
        <f>IF(Impostazioni!$B$10="S",MID(E37,2,1),"")</f>
        <v/>
      </c>
      <c r="C37" s="1" t="str">
        <f>IF(Impostazioni!$B$10="S",MID(E37,3,1),"")</f>
        <v/>
      </c>
      <c r="D37" s="1" t="str">
        <f>IF(Impostazioni!$B$10="S",MID(E37,4,1),"")</f>
        <v/>
      </c>
      <c r="E37" s="50" t="str">
        <f ca="1">RIGHT("0000"&amp;A30*C30,4)</f>
        <v>1184</v>
      </c>
      <c r="H37" s="1" t="str">
        <f>IF(Impostazioni!$B$10="S",MID(L37,1,1),"")</f>
        <v/>
      </c>
      <c r="I37" s="1" t="str">
        <f>IF(Impostazioni!$B$10="S",MID(L37,2,1),"")</f>
        <v/>
      </c>
      <c r="J37" s="1" t="str">
        <f>IF(Impostazioni!$B$10="S",MID(L37,3,1),"")</f>
        <v/>
      </c>
      <c r="K37" s="1" t="str">
        <f>IF(Impostazioni!$B$10="S",MID(L37,4,1),"")</f>
        <v/>
      </c>
      <c r="L37" s="50" t="str">
        <f ca="1">RIGHT("0000"&amp;H30*J30,4)</f>
        <v>1078</v>
      </c>
      <c r="O37" s="1" t="str">
        <f>IF(Impostazioni!$B$10="S",MID(S37,1,1),"")</f>
        <v/>
      </c>
      <c r="P37" s="1" t="str">
        <f>IF(Impostazioni!$B$10="S",MID(S37,2,1),"")</f>
        <v/>
      </c>
      <c r="Q37" s="1" t="str">
        <f>IF(Impostazioni!$B$10="S",MID(S37,3,1),"")</f>
        <v/>
      </c>
      <c r="R37" s="1" t="str">
        <f>IF(Impostazioni!$B$10="S",MID(S37,4,1),"")</f>
        <v/>
      </c>
      <c r="S37" s="50" t="str">
        <f ca="1">RIGHT("0000"&amp;O30*Q30,4)</f>
        <v>5628</v>
      </c>
      <c r="T37" s="1"/>
      <c r="U37" s="1"/>
      <c r="V37" s="1" t="str">
        <f>IF(Impostazioni!$B$10="S",MID(Z37,1,1),"")</f>
        <v/>
      </c>
      <c r="W37" s="1" t="str">
        <f>IF(Impostazioni!$B$10="S",MID(Z37,2,1),"")</f>
        <v/>
      </c>
      <c r="X37" s="1" t="str">
        <f>IF(Impostazioni!$B$10="S",MID(Z37,3,1),"")</f>
        <v/>
      </c>
      <c r="Y37" s="1" t="str">
        <f>IF(Impostazioni!$B$10="S",MID(Z37,4,1),"")</f>
        <v/>
      </c>
      <c r="Z37" s="50" t="str">
        <f ca="1">RIGHT("0000"&amp;V30*X30,4)</f>
        <v>2738</v>
      </c>
      <c r="AC37" s="1" t="str">
        <f>IF(Impostazioni!$B$10="S",MID(AG37,1,1),"")</f>
        <v/>
      </c>
      <c r="AD37" s="1" t="str">
        <f>IF(Impostazioni!$B$10="S",MID(AG37,2,1),"")</f>
        <v/>
      </c>
      <c r="AE37" s="1" t="str">
        <f>IF(Impostazioni!$B$10="S",MID(AG37,3,1),"")</f>
        <v/>
      </c>
      <c r="AF37" s="1" t="str">
        <f>IF(Impostazioni!$B$10="S",MID(AG37,4,1),"")</f>
        <v/>
      </c>
      <c r="AG37" s="50" t="str">
        <f ca="1">RIGHT("0000"&amp;AC30*AE30,4)</f>
        <v>2964</v>
      </c>
      <c r="AJ37" s="1" t="str">
        <f>IF(Impostazioni!$B$10="S",MID(AN37,1,1),"")</f>
        <v/>
      </c>
      <c r="AK37" s="1" t="str">
        <f>IF(Impostazioni!$B$10="S",MID(AN37,2,1),"")</f>
        <v/>
      </c>
      <c r="AL37" s="1" t="str">
        <f>IF(Impostazioni!$B$10="S",MID(AN37,3,1),"")</f>
        <v/>
      </c>
      <c r="AM37" s="1" t="str">
        <f>IF(Impostazioni!$B$10="S",MID(AN37,4,1),"")</f>
        <v/>
      </c>
      <c r="AN37" s="50" t="str">
        <f ca="1">RIGHT("0000"&amp;AJ30*AL30,4)</f>
        <v>2400</v>
      </c>
      <c r="AO37" s="1"/>
    </row>
    <row r="39" spans="1:41" x14ac:dyDescent="0.25">
      <c r="A39" s="1" t="str">
        <f ca="1">LEFT(VALUE(RIGHT(IF(Impostazioni!$B$6&lt;"",Impostazioni!$B$6,TODAY())/LN((_xlfn.SHEET()+1)*ROW()*COLUMN())/100000,5)),2)</f>
        <v>76</v>
      </c>
      <c r="B39" s="1" t="s">
        <v>1</v>
      </c>
      <c r="C39" s="1" t="str">
        <f ca="1">LEFT(VALUE(RIGHT(IF(Impostazioni!$B$6&lt;"",Impostazioni!$B$6,TODAY())/LN((_xlfn.SHEET()+1)*ROW()*COLUMN())/100000,5)),2)</f>
        <v>73</v>
      </c>
      <c r="D39" s="2" t="s">
        <v>2</v>
      </c>
      <c r="E39" s="61" t="str">
        <f>IFERROR(VALUE(A45&amp;B45&amp;C45&amp;D45),"")</f>
        <v/>
      </c>
      <c r="F39" s="62"/>
      <c r="H39" s="1" t="str">
        <f ca="1">LEFT(VALUE(RIGHT(IF(Impostazioni!$B$6&lt;"",Impostazioni!$B$6,TODAY())/LN((_xlfn.SHEET()+1)*ROW()*COLUMN())/100000,5)),2)</f>
        <v>51</v>
      </c>
      <c r="I39" s="1" t="s">
        <v>1</v>
      </c>
      <c r="J39" s="1" t="str">
        <f ca="1">LEFT(VALUE(RIGHT(IF(Impostazioni!$B$6&lt;"",Impostazioni!$B$6,TODAY())/LN((_xlfn.SHEET()+1)*ROW()*COLUMN())/100000,5)),2)</f>
        <v>37</v>
      </c>
      <c r="K39" s="2" t="s">
        <v>2</v>
      </c>
      <c r="L39" s="61" t="str">
        <f>IFERROR(VALUE(H45&amp;I45&amp;J45&amp;K45),"")</f>
        <v/>
      </c>
      <c r="M39" s="62"/>
      <c r="O39" s="1" t="str">
        <f ca="1">LEFT(VALUE(RIGHT(IF(Impostazioni!$B$6&lt;"",Impostazioni!$B$6,TODAY())/LN((_xlfn.SHEET()+1)*ROW()*COLUMN())/100000,5)),2)</f>
        <v>72</v>
      </c>
      <c r="P39" s="1" t="s">
        <v>1</v>
      </c>
      <c r="Q39" s="1" t="str">
        <f ca="1">LEFT(VALUE(RIGHT(IF(Impostazioni!$B$6&lt;"",Impostazioni!$B$6,TODAY())/LN((_xlfn.SHEET()+1)*ROW()*COLUMN())/100000,5)),2)</f>
        <v>54</v>
      </c>
      <c r="R39" s="2" t="s">
        <v>2</v>
      </c>
      <c r="S39" s="61" t="str">
        <f>IFERROR(VALUE(O45&amp;P45&amp;Q45&amp;R45),"")</f>
        <v/>
      </c>
      <c r="T39" s="62"/>
      <c r="U39" s="1"/>
      <c r="V39" s="1" t="str">
        <f ca="1">LEFT(VALUE(RIGHT(IF(Impostazioni!$B$6&lt;"",Impostazioni!$B$6,TODAY())/LN((_xlfn.SHEET()+1)*ROW()*COLUMN())/100000,5)),2)</f>
        <v>41</v>
      </c>
      <c r="W39" s="1" t="s">
        <v>1</v>
      </c>
      <c r="X39" s="1" t="str">
        <f ca="1">LEFT(VALUE(RIGHT(IF(Impostazioni!$B$6&lt;"",Impostazioni!$B$6,TODAY())/LN((_xlfn.SHEET()+1)*ROW()*COLUMN())/100000,5)),2)</f>
        <v>26</v>
      </c>
      <c r="Y39" s="2" t="s">
        <v>2</v>
      </c>
      <c r="Z39" s="61" t="str">
        <f>IFERROR(VALUE(V45&amp;W45&amp;X45&amp;Y45),"")</f>
        <v/>
      </c>
      <c r="AA39" s="62"/>
      <c r="AC39" s="1" t="str">
        <f ca="1">LEFT(VALUE(RIGHT(IF(Impostazioni!$B$6&lt;"",Impostazioni!$B$6,TODAY())/LN((_xlfn.SHEET()+1)*ROW()*COLUMN())/100000,5)),2)</f>
        <v>77</v>
      </c>
      <c r="AD39" s="1" t="s">
        <v>1</v>
      </c>
      <c r="AE39" s="1" t="str">
        <f ca="1">LEFT(VALUE(RIGHT(IF(Impostazioni!$B$6&lt;"",Impostazioni!$B$6,TODAY())/LN((_xlfn.SHEET()+1)*ROW()*COLUMN())/100000,5)),2)</f>
        <v>10</v>
      </c>
      <c r="AF39" s="2" t="s">
        <v>2</v>
      </c>
      <c r="AG39" s="61" t="str">
        <f>IFERROR(VALUE(AC45&amp;AD45&amp;AE45&amp;AF45),"")</f>
        <v/>
      </c>
      <c r="AH39" s="62"/>
      <c r="AJ39" s="1" t="str">
        <f ca="1">LEFT(VALUE(RIGHT(IF(Impostazioni!$B$6&lt;"",Impostazioni!$B$6,TODAY())/LN((_xlfn.SHEET()+1)*ROW()*COLUMN())/100000,5)),2)</f>
        <v>86</v>
      </c>
      <c r="AK39" s="1" t="s">
        <v>1</v>
      </c>
      <c r="AL39" s="1" t="str">
        <f ca="1">LEFT(VALUE(RIGHT(IF(Impostazioni!$B$6&lt;"",Impostazioni!$B$6,TODAY())/LN((_xlfn.SHEET()+1)*ROW()*COLUMN())/100000,5)),2)</f>
        <v>84</v>
      </c>
      <c r="AM39" s="2" t="s">
        <v>2</v>
      </c>
      <c r="AN39" s="61" t="str">
        <f>IFERROR(VALUE(AJ45&amp;AK45&amp;AL45&amp;AM45),"")</f>
        <v/>
      </c>
      <c r="AO39" s="62"/>
    </row>
    <row r="40" spans="1:41" x14ac:dyDescent="0.25">
      <c r="E40" s="4" t="str">
        <f>IF(AND(E39&lt;&gt;"",Impostazioni!$B$8="S"),IF(E39=C39*A39,"OK","ERR"),"")</f>
        <v/>
      </c>
      <c r="L40" s="4" t="str">
        <f>IF(AND(L39&lt;&gt;"",Impostazioni!$B$8="S"),IF(L39=J39*H39,"OK","ERR"),"")</f>
        <v/>
      </c>
      <c r="S40" s="4" t="str">
        <f>IF(AND(S39&lt;&gt;"",Impostazioni!$B$8="S"),IF(S39=Q39*O39,"OK","ERR"),"")</f>
        <v/>
      </c>
      <c r="T40" s="1"/>
      <c r="U40" s="1"/>
      <c r="Z40" s="4" t="str">
        <f>IF(AND(Z39&lt;&gt;"",Impostazioni!$B$8="S"),IF(Z39=X39*V39,"OK","ERR"),"")</f>
        <v/>
      </c>
      <c r="AG40" s="4" t="str">
        <f>IF(AND(AG39&lt;&gt;"",Impostazioni!$B$8="S"),IF(AG39=AE39*AC39,"OK","ERR"),"")</f>
        <v/>
      </c>
      <c r="AN40" s="4" t="str">
        <f>IF(AND(AN39&lt;&gt;"",Impostazioni!$B$8="S"),IF(AN39=AL39*AJ39,"OK","ERR"),"")</f>
        <v/>
      </c>
      <c r="AO40" s="1"/>
    </row>
    <row r="41" spans="1:41" x14ac:dyDescent="0.25">
      <c r="A41" s="3"/>
      <c r="B41" s="3"/>
      <c r="C41" s="3" t="str">
        <f ca="1">LEFT(A39,1)</f>
        <v>7</v>
      </c>
      <c r="D41" s="3" t="str">
        <f ca="1">RIGHT(A39,1)</f>
        <v>6</v>
      </c>
      <c r="E41" s="3" t="s">
        <v>1</v>
      </c>
      <c r="H41" s="3"/>
      <c r="I41" s="3"/>
      <c r="J41" s="3" t="str">
        <f ca="1">LEFT(H39,1)</f>
        <v>5</v>
      </c>
      <c r="K41" s="3" t="str">
        <f ca="1">RIGHT(H39,1)</f>
        <v>1</v>
      </c>
      <c r="L41" s="3" t="s">
        <v>1</v>
      </c>
      <c r="O41" s="3"/>
      <c r="P41" s="3"/>
      <c r="Q41" s="3" t="str">
        <f ca="1">LEFT(O39,1)</f>
        <v>7</v>
      </c>
      <c r="R41" s="3" t="str">
        <f ca="1">RIGHT(O39,1)</f>
        <v>2</v>
      </c>
      <c r="S41" s="3" t="s">
        <v>1</v>
      </c>
      <c r="T41" s="1"/>
      <c r="U41" s="1"/>
      <c r="V41" s="3"/>
      <c r="W41" s="3"/>
      <c r="X41" s="3" t="str">
        <f ca="1">LEFT(V39,1)</f>
        <v>4</v>
      </c>
      <c r="Y41" s="3" t="str">
        <f ca="1">RIGHT(V39,1)</f>
        <v>1</v>
      </c>
      <c r="Z41" s="3" t="s">
        <v>1</v>
      </c>
      <c r="AC41" s="3"/>
      <c r="AD41" s="3"/>
      <c r="AE41" s="3" t="str">
        <f ca="1">LEFT(AC39,1)</f>
        <v>7</v>
      </c>
      <c r="AF41" s="3" t="str">
        <f ca="1">RIGHT(AC39,1)</f>
        <v>7</v>
      </c>
      <c r="AG41" s="3" t="s">
        <v>1</v>
      </c>
      <c r="AJ41" s="3"/>
      <c r="AK41" s="3"/>
      <c r="AL41" s="3" t="str">
        <f ca="1">LEFT(AJ39,1)</f>
        <v>8</v>
      </c>
      <c r="AM41" s="3" t="str">
        <f ca="1">RIGHT(AJ39,1)</f>
        <v>6</v>
      </c>
      <c r="AN41" s="3" t="s">
        <v>1</v>
      </c>
      <c r="AO41" s="1"/>
    </row>
    <row r="42" spans="1:41" ht="15.75" thickBot="1" x14ac:dyDescent="0.3">
      <c r="A42" s="6"/>
      <c r="B42" s="6"/>
      <c r="C42" s="6" t="str">
        <f ca="1">LEFT(C39,1)</f>
        <v>7</v>
      </c>
      <c r="D42" s="6" t="str">
        <f ca="1">RIGHT(C39,1)</f>
        <v>3</v>
      </c>
      <c r="E42" s="5" t="s">
        <v>2</v>
      </c>
      <c r="H42" s="6"/>
      <c r="I42" s="6"/>
      <c r="J42" s="6" t="str">
        <f ca="1">LEFT(J39,1)</f>
        <v>3</v>
      </c>
      <c r="K42" s="6" t="str">
        <f ca="1">RIGHT(J39,1)</f>
        <v>7</v>
      </c>
      <c r="L42" s="5" t="s">
        <v>2</v>
      </c>
      <c r="O42" s="6"/>
      <c r="P42" s="6"/>
      <c r="Q42" s="6" t="str">
        <f ca="1">LEFT(Q39,1)</f>
        <v>5</v>
      </c>
      <c r="R42" s="6" t="str">
        <f ca="1">RIGHT(Q39,1)</f>
        <v>4</v>
      </c>
      <c r="S42" s="5" t="s">
        <v>2</v>
      </c>
      <c r="T42" s="1"/>
      <c r="U42" s="1"/>
      <c r="V42" s="6"/>
      <c r="W42" s="6"/>
      <c r="X42" s="6" t="str">
        <f ca="1">LEFT(X39,1)</f>
        <v>2</v>
      </c>
      <c r="Y42" s="6" t="str">
        <f ca="1">RIGHT(X39,1)</f>
        <v>6</v>
      </c>
      <c r="Z42" s="5" t="s">
        <v>2</v>
      </c>
      <c r="AC42" s="6"/>
      <c r="AD42" s="6"/>
      <c r="AE42" s="6" t="str">
        <f ca="1">LEFT(AE39,1)</f>
        <v>1</v>
      </c>
      <c r="AF42" s="6" t="str">
        <f ca="1">RIGHT(AE39,1)</f>
        <v>0</v>
      </c>
      <c r="AG42" s="5" t="s">
        <v>2</v>
      </c>
      <c r="AJ42" s="6"/>
      <c r="AK42" s="6"/>
      <c r="AL42" s="6" t="str">
        <f ca="1">LEFT(AL39,1)</f>
        <v>8</v>
      </c>
      <c r="AM42" s="6" t="str">
        <f ca="1">RIGHT(AL39,1)</f>
        <v>4</v>
      </c>
      <c r="AN42" s="5" t="s">
        <v>2</v>
      </c>
      <c r="AO42" s="1"/>
    </row>
    <row r="43" spans="1:41" ht="15.75" thickTop="1" x14ac:dyDescent="0.25">
      <c r="A43" s="54"/>
      <c r="B43" s="54"/>
      <c r="C43" s="54"/>
      <c r="D43" s="54"/>
      <c r="E43" s="5" t="s">
        <v>5</v>
      </c>
      <c r="H43" s="54"/>
      <c r="I43" s="54"/>
      <c r="J43" s="54"/>
      <c r="K43" s="54"/>
      <c r="L43" s="5" t="s">
        <v>5</v>
      </c>
      <c r="O43" s="54"/>
      <c r="P43" s="54"/>
      <c r="Q43" s="54"/>
      <c r="R43" s="54"/>
      <c r="S43" s="5" t="s">
        <v>5</v>
      </c>
      <c r="T43" s="1"/>
      <c r="U43" s="1"/>
      <c r="V43" s="54"/>
      <c r="W43" s="54"/>
      <c r="X43" s="54"/>
      <c r="Y43" s="54"/>
      <c r="Z43" s="5" t="s">
        <v>5</v>
      </c>
      <c r="AC43" s="54"/>
      <c r="AD43" s="54"/>
      <c r="AE43" s="54"/>
      <c r="AF43" s="54"/>
      <c r="AG43" s="5" t="s">
        <v>5</v>
      </c>
      <c r="AJ43" s="54"/>
      <c r="AK43" s="54"/>
      <c r="AL43" s="54"/>
      <c r="AM43" s="54"/>
      <c r="AN43" s="5" t="s">
        <v>5</v>
      </c>
      <c r="AO43" s="1"/>
    </row>
    <row r="44" spans="1:41" ht="15.75" thickBot="1" x14ac:dyDescent="0.3">
      <c r="A44" s="55"/>
      <c r="B44" s="55"/>
      <c r="C44" s="55"/>
      <c r="D44" s="55"/>
      <c r="E44" s="5" t="s">
        <v>2</v>
      </c>
      <c r="H44" s="55"/>
      <c r="I44" s="55"/>
      <c r="J44" s="55"/>
      <c r="K44" s="55"/>
      <c r="L44" s="5" t="s">
        <v>2</v>
      </c>
      <c r="O44" s="55"/>
      <c r="P44" s="55"/>
      <c r="Q44" s="55"/>
      <c r="R44" s="55"/>
      <c r="S44" s="5" t="s">
        <v>2</v>
      </c>
      <c r="T44" s="1"/>
      <c r="U44" s="1"/>
      <c r="V44" s="55"/>
      <c r="W44" s="55"/>
      <c r="X44" s="55"/>
      <c r="Y44" s="55"/>
      <c r="Z44" s="5" t="s">
        <v>2</v>
      </c>
      <c r="AC44" s="55"/>
      <c r="AD44" s="55"/>
      <c r="AE44" s="55"/>
      <c r="AF44" s="55"/>
      <c r="AG44" s="5" t="s">
        <v>2</v>
      </c>
      <c r="AJ44" s="55"/>
      <c r="AK44" s="55"/>
      <c r="AL44" s="55"/>
      <c r="AM44" s="55"/>
      <c r="AN44" s="5" t="s">
        <v>2</v>
      </c>
      <c r="AO44" s="1"/>
    </row>
    <row r="45" spans="1:41" ht="15.75" thickTop="1" x14ac:dyDescent="0.25">
      <c r="A45" s="53"/>
      <c r="B45" s="53"/>
      <c r="C45" s="53"/>
      <c r="D45" s="53"/>
      <c r="E45" s="3"/>
      <c r="H45" s="53"/>
      <c r="I45" s="53"/>
      <c r="J45" s="53"/>
      <c r="K45" s="53"/>
      <c r="L45" s="3"/>
      <c r="O45" s="53"/>
      <c r="P45" s="53"/>
      <c r="Q45" s="53"/>
      <c r="R45" s="53"/>
      <c r="S45" s="3"/>
      <c r="T45" s="1"/>
      <c r="U45" s="1"/>
      <c r="V45" s="53"/>
      <c r="W45" s="53"/>
      <c r="X45" s="53"/>
      <c r="Y45" s="53"/>
      <c r="Z45" s="3"/>
      <c r="AC45" s="53"/>
      <c r="AD45" s="53"/>
      <c r="AE45" s="53"/>
      <c r="AF45" s="53"/>
      <c r="AG45" s="3"/>
      <c r="AJ45" s="53"/>
      <c r="AK45" s="53"/>
      <c r="AL45" s="53"/>
      <c r="AM45" s="53"/>
      <c r="AN45" s="3"/>
      <c r="AO45" s="1"/>
    </row>
    <row r="46" spans="1:41" x14ac:dyDescent="0.25">
      <c r="A46" s="1" t="str">
        <f>IF(Impostazioni!$B$10="S",MID(E46,1,1),"")</f>
        <v/>
      </c>
      <c r="B46" s="1" t="str">
        <f>IF(Impostazioni!$B$10="S",MID(E46,2,1),"")</f>
        <v/>
      </c>
      <c r="C46" s="1" t="str">
        <f>IF(Impostazioni!$B$10="S",MID(E46,3,1),"")</f>
        <v/>
      </c>
      <c r="D46" s="1" t="str">
        <f>IF(Impostazioni!$B$10="S",MID(E46,4,1),"")</f>
        <v/>
      </c>
      <c r="E46" s="50" t="str">
        <f ca="1">RIGHT("0000"&amp;A39*C39,4)</f>
        <v>5548</v>
      </c>
      <c r="H46" s="1" t="str">
        <f>IF(Impostazioni!$B$10="S",MID(L46,1,1),"")</f>
        <v/>
      </c>
      <c r="I46" s="1" t="str">
        <f>IF(Impostazioni!$B$10="S",MID(L46,2,1),"")</f>
        <v/>
      </c>
      <c r="J46" s="1" t="str">
        <f>IF(Impostazioni!$B$10="S",MID(L46,3,1),"")</f>
        <v/>
      </c>
      <c r="K46" s="1" t="str">
        <f>IF(Impostazioni!$B$10="S",MID(L46,4,1),"")</f>
        <v/>
      </c>
      <c r="L46" s="50" t="str">
        <f ca="1">RIGHT("0000"&amp;H39*J39,4)</f>
        <v>1887</v>
      </c>
      <c r="O46" s="1" t="str">
        <f>IF(Impostazioni!$B$10="S",MID(S46,1,1),"")</f>
        <v/>
      </c>
      <c r="P46" s="1" t="str">
        <f>IF(Impostazioni!$B$10="S",MID(S46,2,1),"")</f>
        <v/>
      </c>
      <c r="Q46" s="1" t="str">
        <f>IF(Impostazioni!$B$10="S",MID(S46,3,1),"")</f>
        <v/>
      </c>
      <c r="R46" s="1" t="str">
        <f>IF(Impostazioni!$B$10="S",MID(S46,4,1),"")</f>
        <v/>
      </c>
      <c r="S46" s="50" t="str">
        <f ca="1">RIGHT("0000"&amp;O39*Q39,4)</f>
        <v>3888</v>
      </c>
      <c r="T46" s="1"/>
      <c r="U46" s="1"/>
      <c r="V46" s="1" t="str">
        <f>IF(Impostazioni!$B$10="S",MID(Z46,1,1),"")</f>
        <v/>
      </c>
      <c r="W46" s="1" t="str">
        <f>IF(Impostazioni!$B$10="S",MID(Z46,2,1),"")</f>
        <v/>
      </c>
      <c r="X46" s="1" t="str">
        <f>IF(Impostazioni!$B$10="S",MID(Z46,3,1),"")</f>
        <v/>
      </c>
      <c r="Y46" s="1" t="str">
        <f>IF(Impostazioni!$B$10="S",MID(Z46,4,1),"")</f>
        <v/>
      </c>
      <c r="Z46" s="50" t="str">
        <f ca="1">RIGHT("0000"&amp;V39*X39,4)</f>
        <v>1066</v>
      </c>
      <c r="AC46" s="1" t="str">
        <f>IF(Impostazioni!$B$10="S",MID(AG46,1,1),"")</f>
        <v/>
      </c>
      <c r="AD46" s="1" t="str">
        <f>IF(Impostazioni!$B$10="S",MID(AG46,2,1),"")</f>
        <v/>
      </c>
      <c r="AE46" s="1" t="str">
        <f>IF(Impostazioni!$B$10="S",MID(AG46,3,1),"")</f>
        <v/>
      </c>
      <c r="AF46" s="1" t="str">
        <f>IF(Impostazioni!$B$10="S",MID(AG46,4,1),"")</f>
        <v/>
      </c>
      <c r="AG46" s="50" t="str">
        <f ca="1">RIGHT("0000"&amp;AC39*AE39,4)</f>
        <v>0770</v>
      </c>
      <c r="AJ46" s="1" t="str">
        <f>IF(Impostazioni!$B$10="S",MID(AN46,1,1),"")</f>
        <v/>
      </c>
      <c r="AK46" s="1" t="str">
        <f>IF(Impostazioni!$B$10="S",MID(AN46,2,1),"")</f>
        <v/>
      </c>
      <c r="AL46" s="1" t="str">
        <f>IF(Impostazioni!$B$10="S",MID(AN46,3,1),"")</f>
        <v/>
      </c>
      <c r="AM46" s="1" t="str">
        <f>IF(Impostazioni!$B$10="S",MID(AN46,4,1),"")</f>
        <v/>
      </c>
      <c r="AN46" s="50" t="str">
        <f ca="1">RIGHT("0000"&amp;AJ39*AL39,4)</f>
        <v>7224</v>
      </c>
      <c r="AO46" s="1"/>
    </row>
  </sheetData>
  <sheetProtection algorithmName="SHA-512" hashValue="gbQXo0KtdcAkDIYjrdXZvVO/nTZLhLg31qzG4/QOKLJmSV6ed3rdx4s9rAiap08Rnq6g32BgW7h4avLWjk7LoQ==" saltValue="937f6Fz4/rDqIoE8H7TYrA==" spinCount="100000" sheet="1" objects="1" scenarios="1"/>
  <mergeCells count="66">
    <mergeCell ref="S5:T5"/>
    <mergeCell ref="E16:F16"/>
    <mergeCell ref="L16:M16"/>
    <mergeCell ref="S16:T16"/>
    <mergeCell ref="E39:F39"/>
    <mergeCell ref="L39:M39"/>
    <mergeCell ref="S39:T39"/>
    <mergeCell ref="E9:F9"/>
    <mergeCell ref="L9:M9"/>
    <mergeCell ref="S9:T9"/>
    <mergeCell ref="E23:F23"/>
    <mergeCell ref="L23:M23"/>
    <mergeCell ref="S23:T23"/>
    <mergeCell ref="A29:T29"/>
    <mergeCell ref="E30:F30"/>
    <mergeCell ref="L30:M30"/>
    <mergeCell ref="S30:T30"/>
    <mergeCell ref="A1:T1"/>
    <mergeCell ref="A8:T8"/>
    <mergeCell ref="S6:T6"/>
    <mergeCell ref="E6:F6"/>
    <mergeCell ref="L6:M6"/>
    <mergeCell ref="L5:M5"/>
    <mergeCell ref="L4:M4"/>
    <mergeCell ref="L3:M3"/>
    <mergeCell ref="L2:M2"/>
    <mergeCell ref="E2:F2"/>
    <mergeCell ref="E3:F3"/>
    <mergeCell ref="E4:F4"/>
    <mergeCell ref="E5:F5"/>
    <mergeCell ref="S2:T2"/>
    <mergeCell ref="S3:T3"/>
    <mergeCell ref="S4:T4"/>
    <mergeCell ref="V1:AO1"/>
    <mergeCell ref="Z2:AA2"/>
    <mergeCell ref="AG2:AH2"/>
    <mergeCell ref="AN2:AO2"/>
    <mergeCell ref="Z3:AA3"/>
    <mergeCell ref="AG3:AH3"/>
    <mergeCell ref="AN3:AO3"/>
    <mergeCell ref="Z4:AA4"/>
    <mergeCell ref="AG4:AH4"/>
    <mergeCell ref="AN4:AO4"/>
    <mergeCell ref="Z5:AA5"/>
    <mergeCell ref="AG5:AH5"/>
    <mergeCell ref="AN5:AO5"/>
    <mergeCell ref="Z6:AA6"/>
    <mergeCell ref="AG6:AH6"/>
    <mergeCell ref="AN6:AO6"/>
    <mergeCell ref="V8:AO8"/>
    <mergeCell ref="Z9:AA9"/>
    <mergeCell ref="AG9:AH9"/>
    <mergeCell ref="AN9:AO9"/>
    <mergeCell ref="AN30:AO30"/>
    <mergeCell ref="Z39:AA39"/>
    <mergeCell ref="AG39:AH39"/>
    <mergeCell ref="AN39:AO39"/>
    <mergeCell ref="Z16:AA16"/>
    <mergeCell ref="AG16:AH16"/>
    <mergeCell ref="AN16:AO16"/>
    <mergeCell ref="Z23:AA23"/>
    <mergeCell ref="AG23:AH23"/>
    <mergeCell ref="AN23:AO23"/>
    <mergeCell ref="V29:AO29"/>
    <mergeCell ref="Z30:AA30"/>
    <mergeCell ref="AG30:AH30"/>
  </mergeCells>
  <conditionalFormatting sqref="E10">
    <cfRule type="cellIs" dxfId="79" priority="62" operator="equal">
      <formula>"OK"</formula>
    </cfRule>
    <cfRule type="cellIs" dxfId="78" priority="61" operator="equal">
      <formula>"ERR"</formula>
    </cfRule>
  </conditionalFormatting>
  <conditionalFormatting sqref="E17">
    <cfRule type="cellIs" dxfId="77" priority="47" operator="equal">
      <formula>"ERR"</formula>
    </cfRule>
    <cfRule type="cellIs" dxfId="76" priority="48" operator="equal">
      <formula>"OK"</formula>
    </cfRule>
  </conditionalFormatting>
  <conditionalFormatting sqref="E24">
    <cfRule type="cellIs" dxfId="75" priority="36" operator="equal">
      <formula>"OK"</formula>
    </cfRule>
    <cfRule type="cellIs" dxfId="74" priority="35" operator="equal">
      <formula>"ERR"</formula>
    </cfRule>
  </conditionalFormatting>
  <conditionalFormatting sqref="E31">
    <cfRule type="cellIs" dxfId="73" priority="24" operator="equal">
      <formula>"OK"</formula>
    </cfRule>
    <cfRule type="cellIs" dxfId="72" priority="23" operator="equal">
      <formula>"ERR"</formula>
    </cfRule>
  </conditionalFormatting>
  <conditionalFormatting sqref="E40">
    <cfRule type="cellIs" dxfId="71" priority="11" operator="equal">
      <formula>"ERR"</formula>
    </cfRule>
    <cfRule type="cellIs" dxfId="70" priority="12" operator="equal">
      <formula>"OK"</formula>
    </cfRule>
  </conditionalFormatting>
  <conditionalFormatting sqref="G2:G6">
    <cfRule type="cellIs" dxfId="69" priority="73" operator="equal">
      <formula>"ERR"</formula>
    </cfRule>
    <cfRule type="cellIs" dxfId="68" priority="74" operator="equal">
      <formula>"OK"</formula>
    </cfRule>
  </conditionalFormatting>
  <conditionalFormatting sqref="L10">
    <cfRule type="cellIs" dxfId="67" priority="59" operator="equal">
      <formula>"ERR"</formula>
    </cfRule>
    <cfRule type="cellIs" dxfId="66" priority="60" operator="equal">
      <formula>"OK"</formula>
    </cfRule>
  </conditionalFormatting>
  <conditionalFormatting sqref="L17">
    <cfRule type="cellIs" dxfId="65" priority="45" operator="equal">
      <formula>"ERR"</formula>
    </cfRule>
    <cfRule type="cellIs" dxfId="64" priority="46" operator="equal">
      <formula>"OK"</formula>
    </cfRule>
  </conditionalFormatting>
  <conditionalFormatting sqref="L24">
    <cfRule type="cellIs" dxfId="63" priority="33" operator="equal">
      <formula>"ERR"</formula>
    </cfRule>
    <cfRule type="cellIs" dxfId="62" priority="34" operator="equal">
      <formula>"OK"</formula>
    </cfRule>
  </conditionalFormatting>
  <conditionalFormatting sqref="L31">
    <cfRule type="cellIs" dxfId="61" priority="21" operator="equal">
      <formula>"ERR"</formula>
    </cfRule>
    <cfRule type="cellIs" dxfId="60" priority="22" operator="equal">
      <formula>"OK"</formula>
    </cfRule>
  </conditionalFormatting>
  <conditionalFormatting sqref="L40">
    <cfRule type="cellIs" dxfId="59" priority="9" operator="equal">
      <formula>"ERR"</formula>
    </cfRule>
    <cfRule type="cellIs" dxfId="58" priority="10" operator="equal">
      <formula>"OK"</formula>
    </cfRule>
  </conditionalFormatting>
  <conditionalFormatting sqref="N2:N6">
    <cfRule type="cellIs" dxfId="57" priority="72" operator="equal">
      <formula>"OK"</formula>
    </cfRule>
    <cfRule type="cellIs" dxfId="56" priority="71" operator="equal">
      <formula>"ERR"</formula>
    </cfRule>
  </conditionalFormatting>
  <conditionalFormatting sqref="S10">
    <cfRule type="cellIs" dxfId="55" priority="57" operator="equal">
      <formula>"ERR"</formula>
    </cfRule>
    <cfRule type="cellIs" dxfId="54" priority="58" operator="equal">
      <formula>"OK"</formula>
    </cfRule>
  </conditionalFormatting>
  <conditionalFormatting sqref="S17">
    <cfRule type="cellIs" dxfId="53" priority="44" operator="equal">
      <formula>"OK"</formula>
    </cfRule>
    <cfRule type="cellIs" dxfId="52" priority="43" operator="equal">
      <formula>"ERR"</formula>
    </cfRule>
  </conditionalFormatting>
  <conditionalFormatting sqref="S24">
    <cfRule type="cellIs" dxfId="51" priority="31" operator="equal">
      <formula>"ERR"</formula>
    </cfRule>
    <cfRule type="cellIs" dxfId="50" priority="32" operator="equal">
      <formula>"OK"</formula>
    </cfRule>
  </conditionalFormatting>
  <conditionalFormatting sqref="S31">
    <cfRule type="cellIs" dxfId="49" priority="20" operator="equal">
      <formula>"OK"</formula>
    </cfRule>
    <cfRule type="cellIs" dxfId="48" priority="19" operator="equal">
      <formula>"ERR"</formula>
    </cfRule>
  </conditionalFormatting>
  <conditionalFormatting sqref="S40">
    <cfRule type="cellIs" dxfId="47" priority="7" operator="equal">
      <formula>"ERR"</formula>
    </cfRule>
    <cfRule type="cellIs" dxfId="46" priority="8" operator="equal">
      <formula>"OK"</formula>
    </cfRule>
  </conditionalFormatting>
  <conditionalFormatting sqref="U2:U6">
    <cfRule type="cellIs" dxfId="45" priority="70" operator="equal">
      <formula>"OK"</formula>
    </cfRule>
    <cfRule type="cellIs" dxfId="44" priority="69" operator="equal">
      <formula>"ERR"</formula>
    </cfRule>
  </conditionalFormatting>
  <conditionalFormatting sqref="Z10">
    <cfRule type="cellIs" dxfId="43" priority="56" operator="equal">
      <formula>"OK"</formula>
    </cfRule>
    <cfRule type="cellIs" dxfId="42" priority="55" operator="equal">
      <formula>"ERR"</formula>
    </cfRule>
  </conditionalFormatting>
  <conditionalFormatting sqref="Z17">
    <cfRule type="cellIs" dxfId="41" priority="41" operator="equal">
      <formula>"ERR"</formula>
    </cfRule>
    <cfRule type="cellIs" dxfId="40" priority="42" operator="equal">
      <formula>"OK"</formula>
    </cfRule>
  </conditionalFormatting>
  <conditionalFormatting sqref="Z24">
    <cfRule type="cellIs" dxfId="39" priority="30" operator="equal">
      <formula>"OK"</formula>
    </cfRule>
    <cfRule type="cellIs" dxfId="38" priority="29" operator="equal">
      <formula>"ERR"</formula>
    </cfRule>
  </conditionalFormatting>
  <conditionalFormatting sqref="Z31">
    <cfRule type="cellIs" dxfId="37" priority="17" operator="equal">
      <formula>"ERR"</formula>
    </cfRule>
    <cfRule type="cellIs" dxfId="36" priority="18" operator="equal">
      <formula>"OK"</formula>
    </cfRule>
  </conditionalFormatting>
  <conditionalFormatting sqref="Z40">
    <cfRule type="cellIs" dxfId="35" priority="5" operator="equal">
      <formula>"ERR"</formula>
    </cfRule>
    <cfRule type="cellIs" dxfId="34" priority="6" operator="equal">
      <formula>"OK"</formula>
    </cfRule>
  </conditionalFormatting>
  <conditionalFormatting sqref="AB2:AB6">
    <cfRule type="cellIs" dxfId="33" priority="68" operator="equal">
      <formula>"OK"</formula>
    </cfRule>
    <cfRule type="cellIs" dxfId="32" priority="67" operator="equal">
      <formula>"ERR"</formula>
    </cfRule>
  </conditionalFormatting>
  <conditionalFormatting sqref="AG10">
    <cfRule type="cellIs" dxfId="31" priority="53" operator="equal">
      <formula>"ERR"</formula>
    </cfRule>
    <cfRule type="cellIs" dxfId="30" priority="54" operator="equal">
      <formula>"OK"</formula>
    </cfRule>
  </conditionalFormatting>
  <conditionalFormatting sqref="AG17">
    <cfRule type="cellIs" dxfId="29" priority="40" operator="equal">
      <formula>"OK"</formula>
    </cfRule>
    <cfRule type="cellIs" dxfId="28" priority="39" operator="equal">
      <formula>"ERR"</formula>
    </cfRule>
  </conditionalFormatting>
  <conditionalFormatting sqref="AG24">
    <cfRule type="cellIs" dxfId="27" priority="27" operator="equal">
      <formula>"ERR"</formula>
    </cfRule>
    <cfRule type="cellIs" dxfId="26" priority="28" operator="equal">
      <formula>"OK"</formula>
    </cfRule>
  </conditionalFormatting>
  <conditionalFormatting sqref="AG31">
    <cfRule type="cellIs" dxfId="25" priority="16" operator="equal">
      <formula>"OK"</formula>
    </cfRule>
    <cfRule type="cellIs" dxfId="24" priority="15" operator="equal">
      <formula>"ERR"</formula>
    </cfRule>
  </conditionalFormatting>
  <conditionalFormatting sqref="AG40">
    <cfRule type="cellIs" dxfId="23" priority="4" operator="equal">
      <formula>"OK"</formula>
    </cfRule>
    <cfRule type="cellIs" dxfId="22" priority="3" operator="equal">
      <formula>"ERR"</formula>
    </cfRule>
  </conditionalFormatting>
  <conditionalFormatting sqref="AI2:AI6">
    <cfRule type="cellIs" dxfId="21" priority="66" operator="equal">
      <formula>"OK"</formula>
    </cfRule>
    <cfRule type="cellIs" dxfId="20" priority="65" operator="equal">
      <formula>"ERR"</formula>
    </cfRule>
  </conditionalFormatting>
  <conditionalFormatting sqref="AN10">
    <cfRule type="cellIs" dxfId="19" priority="52" operator="equal">
      <formula>"OK"</formula>
    </cfRule>
    <cfRule type="cellIs" dxfId="18" priority="51" operator="equal">
      <formula>"ERR"</formula>
    </cfRule>
  </conditionalFormatting>
  <conditionalFormatting sqref="AN17">
    <cfRule type="cellIs" dxfId="17" priority="37" operator="equal">
      <formula>"ERR"</formula>
    </cfRule>
    <cfRule type="cellIs" dxfId="16" priority="38" operator="equal">
      <formula>"OK"</formula>
    </cfRule>
  </conditionalFormatting>
  <conditionalFormatting sqref="AN24">
    <cfRule type="cellIs" dxfId="15" priority="26" operator="equal">
      <formula>"OK"</formula>
    </cfRule>
    <cfRule type="cellIs" dxfId="14" priority="25" operator="equal">
      <formula>"ERR"</formula>
    </cfRule>
  </conditionalFormatting>
  <conditionalFormatting sqref="AN31">
    <cfRule type="cellIs" dxfId="13" priority="14" operator="equal">
      <formula>"OK"</formula>
    </cfRule>
    <cfRule type="cellIs" dxfId="12" priority="13" operator="equal">
      <formula>"ERR"</formula>
    </cfRule>
  </conditionalFormatting>
  <conditionalFormatting sqref="AN40">
    <cfRule type="cellIs" dxfId="11" priority="1" operator="equal">
      <formula>"ERR"</formula>
    </cfRule>
    <cfRule type="cellIs" dxfId="10" priority="2" operator="equal">
      <formula>"OK"</formula>
    </cfRule>
  </conditionalFormatting>
  <conditionalFormatting sqref="AP2:AP6">
    <cfRule type="cellIs" dxfId="9" priority="63" operator="equal">
      <formula>"ERR"</formula>
    </cfRule>
    <cfRule type="cellIs" dxfId="8" priority="64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A6ED-16F2-41C3-ACC3-20732567533E}">
  <dimension ref="A1:AP59"/>
  <sheetViews>
    <sheetView zoomScaleNormal="100" zoomScaleSheetLayoutView="100" workbookViewId="0">
      <selection activeCell="B19" sqref="B19"/>
    </sheetView>
  </sheetViews>
  <sheetFormatPr defaultColWidth="4.140625" defaultRowHeight="12.75" x14ac:dyDescent="0.2"/>
  <cols>
    <col min="1" max="1" width="5.5703125" style="7" customWidth="1"/>
    <col min="2" max="2" width="2.7109375" style="1" customWidth="1"/>
    <col min="3" max="6" width="4.140625" style="1" customWidth="1"/>
    <col min="7" max="7" width="4.140625" style="4" customWidth="1"/>
    <col min="8" max="8" width="5.5703125" style="7" customWidth="1"/>
    <col min="9" max="9" width="2.7109375" style="1" customWidth="1"/>
    <col min="10" max="13" width="4.140625" style="1" customWidth="1"/>
    <col min="14" max="14" width="4.140625" style="4" customWidth="1"/>
    <col min="15" max="15" width="5.5703125" style="7" customWidth="1"/>
    <col min="16" max="16" width="2.7109375" style="1" customWidth="1"/>
    <col min="17" max="20" width="4.140625" style="1" customWidth="1"/>
    <col min="21" max="21" width="4.140625" style="4" customWidth="1"/>
    <col min="22" max="22" width="5.5703125" style="7" customWidth="1"/>
    <col min="23" max="23" width="2.7109375" style="1" customWidth="1"/>
    <col min="24" max="27" width="4.140625" style="1" customWidth="1"/>
    <col min="28" max="28" width="4.140625" style="4" customWidth="1"/>
    <col min="29" max="29" width="5.5703125" style="7" customWidth="1"/>
    <col min="30" max="30" width="2.7109375" style="1" customWidth="1"/>
    <col min="31" max="34" width="4.140625" style="1" customWidth="1"/>
    <col min="35" max="35" width="4.140625" style="4" customWidth="1"/>
    <col min="36" max="36" width="5.5703125" style="7" customWidth="1"/>
    <col min="37" max="37" width="2.7109375" style="1" customWidth="1"/>
    <col min="38" max="41" width="4.140625" style="1" customWidth="1"/>
    <col min="42" max="42" width="4.140625" style="34" customWidth="1"/>
    <col min="43" max="16384" width="4.140625" style="34"/>
  </cols>
  <sheetData>
    <row r="1" spans="1:42" x14ac:dyDescent="0.2">
      <c r="A1" s="68" t="s">
        <v>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11"/>
      <c r="V1" s="69" t="s">
        <v>6</v>
      </c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33"/>
    </row>
    <row r="2" spans="1:42" x14ac:dyDescent="0.2">
      <c r="A2" s="59">
        <f ca="1">LEFT(VALUE(RIGHT(IF(Impostazioni!$B$6&lt;"",Impostazioni!$B$6,TODAY())/LN((_xlfn.SHEET()+1)*ROW()*COLUMN())/100000,5)),2)*C2</f>
        <v>99000</v>
      </c>
      <c r="B2" s="1" t="s">
        <v>7</v>
      </c>
      <c r="C2" s="18" cm="1">
        <f t="array" aca="1" ref="C2" ca="1">_xlfn.SWITCH(MOD(RIGHT(IF(Impostazioni!$B$6&lt;"",Impostazioni!$B$6,TODAY())/LN((_xlfn.SHEET()+1)*ROW()*COLUMN())/100000,5),3),0,10,1,100,1000)</f>
        <v>1000</v>
      </c>
      <c r="D2" s="19" t="s">
        <v>2</v>
      </c>
      <c r="E2" s="66"/>
      <c r="F2" s="67"/>
      <c r="G2" s="20"/>
      <c r="H2" s="59">
        <f ca="1">LEFT(VALUE(RIGHT(IF(Impostazioni!$B$6&lt;"",Impostazioni!$B$6,TODAY())/LN((_xlfn.SHEET()+1)*ROW()*COLUMN())/100000,5)),2)*J2</f>
        <v>540</v>
      </c>
      <c r="I2" s="1" t="s">
        <v>7</v>
      </c>
      <c r="J2" s="18" cm="1">
        <f t="array" aca="1" ref="J2" ca="1">_xlfn.SWITCH(MOD(RIGHT(IF(Impostazioni!$B$6&lt;"",Impostazioni!$B$6,TODAY())/LN((_xlfn.SHEET()+1)*ROW()*COLUMN())/100000,5),3),0,10,1,100,1000)</f>
        <v>10</v>
      </c>
      <c r="K2" s="19" t="s">
        <v>2</v>
      </c>
      <c r="L2" s="66"/>
      <c r="M2" s="67"/>
      <c r="N2" s="20"/>
      <c r="O2" s="59">
        <f ca="1">LEFT(VALUE(RIGHT(IF(Impostazioni!$B$6&lt;"",Impostazioni!$B$6,TODAY())/LN((_xlfn.SHEET()+1)*ROW()*COLUMN())/100000,5)),2)*Q2</f>
        <v>880</v>
      </c>
      <c r="P2" s="1" t="s">
        <v>7</v>
      </c>
      <c r="Q2" s="18" cm="1">
        <f t="array" aca="1" ref="Q2" ca="1">_xlfn.SWITCH(MOD(RIGHT(IF(Impostazioni!$B$6&lt;"",Impostazioni!$B$6,TODAY())/LN((_xlfn.SHEET()+1)*ROW()*COLUMN())/100000,5),3),0,10,1,100,1000)</f>
        <v>10</v>
      </c>
      <c r="R2" s="19" t="s">
        <v>2</v>
      </c>
      <c r="S2" s="66"/>
      <c r="T2" s="67"/>
      <c r="U2" s="18"/>
      <c r="V2" s="59">
        <f ca="1">LEFT(VALUE(RIGHT(IF(Impostazioni!$B$6&lt;"",Impostazioni!$B$6,TODAY())/LN((_xlfn.SHEET()+1)*ROW()*COLUMN())/100000,5)),2)*X2</f>
        <v>1000</v>
      </c>
      <c r="W2" s="1" t="s">
        <v>7</v>
      </c>
      <c r="X2" s="18" cm="1">
        <f t="array" aca="1" ref="X2" ca="1">_xlfn.SWITCH(MOD(RIGHT(IF(Impostazioni!$B$6&lt;"",Impostazioni!$B$6,TODAY())/LN((_xlfn.SHEET()+1)*ROW()*COLUMN())/100000,5),3),0,10,1,100,1000)</f>
        <v>100</v>
      </c>
      <c r="Y2" s="19" t="s">
        <v>2</v>
      </c>
      <c r="Z2" s="66"/>
      <c r="AA2" s="67"/>
      <c r="AB2" s="20"/>
      <c r="AC2" s="59">
        <f ca="1">LEFT(VALUE(RIGHT(IF(Impostazioni!$B$6&lt;"",Impostazioni!$B$6,TODAY())/LN((_xlfn.SHEET()+1)*ROW()*COLUMN())/100000,5)),2)*AE2</f>
        <v>3600</v>
      </c>
      <c r="AD2" s="1" t="s">
        <v>7</v>
      </c>
      <c r="AE2" s="18" cm="1">
        <f t="array" aca="1" ref="AE2" ca="1">_xlfn.SWITCH(MOD(RIGHT(IF(Impostazioni!$B$6&lt;"",Impostazioni!$B$6,TODAY())/LN((_xlfn.SHEET()+1)*ROW()*COLUMN())/100000,5),3),0,10,1,100,1000)</f>
        <v>100</v>
      </c>
      <c r="AF2" s="19" t="s">
        <v>2</v>
      </c>
      <c r="AG2" s="66"/>
      <c r="AH2" s="67"/>
      <c r="AI2" s="20"/>
      <c r="AJ2" s="59">
        <f ca="1">LEFT(VALUE(RIGHT(IF(Impostazioni!$B$6&lt;"",Impostazioni!$B$6,TODAY())/LN((_xlfn.SHEET()+1)*ROW()*COLUMN())/100000,5)),2)*AL2</f>
        <v>26000</v>
      </c>
      <c r="AK2" s="1" t="s">
        <v>7</v>
      </c>
      <c r="AL2" s="18" cm="1">
        <f t="array" aca="1" ref="AL2" ca="1">_xlfn.SWITCH(MOD(RIGHT(IF(Impostazioni!$B$6&lt;"",Impostazioni!$B$6,TODAY())/LN((_xlfn.SHEET()+1)*ROW()*COLUMN())/100000,5),3),0,10,1,100,1000)</f>
        <v>1000</v>
      </c>
      <c r="AM2" s="19" t="s">
        <v>2</v>
      </c>
      <c r="AN2" s="66"/>
      <c r="AO2" s="67"/>
      <c r="AP2" s="35"/>
    </row>
    <row r="3" spans="1:42" x14ac:dyDescent="0.2">
      <c r="A3" s="59">
        <f ca="1">LEFT(VALUE(RIGHT(IF(Impostazioni!$B$6&lt;"",Impostazioni!$B$6,TODAY())/LN((_xlfn.SHEET()+1)*ROW()*COLUMN())/100000,5)),2)*C3</f>
        <v>860</v>
      </c>
      <c r="B3" s="1" t="s">
        <v>7</v>
      </c>
      <c r="C3" s="18" cm="1">
        <f t="array" aca="1" ref="C3" ca="1">_xlfn.SWITCH(MOD(RIGHT(IF(Impostazioni!$B$6&lt;"",Impostazioni!$B$6,TODAY())/LN((_xlfn.SHEET()+1)*ROW()*COLUMN())/100000,5),3),0,10,1,100,1000)</f>
        <v>10</v>
      </c>
      <c r="D3" s="19" t="s">
        <v>2</v>
      </c>
      <c r="E3" s="66"/>
      <c r="F3" s="67"/>
      <c r="G3" s="20"/>
      <c r="H3" s="59">
        <f ca="1">LEFT(VALUE(RIGHT(IF(Impostazioni!$B$6&lt;"",Impostazioni!$B$6,TODAY())/LN((_xlfn.SHEET()+1)*ROW()*COLUMN())/100000,5)),2)*J3</f>
        <v>460</v>
      </c>
      <c r="I3" s="1" t="s">
        <v>7</v>
      </c>
      <c r="J3" s="18" cm="1">
        <f t="array" aca="1" ref="J3" ca="1">_xlfn.SWITCH(MOD(RIGHT(IF(Impostazioni!$B$6&lt;"",Impostazioni!$B$6,TODAY())/LN((_xlfn.SHEET()+1)*ROW()*COLUMN())/100000,5),3),0,10,1,100,1000)</f>
        <v>10</v>
      </c>
      <c r="K3" s="19" t="s">
        <v>2</v>
      </c>
      <c r="L3" s="66"/>
      <c r="M3" s="67"/>
      <c r="N3" s="20"/>
      <c r="O3" s="59">
        <f ca="1">LEFT(VALUE(RIGHT(IF(Impostazioni!$B$6&lt;"",Impostazioni!$B$6,TODAY())/LN((_xlfn.SHEET()+1)*ROW()*COLUMN())/100000,5)),2)*Q3</f>
        <v>9000</v>
      </c>
      <c r="P3" s="1" t="s">
        <v>7</v>
      </c>
      <c r="Q3" s="18" cm="1">
        <f t="array" aca="1" ref="Q3" ca="1">_xlfn.SWITCH(MOD(RIGHT(IF(Impostazioni!$B$6&lt;"",Impostazioni!$B$6,TODAY())/LN((_xlfn.SHEET()+1)*ROW()*COLUMN())/100000,5),3),0,10,1,100,1000)</f>
        <v>100</v>
      </c>
      <c r="R3" s="19" t="s">
        <v>2</v>
      </c>
      <c r="S3" s="66"/>
      <c r="T3" s="67"/>
      <c r="U3" s="18"/>
      <c r="V3" s="59">
        <f ca="1">LEFT(VALUE(RIGHT(IF(Impostazioni!$B$6&lt;"",Impostazioni!$B$6,TODAY())/LN((_xlfn.SHEET()+1)*ROW()*COLUMN())/100000,5)),2)*X3</f>
        <v>620</v>
      </c>
      <c r="W3" s="1" t="s">
        <v>7</v>
      </c>
      <c r="X3" s="18" cm="1">
        <f t="array" aca="1" ref="X3" ca="1">_xlfn.SWITCH(MOD(RIGHT(IF(Impostazioni!$B$6&lt;"",Impostazioni!$B$6,TODAY())/LN((_xlfn.SHEET()+1)*ROW()*COLUMN())/100000,5),3),0,10,1,100,1000)</f>
        <v>10</v>
      </c>
      <c r="Y3" s="19" t="s">
        <v>2</v>
      </c>
      <c r="Z3" s="66"/>
      <c r="AA3" s="67"/>
      <c r="AB3" s="20"/>
      <c r="AC3" s="59">
        <f ca="1">LEFT(VALUE(RIGHT(IF(Impostazioni!$B$6&lt;"",Impostazioni!$B$6,TODAY())/LN((_xlfn.SHEET()+1)*ROW()*COLUMN())/100000,5)),2)*AE3</f>
        <v>45000</v>
      </c>
      <c r="AD3" s="1" t="s">
        <v>7</v>
      </c>
      <c r="AE3" s="18" cm="1">
        <f t="array" aca="1" ref="AE3" ca="1">_xlfn.SWITCH(MOD(RIGHT(IF(Impostazioni!$B$6&lt;"",Impostazioni!$B$6,TODAY())/LN((_xlfn.SHEET()+1)*ROW()*COLUMN())/100000,5),3),0,10,1,100,1000)</f>
        <v>1000</v>
      </c>
      <c r="AF3" s="19" t="s">
        <v>2</v>
      </c>
      <c r="AG3" s="66"/>
      <c r="AH3" s="67"/>
      <c r="AI3" s="20"/>
      <c r="AJ3" s="59">
        <f ca="1">LEFT(VALUE(RIGHT(IF(Impostazioni!$B$6&lt;"",Impostazioni!$B$6,TODAY())/LN((_xlfn.SHEET()+1)*ROW()*COLUMN())/100000,5)),2)*AL3</f>
        <v>6400</v>
      </c>
      <c r="AK3" s="1" t="s">
        <v>7</v>
      </c>
      <c r="AL3" s="18" cm="1">
        <f t="array" aca="1" ref="AL3" ca="1">_xlfn.SWITCH(MOD(RIGHT(IF(Impostazioni!$B$6&lt;"",Impostazioni!$B$6,TODAY())/LN((_xlfn.SHEET()+1)*ROW()*COLUMN())/100000,5),3),0,10,1,100,1000)</f>
        <v>100</v>
      </c>
      <c r="AM3" s="19" t="s">
        <v>2</v>
      </c>
      <c r="AN3" s="66"/>
      <c r="AO3" s="67"/>
      <c r="AP3" s="35"/>
    </row>
    <row r="4" spans="1:42" x14ac:dyDescent="0.2">
      <c r="A4" s="60">
        <f ca="1">LEFT(VALUE(RIGHT(IF(Impostazioni!$B$6&lt;"",Impostazioni!$B$6,TODAY())/LN((_xlfn.SHEET()+1)*ROW()*COLUMN())/100000,5)),2)*C4</f>
        <v>820</v>
      </c>
      <c r="B4" s="1" t="s">
        <v>7</v>
      </c>
      <c r="C4" s="18" cm="1">
        <f t="array" aca="1" ref="C4" ca="1">_xlfn.SWITCH(MOD(RIGHT(IF(Impostazioni!$B$6&lt;"",Impostazioni!$B$6,TODAY())/LN((_xlfn.SHEET()+1)*ROW()*COLUMN())/100000,5),3),0,10,1,100,1000)</f>
        <v>10</v>
      </c>
      <c r="D4" s="19" t="s">
        <v>2</v>
      </c>
      <c r="E4" s="66"/>
      <c r="F4" s="67"/>
      <c r="G4" s="20"/>
      <c r="H4" s="60">
        <f ca="1">LEFT(VALUE(RIGHT(IF(Impostazioni!$B$6&lt;"",Impostazioni!$B$6,TODAY())/LN((_xlfn.SHEET()+1)*ROW()*COLUMN())/100000,5)),2)*J4</f>
        <v>47000</v>
      </c>
      <c r="I4" s="1" t="s">
        <v>7</v>
      </c>
      <c r="J4" s="18" cm="1">
        <f t="array" aca="1" ref="J4" ca="1">_xlfn.SWITCH(MOD(RIGHT(IF(Impostazioni!$B$6&lt;"",Impostazioni!$B$6,TODAY())/LN((_xlfn.SHEET()+1)*ROW()*COLUMN())/100000,5),3),0,10,1,100,1000)</f>
        <v>1000</v>
      </c>
      <c r="K4" s="19" t="s">
        <v>2</v>
      </c>
      <c r="L4" s="66"/>
      <c r="M4" s="67"/>
      <c r="N4" s="20"/>
      <c r="O4" s="60">
        <f ca="1">LEFT(VALUE(RIGHT(IF(Impostazioni!$B$6&lt;"",Impostazioni!$B$6,TODAY())/LN((_xlfn.SHEET()+1)*ROW()*COLUMN())/100000,5)),2)*Q4</f>
        <v>98000</v>
      </c>
      <c r="P4" s="1" t="s">
        <v>7</v>
      </c>
      <c r="Q4" s="18" cm="1">
        <f t="array" aca="1" ref="Q4" ca="1">_xlfn.SWITCH(MOD(RIGHT(IF(Impostazioni!$B$6&lt;"",Impostazioni!$B$6,TODAY())/LN((_xlfn.SHEET()+1)*ROW()*COLUMN())/100000,5),3),0,10,1,100,1000)</f>
        <v>1000</v>
      </c>
      <c r="R4" s="19" t="s">
        <v>2</v>
      </c>
      <c r="S4" s="66"/>
      <c r="T4" s="67"/>
      <c r="U4" s="18"/>
      <c r="V4" s="60">
        <f ca="1">LEFT(VALUE(RIGHT(IF(Impostazioni!$B$6&lt;"",Impostazioni!$B$6,TODAY())/LN((_xlfn.SHEET()+1)*ROW()*COLUMN())/100000,5)),2)*X4</f>
        <v>38000</v>
      </c>
      <c r="W4" s="1" t="s">
        <v>7</v>
      </c>
      <c r="X4" s="18" cm="1">
        <f t="array" aca="1" ref="X4" ca="1">_xlfn.SWITCH(MOD(RIGHT(IF(Impostazioni!$B$6&lt;"",Impostazioni!$B$6,TODAY())/LN((_xlfn.SHEET()+1)*ROW()*COLUMN())/100000,5),3),0,10,1,100,1000)</f>
        <v>1000</v>
      </c>
      <c r="Y4" s="19" t="s">
        <v>2</v>
      </c>
      <c r="Z4" s="66"/>
      <c r="AA4" s="67"/>
      <c r="AB4" s="20"/>
      <c r="AC4" s="60">
        <f ca="1">LEFT(VALUE(RIGHT(IF(Impostazioni!$B$6&lt;"",Impostazioni!$B$6,TODAY())/LN((_xlfn.SHEET()+1)*ROW()*COLUMN())/100000,5)),2)*AE4</f>
        <v>88000</v>
      </c>
      <c r="AD4" s="1" t="s">
        <v>7</v>
      </c>
      <c r="AE4" s="18" cm="1">
        <f t="array" aca="1" ref="AE4" ca="1">_xlfn.SWITCH(MOD(RIGHT(IF(Impostazioni!$B$6&lt;"",Impostazioni!$B$6,TODAY())/LN((_xlfn.SHEET()+1)*ROW()*COLUMN())/100000,5),3),0,10,1,100,1000)</f>
        <v>1000</v>
      </c>
      <c r="AF4" s="19" t="s">
        <v>2</v>
      </c>
      <c r="AG4" s="66"/>
      <c r="AH4" s="67"/>
      <c r="AI4" s="20"/>
      <c r="AJ4" s="60">
        <f ca="1">LEFT(VALUE(RIGHT(IF(Impostazioni!$B$6&lt;"",Impostazioni!$B$6,TODAY())/LN((_xlfn.SHEET()+1)*ROW()*COLUMN())/100000,5)),2)*AL4</f>
        <v>120</v>
      </c>
      <c r="AK4" s="1" t="s">
        <v>7</v>
      </c>
      <c r="AL4" s="18" cm="1">
        <f t="array" aca="1" ref="AL4" ca="1">_xlfn.SWITCH(MOD(RIGHT(IF(Impostazioni!$B$6&lt;"",Impostazioni!$B$6,TODAY())/LN((_xlfn.SHEET()+1)*ROW()*COLUMN())/100000,5),3),0,10,1,100,1000)</f>
        <v>10</v>
      </c>
      <c r="AM4" s="19" t="s">
        <v>2</v>
      </c>
      <c r="AN4" s="66"/>
      <c r="AO4" s="67"/>
      <c r="AP4" s="35"/>
    </row>
    <row r="5" spans="1:42" x14ac:dyDescent="0.2">
      <c r="A5" s="59">
        <f ca="1">LEFT(VALUE(RIGHT(IF(Impostazioni!$B$6&lt;"",Impostazioni!$B$6,TODAY())/LN((_xlfn.SHEET()+1)*ROW()*COLUMN())/100000,5)),2)*C5</f>
        <v>960</v>
      </c>
      <c r="B5" s="1" t="s">
        <v>7</v>
      </c>
      <c r="C5" s="18" cm="1">
        <f t="array" aca="1" ref="C5" ca="1">_xlfn.SWITCH(MOD(RIGHT(IF(Impostazioni!$B$6&lt;"",Impostazioni!$B$6,TODAY())/LN((_xlfn.SHEET()+1)*ROW()*COLUMN())/100000,5),3),0,10,1,100,1000)</f>
        <v>10</v>
      </c>
      <c r="D5" s="19" t="s">
        <v>2</v>
      </c>
      <c r="E5" s="66"/>
      <c r="F5" s="67"/>
      <c r="G5" s="20"/>
      <c r="H5" s="59">
        <f ca="1">LEFT(VALUE(RIGHT(IF(Impostazioni!$B$6&lt;"",Impostazioni!$B$6,TODAY())/LN((_xlfn.SHEET()+1)*ROW()*COLUMN())/100000,5)),2)*J5</f>
        <v>16000</v>
      </c>
      <c r="I5" s="1" t="s">
        <v>7</v>
      </c>
      <c r="J5" s="18" cm="1">
        <f t="array" aca="1" ref="J5" ca="1">_xlfn.SWITCH(MOD(RIGHT(IF(Impostazioni!$B$6&lt;"",Impostazioni!$B$6,TODAY())/LN((_xlfn.SHEET()+1)*ROW()*COLUMN())/100000,5),3),0,10,1,100,1000)</f>
        <v>1000</v>
      </c>
      <c r="K5" s="19" t="s">
        <v>2</v>
      </c>
      <c r="L5" s="66"/>
      <c r="M5" s="67"/>
      <c r="N5" s="20"/>
      <c r="O5" s="59">
        <f ca="1">LEFT(VALUE(RIGHT(IF(Impostazioni!$B$6&lt;"",Impostazioni!$B$6,TODAY())/LN((_xlfn.SHEET()+1)*ROW()*COLUMN())/100000,5)),2)*Q5</f>
        <v>92000</v>
      </c>
      <c r="P5" s="1" t="s">
        <v>7</v>
      </c>
      <c r="Q5" s="18" cm="1">
        <f t="array" aca="1" ref="Q5" ca="1">_xlfn.SWITCH(MOD(RIGHT(IF(Impostazioni!$B$6&lt;"",Impostazioni!$B$6,TODAY())/LN((_xlfn.SHEET()+1)*ROW()*COLUMN())/100000,5),3),0,10,1,100,1000)</f>
        <v>1000</v>
      </c>
      <c r="R5" s="19" t="s">
        <v>2</v>
      </c>
      <c r="S5" s="66"/>
      <c r="T5" s="67"/>
      <c r="U5" s="18"/>
      <c r="V5" s="59">
        <f ca="1">LEFT(VALUE(RIGHT(IF(Impostazioni!$B$6&lt;"",Impostazioni!$B$6,TODAY())/LN((_xlfn.SHEET()+1)*ROW()*COLUMN())/100000,5)),2)*X5</f>
        <v>5800</v>
      </c>
      <c r="W5" s="1" t="s">
        <v>7</v>
      </c>
      <c r="X5" s="18" cm="1">
        <f t="array" aca="1" ref="X5" ca="1">_xlfn.SWITCH(MOD(RIGHT(IF(Impostazioni!$B$6&lt;"",Impostazioni!$B$6,TODAY())/LN((_xlfn.SHEET()+1)*ROW()*COLUMN())/100000,5),3),0,10,1,100,1000)</f>
        <v>100</v>
      </c>
      <c r="Y5" s="19" t="s">
        <v>2</v>
      </c>
      <c r="Z5" s="66"/>
      <c r="AA5" s="67"/>
      <c r="AB5" s="20"/>
      <c r="AC5" s="59">
        <f ca="1">LEFT(VALUE(RIGHT(IF(Impostazioni!$B$6&lt;"",Impostazioni!$B$6,TODAY())/LN((_xlfn.SHEET()+1)*ROW()*COLUMN())/100000,5)),2)*AE5</f>
        <v>5700</v>
      </c>
      <c r="AD5" s="1" t="s">
        <v>7</v>
      </c>
      <c r="AE5" s="18" cm="1">
        <f t="array" aca="1" ref="AE5" ca="1">_xlfn.SWITCH(MOD(RIGHT(IF(Impostazioni!$B$6&lt;"",Impostazioni!$B$6,TODAY())/LN((_xlfn.SHEET()+1)*ROW()*COLUMN())/100000,5),3),0,10,1,100,1000)</f>
        <v>100</v>
      </c>
      <c r="AF5" s="19" t="s">
        <v>2</v>
      </c>
      <c r="AG5" s="66"/>
      <c r="AH5" s="67"/>
      <c r="AI5" s="20"/>
      <c r="AJ5" s="59">
        <f ca="1">LEFT(VALUE(RIGHT(IF(Impostazioni!$B$6&lt;"",Impostazioni!$B$6,TODAY())/LN((_xlfn.SHEET()+1)*ROW()*COLUMN())/100000,5)),2)*AL5</f>
        <v>2200</v>
      </c>
      <c r="AK5" s="1" t="s">
        <v>7</v>
      </c>
      <c r="AL5" s="18" cm="1">
        <f t="array" aca="1" ref="AL5" ca="1">_xlfn.SWITCH(MOD(RIGHT(IF(Impostazioni!$B$6&lt;"",Impostazioni!$B$6,TODAY())/LN((_xlfn.SHEET()+1)*ROW()*COLUMN())/100000,5),3),0,10,1,100,1000)</f>
        <v>100</v>
      </c>
      <c r="AM5" s="19" t="s">
        <v>2</v>
      </c>
      <c r="AN5" s="66"/>
      <c r="AO5" s="67"/>
      <c r="AP5" s="35"/>
    </row>
    <row r="6" spans="1:42" x14ac:dyDescent="0.2">
      <c r="A6" s="59">
        <f ca="1">LEFT(VALUE(RIGHT(IF(Impostazioni!$B$6&lt;"",Impostazioni!$B$6,TODAY())/LN((_xlfn.SHEET()+1)*ROW()*COLUMN())/100000,5)),2)*C6</f>
        <v>2400</v>
      </c>
      <c r="B6" s="1" t="s">
        <v>7</v>
      </c>
      <c r="C6" s="18" cm="1">
        <f t="array" aca="1" ref="C6" ca="1">_xlfn.SWITCH(MOD(RIGHT(IF(Impostazioni!$B$6&lt;"",Impostazioni!$B$6,TODAY())/LN((_xlfn.SHEET()+1)*ROW()*COLUMN())/100000,5),3),0,10,1,100,1000)</f>
        <v>100</v>
      </c>
      <c r="D6" s="19" t="s">
        <v>2</v>
      </c>
      <c r="E6" s="66"/>
      <c r="F6" s="67"/>
      <c r="G6" s="20"/>
      <c r="H6" s="59">
        <f ca="1">LEFT(VALUE(RIGHT(IF(Impostazioni!$B$6&lt;"",Impostazioni!$B$6,TODAY())/LN((_xlfn.SHEET()+1)*ROW()*COLUMN())/100000,5)),2)*J6</f>
        <v>4100</v>
      </c>
      <c r="I6" s="1" t="s">
        <v>7</v>
      </c>
      <c r="J6" s="18" cm="1">
        <f t="array" aca="1" ref="J6" ca="1">_xlfn.SWITCH(MOD(RIGHT(IF(Impostazioni!$B$6&lt;"",Impostazioni!$B$6,TODAY())/LN((_xlfn.SHEET()+1)*ROW()*COLUMN())/100000,5),3),0,10,1,100,1000)</f>
        <v>100</v>
      </c>
      <c r="K6" s="19" t="s">
        <v>2</v>
      </c>
      <c r="L6" s="66"/>
      <c r="M6" s="67"/>
      <c r="N6" s="20"/>
      <c r="O6" s="59">
        <f ca="1">LEFT(VALUE(RIGHT(IF(Impostazioni!$B$6&lt;"",Impostazioni!$B$6,TODAY())/LN((_xlfn.SHEET()+1)*ROW()*COLUMN())/100000,5)),2)*Q6</f>
        <v>380</v>
      </c>
      <c r="P6" s="1" t="s">
        <v>7</v>
      </c>
      <c r="Q6" s="18" cm="1">
        <f t="array" aca="1" ref="Q6" ca="1">_xlfn.SWITCH(MOD(RIGHT(IF(Impostazioni!$B$6&lt;"",Impostazioni!$B$6,TODAY())/LN((_xlfn.SHEET()+1)*ROW()*COLUMN())/100000,5),3),0,10,1,100,1000)</f>
        <v>10</v>
      </c>
      <c r="R6" s="19" t="s">
        <v>2</v>
      </c>
      <c r="S6" s="66"/>
      <c r="T6" s="67"/>
      <c r="U6" s="18"/>
      <c r="V6" s="59">
        <f ca="1">LEFT(VALUE(RIGHT(IF(Impostazioni!$B$6&lt;"",Impostazioni!$B$6,TODAY())/LN((_xlfn.SHEET()+1)*ROW()*COLUMN())/100000,5)),2)*X6</f>
        <v>91000</v>
      </c>
      <c r="W6" s="1" t="s">
        <v>7</v>
      </c>
      <c r="X6" s="18" cm="1">
        <f t="array" aca="1" ref="X6" ca="1">_xlfn.SWITCH(MOD(RIGHT(IF(Impostazioni!$B$6&lt;"",Impostazioni!$B$6,TODAY())/LN((_xlfn.SHEET()+1)*ROW()*COLUMN())/100000,5),3),0,10,1,100,1000)</f>
        <v>1000</v>
      </c>
      <c r="Y6" s="19" t="s">
        <v>2</v>
      </c>
      <c r="Z6" s="66"/>
      <c r="AA6" s="67"/>
      <c r="AB6" s="20"/>
      <c r="AC6" s="59">
        <f ca="1">LEFT(VALUE(RIGHT(IF(Impostazioni!$B$6&lt;"",Impostazioni!$B$6,TODAY())/LN((_xlfn.SHEET()+1)*ROW()*COLUMN())/100000,5)),2)*AE6</f>
        <v>71000</v>
      </c>
      <c r="AD6" s="1" t="s">
        <v>7</v>
      </c>
      <c r="AE6" s="18" cm="1">
        <f t="array" aca="1" ref="AE6" ca="1">_xlfn.SWITCH(MOD(RIGHT(IF(Impostazioni!$B$6&lt;"",Impostazioni!$B$6,TODAY())/LN((_xlfn.SHEET()+1)*ROW()*COLUMN())/100000,5),3),0,10,1,100,1000)</f>
        <v>1000</v>
      </c>
      <c r="AF6" s="19" t="s">
        <v>2</v>
      </c>
      <c r="AG6" s="66"/>
      <c r="AH6" s="67"/>
      <c r="AI6" s="20"/>
      <c r="AJ6" s="59">
        <f ca="1">LEFT(VALUE(RIGHT(IF(Impostazioni!$B$6&lt;"",Impostazioni!$B$6,TODAY())/LN((_xlfn.SHEET()+1)*ROW()*COLUMN())/100000,5)),2)*AL6</f>
        <v>930</v>
      </c>
      <c r="AK6" s="1" t="s">
        <v>7</v>
      </c>
      <c r="AL6" s="18" cm="1">
        <f t="array" aca="1" ref="AL6" ca="1">_xlfn.SWITCH(MOD(RIGHT(IF(Impostazioni!$B$6&lt;"",Impostazioni!$B$6,TODAY())/LN((_xlfn.SHEET()+1)*ROW()*COLUMN())/100000,5),3),0,10,1,100,1000)</f>
        <v>10</v>
      </c>
      <c r="AM6" s="19" t="s">
        <v>2</v>
      </c>
      <c r="AN6" s="66"/>
      <c r="AO6" s="67"/>
      <c r="AP6" s="35"/>
    </row>
    <row r="7" spans="1:42" x14ac:dyDescent="0.2">
      <c r="A7" s="30"/>
      <c r="B7" s="8"/>
      <c r="C7" s="8"/>
      <c r="D7" s="8"/>
      <c r="E7" s="8"/>
      <c r="F7" s="8"/>
      <c r="G7" s="14"/>
      <c r="H7" s="30"/>
      <c r="I7" s="8"/>
      <c r="J7" s="8"/>
      <c r="K7" s="8"/>
      <c r="L7" s="8"/>
      <c r="M7" s="8"/>
      <c r="N7" s="14"/>
      <c r="O7" s="30"/>
      <c r="P7" s="8"/>
      <c r="Q7" s="8"/>
      <c r="R7" s="8"/>
      <c r="S7" s="8"/>
      <c r="T7" s="8"/>
      <c r="U7" s="14"/>
      <c r="V7" s="30"/>
      <c r="W7" s="8"/>
      <c r="X7" s="8"/>
      <c r="Y7" s="8"/>
      <c r="Z7" s="8"/>
      <c r="AA7" s="8"/>
      <c r="AB7" s="14"/>
      <c r="AC7" s="30"/>
      <c r="AD7" s="8"/>
      <c r="AE7" s="8"/>
      <c r="AF7" s="8"/>
      <c r="AG7" s="8"/>
      <c r="AH7" s="8"/>
      <c r="AI7" s="14"/>
      <c r="AJ7" s="30"/>
      <c r="AK7" s="8"/>
      <c r="AL7" s="8"/>
      <c r="AM7" s="8"/>
      <c r="AN7" s="8"/>
      <c r="AO7" s="8"/>
      <c r="AP7" s="36"/>
    </row>
    <row r="8" spans="1:42" x14ac:dyDescent="0.2">
      <c r="A8" s="68" t="s">
        <v>9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11"/>
      <c r="V8" s="69" t="s">
        <v>9</v>
      </c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33"/>
    </row>
    <row r="9" spans="1:42" x14ac:dyDescent="0.2">
      <c r="A9" s="59" t="str">
        <f ca="1">LEFT(VALUE(RIGHT(IF(Impostazioni!$B$6&lt;"",Impostazioni!$B$6,TODAY())/LN((_xlfn.SHEET()+1)*ROW()*COLUMN())/100000,5)),3)</f>
        <v>888</v>
      </c>
      <c r="B9" s="1" t="s">
        <v>7</v>
      </c>
      <c r="C9" s="1" t="str">
        <f ca="1">LEFT(VALUE(RIGHT(IF(Impostazioni!$B$6&lt;"",Impostazioni!$B$6,TODAY())/LN((_xlfn.SHEET()+1)*ROW()*COLUMN())/100000,5)),1)</f>
        <v>7</v>
      </c>
      <c r="D9" s="2" t="s">
        <v>2</v>
      </c>
      <c r="E9" s="66"/>
      <c r="F9" s="67"/>
      <c r="H9" s="59" t="str">
        <f ca="1">LEFT(VALUE(RIGHT(IF(Impostazioni!$B$6&lt;"",Impostazioni!$B$6,TODAY())/LN((_xlfn.SHEET()+1)*ROW()*COLUMN())/100000,5)),3)</f>
        <v>265</v>
      </c>
      <c r="I9" s="1" t="s">
        <v>7</v>
      </c>
      <c r="J9" s="1" t="str">
        <f ca="1">LEFT(VALUE(RIGHT(IF(Impostazioni!$B$6&lt;"",Impostazioni!$B$6,TODAY())/LN((_xlfn.SHEET()+1)*ROW()*COLUMN())/100000,5)),1)</f>
        <v>3</v>
      </c>
      <c r="K9" s="2" t="s">
        <v>2</v>
      </c>
      <c r="L9" s="66"/>
      <c r="M9" s="67"/>
      <c r="O9" s="59" t="str">
        <f ca="1">LEFT(VALUE(RIGHT(IF(Impostazioni!$B$6&lt;"",Impostazioni!$B$6,TODAY())/LN((_xlfn.SHEET()+1)*ROW()*COLUMN())/100000,5)),3)</f>
        <v>849</v>
      </c>
      <c r="P9" s="1" t="s">
        <v>7</v>
      </c>
      <c r="Q9" s="1" t="str">
        <f ca="1">LEFT(VALUE(RIGHT(IF(Impostazioni!$B$6&lt;"",Impostazioni!$B$6,TODAY())/LN((_xlfn.SHEET()+1)*ROW()*COLUMN())/100000,5)),1)</f>
        <v>8</v>
      </c>
      <c r="R9" s="2" t="s">
        <v>2</v>
      </c>
      <c r="S9" s="66"/>
      <c r="T9" s="67"/>
      <c r="V9" s="59" t="str">
        <f ca="1">LEFT(VALUE(RIGHT(IF(Impostazioni!$B$6&lt;"",Impostazioni!$B$6,TODAY())/LN((_xlfn.SHEET()+1)*ROW()*COLUMN())/100000,5)),3)</f>
        <v>667</v>
      </c>
      <c r="W9" s="1" t="s">
        <v>7</v>
      </c>
      <c r="X9" s="1" t="str">
        <f ca="1">LEFT(VALUE(RIGHT(IF(Impostazioni!$B$6&lt;"",Impostazioni!$B$6,TODAY())/LN((_xlfn.SHEET()+1)*ROW()*COLUMN())/100000,5)),1)</f>
        <v>9</v>
      </c>
      <c r="Y9" s="2" t="s">
        <v>2</v>
      </c>
      <c r="Z9" s="66"/>
      <c r="AA9" s="67"/>
      <c r="AC9" s="59" t="str">
        <f ca="1">LEFT(VALUE(RIGHT(IF(Impostazioni!$B$6&lt;"",Impostazioni!$B$6,TODAY())/LN((_xlfn.SHEET()+1)*ROW()*COLUMN())/100000,5)),3)</f>
        <v>508</v>
      </c>
      <c r="AD9" s="1" t="s">
        <v>7</v>
      </c>
      <c r="AE9" s="1" t="str">
        <f ca="1">LEFT(VALUE(RIGHT(IF(Impostazioni!$B$6&lt;"",Impostazioni!$B$6,TODAY())/LN((_xlfn.SHEET()+1)*ROW()*COLUMN())/100000,5)),1)</f>
        <v>5</v>
      </c>
      <c r="AF9" s="2" t="s">
        <v>2</v>
      </c>
      <c r="AG9" s="66"/>
      <c r="AH9" s="67"/>
      <c r="AJ9" s="59" t="str">
        <f ca="1">LEFT(VALUE(RIGHT(IF(Impostazioni!$B$6&lt;"",Impostazioni!$B$6,TODAY())/LN((_xlfn.SHEET()+1)*ROW()*COLUMN())/100000,5)),3)</f>
        <v>294</v>
      </c>
      <c r="AK9" s="1" t="s">
        <v>7</v>
      </c>
      <c r="AL9" s="1" t="str">
        <f ca="1">LEFT(VALUE(RIGHT(IF(Impostazioni!$B$6&lt;"",Impostazioni!$B$6,TODAY())/LN((_xlfn.SHEET()+1)*ROW()*COLUMN())/100000,5)),1)</f>
        <v>8</v>
      </c>
      <c r="AM9" s="2" t="s">
        <v>2</v>
      </c>
      <c r="AN9" s="66"/>
      <c r="AO9" s="67"/>
      <c r="AP9" s="12"/>
    </row>
    <row r="10" spans="1:42" x14ac:dyDescent="0.2">
      <c r="A10" s="29"/>
      <c r="D10" s="13" t="s">
        <v>8</v>
      </c>
      <c r="E10" s="66"/>
      <c r="F10" s="67"/>
      <c r="H10" s="29"/>
      <c r="K10" s="13" t="s">
        <v>8</v>
      </c>
      <c r="L10" s="66"/>
      <c r="M10" s="67"/>
      <c r="O10" s="29"/>
      <c r="R10" s="13" t="s">
        <v>8</v>
      </c>
      <c r="S10" s="66"/>
      <c r="T10" s="67"/>
      <c r="V10" s="29"/>
      <c r="Y10" s="13" t="s">
        <v>8</v>
      </c>
      <c r="Z10" s="66"/>
      <c r="AA10" s="67"/>
      <c r="AC10" s="29"/>
      <c r="AF10" s="13" t="s">
        <v>8</v>
      </c>
      <c r="AG10" s="66"/>
      <c r="AH10" s="67"/>
      <c r="AJ10" s="29"/>
      <c r="AM10" s="13" t="s">
        <v>8</v>
      </c>
      <c r="AN10" s="66"/>
      <c r="AO10" s="67"/>
      <c r="AP10" s="12"/>
    </row>
    <row r="11" spans="1:42" s="17" customFormat="1" thickBot="1" x14ac:dyDescent="0.25">
      <c r="A11" s="22" t="str">
        <f ca="1">IF(MID(RIGHT("000"&amp;A9,3),1,1)="0","",MID(RIGHT("000"&amp;A9,3),1,1))</f>
        <v>8</v>
      </c>
      <c r="B11" s="23" t="str">
        <f ca="1">MID(RIGHT("000"&amp;A9,3),2,1)</f>
        <v>8</v>
      </c>
      <c r="C11" s="24" t="str">
        <f ca="1">MID(RIGHT("000"&amp;A9,3),3,1)</f>
        <v>8</v>
      </c>
      <c r="D11" s="25"/>
      <c r="E11" s="26" t="str">
        <f ca="1">C9</f>
        <v>7</v>
      </c>
      <c r="F11" s="27"/>
      <c r="G11" s="20"/>
      <c r="H11" s="22" t="str">
        <f ca="1">IF(MID(RIGHT("000"&amp;H9,3),1,1)="0","",MID(RIGHT("000"&amp;H9,3),1,1))</f>
        <v>2</v>
      </c>
      <c r="I11" s="23" t="str">
        <f ca="1">MID(RIGHT("000"&amp;H9,3),2,1)</f>
        <v>6</v>
      </c>
      <c r="J11" s="24" t="str">
        <f ca="1">MID(RIGHT("000"&amp;H9,3),3,1)</f>
        <v>5</v>
      </c>
      <c r="K11" s="25"/>
      <c r="L11" s="26" t="str">
        <f ca="1">J9</f>
        <v>3</v>
      </c>
      <c r="M11" s="27"/>
      <c r="N11" s="20"/>
      <c r="O11" s="22" t="str">
        <f ca="1">IF(MID(RIGHT("000"&amp;O9,3),1,1)="0","",MID(RIGHT("000"&amp;O9,3),1,1))</f>
        <v>8</v>
      </c>
      <c r="P11" s="23" t="str">
        <f ca="1">MID(RIGHT("000"&amp;O9,3),2,1)</f>
        <v>4</v>
      </c>
      <c r="Q11" s="24" t="str">
        <f ca="1">MID(RIGHT("000"&amp;O9,3),3,1)</f>
        <v>9</v>
      </c>
      <c r="R11" s="25"/>
      <c r="S11" s="26" t="str">
        <f ca="1">Q9</f>
        <v>8</v>
      </c>
      <c r="T11" s="27"/>
      <c r="U11" s="20"/>
      <c r="V11" s="22" t="str">
        <f ca="1">IF(MID(RIGHT("000"&amp;V9,3),1,1)="0","",MID(RIGHT("000"&amp;V9,3),1,1))</f>
        <v>6</v>
      </c>
      <c r="W11" s="23" t="str">
        <f ca="1">MID(RIGHT("000"&amp;V9,3),2,1)</f>
        <v>6</v>
      </c>
      <c r="X11" s="24" t="str">
        <f ca="1">MID(RIGHT("000"&amp;V9,3),3,1)</f>
        <v>7</v>
      </c>
      <c r="Y11" s="25"/>
      <c r="Z11" s="26" t="str">
        <f ca="1">X9</f>
        <v>9</v>
      </c>
      <c r="AA11" s="27"/>
      <c r="AB11" s="20"/>
      <c r="AC11" s="22" t="str">
        <f ca="1">IF(MID(RIGHT("000"&amp;AC9,3),1,1)="0","",MID(RIGHT("000"&amp;AC9,3),1,1))</f>
        <v>5</v>
      </c>
      <c r="AD11" s="23" t="str">
        <f ca="1">MID(RIGHT("000"&amp;AC9,3),2,1)</f>
        <v>0</v>
      </c>
      <c r="AE11" s="24" t="str">
        <f ca="1">MID(RIGHT("000"&amp;AC9,3),3,1)</f>
        <v>8</v>
      </c>
      <c r="AF11" s="25"/>
      <c r="AG11" s="26" t="str">
        <f ca="1">AE9</f>
        <v>5</v>
      </c>
      <c r="AH11" s="27"/>
      <c r="AI11" s="20"/>
      <c r="AJ11" s="22" t="str">
        <f ca="1">IF(MID(RIGHT("000"&amp;AJ9,3),1,1)="0","",MID(RIGHT("000"&amp;AJ9,3),1,1))</f>
        <v>2</v>
      </c>
      <c r="AK11" s="23" t="str">
        <f ca="1">MID(RIGHT("000"&amp;AJ9,3),2,1)</f>
        <v>9</v>
      </c>
      <c r="AL11" s="24" t="str">
        <f ca="1">MID(RIGHT("000"&amp;AJ9,3),3,1)</f>
        <v>4</v>
      </c>
      <c r="AM11" s="25"/>
      <c r="AN11" s="26" t="str">
        <f ca="1">AL9</f>
        <v>8</v>
      </c>
      <c r="AO11" s="27"/>
      <c r="AP11" s="21"/>
    </row>
    <row r="12" spans="1:42" x14ac:dyDescent="0.2">
      <c r="A12" s="31"/>
      <c r="B12" s="37"/>
      <c r="C12" s="38"/>
      <c r="D12" s="39"/>
      <c r="E12" s="34"/>
      <c r="H12" s="31"/>
      <c r="I12" s="37"/>
      <c r="J12" s="38"/>
      <c r="K12" s="39"/>
      <c r="L12" s="34"/>
      <c r="O12" s="31"/>
      <c r="P12" s="37"/>
      <c r="Q12" s="38"/>
      <c r="R12" s="39"/>
      <c r="S12" s="34"/>
      <c r="V12" s="31"/>
      <c r="W12" s="37"/>
      <c r="X12" s="38"/>
      <c r="Y12" s="39"/>
      <c r="Z12" s="34"/>
      <c r="AC12" s="31"/>
      <c r="AD12" s="37"/>
      <c r="AE12" s="38"/>
      <c r="AF12" s="39"/>
      <c r="AG12" s="34"/>
      <c r="AJ12" s="31"/>
      <c r="AK12" s="37"/>
      <c r="AL12" s="38"/>
      <c r="AM12" s="39"/>
      <c r="AN12" s="34"/>
      <c r="AP12" s="12"/>
    </row>
    <row r="13" spans="1:42" x14ac:dyDescent="0.2">
      <c r="A13" s="31"/>
      <c r="B13" s="37"/>
      <c r="C13" s="38"/>
      <c r="D13" s="34"/>
      <c r="E13" s="34"/>
      <c r="H13" s="31"/>
      <c r="I13" s="37"/>
      <c r="J13" s="38"/>
      <c r="K13" s="34"/>
      <c r="L13" s="34"/>
      <c r="O13" s="31"/>
      <c r="P13" s="37"/>
      <c r="Q13" s="38"/>
      <c r="R13" s="34"/>
      <c r="S13" s="34"/>
      <c r="V13" s="31"/>
      <c r="W13" s="37"/>
      <c r="X13" s="38"/>
      <c r="Y13" s="34"/>
      <c r="Z13" s="34"/>
      <c r="AC13" s="31"/>
      <c r="AD13" s="37"/>
      <c r="AE13" s="38"/>
      <c r="AF13" s="34"/>
      <c r="AG13" s="34"/>
      <c r="AJ13" s="31"/>
      <c r="AK13" s="37"/>
      <c r="AL13" s="38"/>
      <c r="AM13" s="34"/>
      <c r="AN13" s="34"/>
      <c r="AP13" s="12"/>
    </row>
    <row r="14" spans="1:42" x14ac:dyDescent="0.2">
      <c r="A14" s="32"/>
      <c r="B14" s="9"/>
      <c r="C14" s="10"/>
      <c r="D14" s="4" t="str">
        <f>IF(Impostazioni!$B$10="S","Risultato:","")</f>
        <v/>
      </c>
      <c r="H14" s="32"/>
      <c r="I14" s="9"/>
      <c r="J14" s="10"/>
      <c r="K14" s="4" t="str">
        <f>IF(Impostazioni!$B$10="S","Risultato:","")</f>
        <v/>
      </c>
      <c r="O14" s="32"/>
      <c r="P14" s="9"/>
      <c r="Q14" s="10"/>
      <c r="R14" s="4" t="str">
        <f>IF(Impostazioni!$B$10="S","Risultato:","")</f>
        <v/>
      </c>
      <c r="V14" s="32"/>
      <c r="W14" s="9"/>
      <c r="X14" s="10"/>
      <c r="Y14" s="4" t="str">
        <f>IF(Impostazioni!$B$10="S","Risultato:","")</f>
        <v/>
      </c>
      <c r="AC14" s="32"/>
      <c r="AD14" s="9"/>
      <c r="AE14" s="10"/>
      <c r="AF14" s="4" t="str">
        <f>IF(Impostazioni!$B$10="S","Risultato:","")</f>
        <v/>
      </c>
      <c r="AJ14" s="32"/>
      <c r="AK14" s="9"/>
      <c r="AL14" s="10"/>
      <c r="AM14" s="4" t="str">
        <f>IF(Impostazioni!$B$10="S","Risultato:","")</f>
        <v/>
      </c>
      <c r="AP14" s="12"/>
    </row>
    <row r="15" spans="1:42" x14ac:dyDescent="0.2">
      <c r="A15" s="32"/>
      <c r="B15" s="9"/>
      <c r="C15" s="10"/>
      <c r="E15" s="13" t="str">
        <f>IF(Impostazioni!$B$10="S",TRUNC(A9/C9),"")</f>
        <v/>
      </c>
      <c r="H15" s="32"/>
      <c r="I15" s="9"/>
      <c r="J15" s="10"/>
      <c r="L15" s="13" t="str">
        <f>IF(Impostazioni!$B$10="S",TRUNC(H9/J9),"")</f>
        <v/>
      </c>
      <c r="O15" s="32"/>
      <c r="P15" s="9"/>
      <c r="Q15" s="10"/>
      <c r="S15" s="13" t="str">
        <f>IF(Impostazioni!$B$10="S",TRUNC(O9/Q9),"")</f>
        <v/>
      </c>
      <c r="V15" s="32"/>
      <c r="W15" s="9"/>
      <c r="X15" s="10"/>
      <c r="Z15" s="13" t="str">
        <f>IF(Impostazioni!$B$10="S",TRUNC(V9/X9),"")</f>
        <v/>
      </c>
      <c r="AC15" s="32"/>
      <c r="AD15" s="9"/>
      <c r="AE15" s="10"/>
      <c r="AG15" s="13" t="str">
        <f>IF(Impostazioni!$B$10="S",TRUNC(AC9/AE9),"")</f>
        <v/>
      </c>
      <c r="AJ15" s="32"/>
      <c r="AK15" s="9"/>
      <c r="AL15" s="10"/>
      <c r="AN15" s="13" t="str">
        <f>IF(Impostazioni!$B$10="S",TRUNC(AJ9/AL9),"")</f>
        <v/>
      </c>
      <c r="AP15" s="12"/>
    </row>
    <row r="16" spans="1:42" x14ac:dyDescent="0.2">
      <c r="A16" s="32"/>
      <c r="B16" s="9"/>
      <c r="C16" s="10"/>
      <c r="D16" s="4" t="str">
        <f>IF(Impostazioni!$B$10="S","Resto:","")</f>
        <v/>
      </c>
      <c r="H16" s="32"/>
      <c r="I16" s="9"/>
      <c r="J16" s="10"/>
      <c r="K16" s="4" t="str">
        <f>IF(Impostazioni!$B$10="S","Resto:","")</f>
        <v/>
      </c>
      <c r="O16" s="32"/>
      <c r="P16" s="9"/>
      <c r="Q16" s="10"/>
      <c r="R16" s="4" t="str">
        <f>IF(Impostazioni!$B$10="S","Resto:","")</f>
        <v/>
      </c>
      <c r="V16" s="32"/>
      <c r="W16" s="9"/>
      <c r="X16" s="10"/>
      <c r="Y16" s="4" t="str">
        <f>IF(Impostazioni!$B$10="S","Resto:","")</f>
        <v/>
      </c>
      <c r="AC16" s="32"/>
      <c r="AD16" s="9"/>
      <c r="AE16" s="10"/>
      <c r="AF16" s="4" t="str">
        <f>IF(Impostazioni!$B$10="S","Resto:","")</f>
        <v/>
      </c>
      <c r="AJ16" s="32"/>
      <c r="AK16" s="9"/>
      <c r="AL16" s="10"/>
      <c r="AM16" s="4" t="str">
        <f>IF(Impostazioni!$B$10="S","Resto:","")</f>
        <v/>
      </c>
      <c r="AP16" s="12"/>
    </row>
    <row r="17" spans="1:42" x14ac:dyDescent="0.2">
      <c r="A17" s="32"/>
      <c r="B17" s="9"/>
      <c r="C17" s="10"/>
      <c r="E17" s="13" t="str">
        <f>IF(Impostazioni!$B$10="S",MOD(A9,C9),"")</f>
        <v/>
      </c>
      <c r="H17" s="32"/>
      <c r="I17" s="9"/>
      <c r="J17" s="10"/>
      <c r="L17" s="13" t="str">
        <f>IF(Impostazioni!$B$10="S",MOD(H9,J9),"")</f>
        <v/>
      </c>
      <c r="O17" s="32"/>
      <c r="P17" s="9"/>
      <c r="Q17" s="10"/>
      <c r="S17" s="13" t="str">
        <f>IF(Impostazioni!$B$10="S",MOD(O9,Q9),"")</f>
        <v/>
      </c>
      <c r="V17" s="32"/>
      <c r="W17" s="9"/>
      <c r="X17" s="10"/>
      <c r="Z17" s="13" t="str">
        <f>IF(Impostazioni!$B$10="S",MOD(V9,X9),"")</f>
        <v/>
      </c>
      <c r="AC17" s="32"/>
      <c r="AD17" s="9"/>
      <c r="AE17" s="10"/>
      <c r="AG17" s="13" t="str">
        <f>IF(Impostazioni!$B$10="S",MOD(AC9,AE9),"")</f>
        <v/>
      </c>
      <c r="AJ17" s="32"/>
      <c r="AK17" s="9"/>
      <c r="AL17" s="10"/>
      <c r="AN17" s="13" t="str">
        <f>IF(Impostazioni!$B$10="S",MOD(AJ9,AL9),"")</f>
        <v/>
      </c>
      <c r="AP17" s="12"/>
    </row>
    <row r="18" spans="1:42" x14ac:dyDescent="0.2">
      <c r="A18" s="29"/>
      <c r="H18" s="29"/>
      <c r="O18" s="29"/>
      <c r="U18" s="1"/>
      <c r="V18" s="29"/>
      <c r="AC18" s="29"/>
      <c r="AJ18" s="29"/>
      <c r="AP18" s="35"/>
    </row>
    <row r="19" spans="1:42" x14ac:dyDescent="0.2">
      <c r="A19" s="59" t="str">
        <f ca="1">LEFT(VALUE(RIGHT(IF(Impostazioni!$B$6&lt;"",Impostazioni!$B$6,TODAY())/LN((_xlfn.SHEET()+1)*ROW()*COLUMN())/100000,5)),3)</f>
        <v>388</v>
      </c>
      <c r="B19" s="1" t="s">
        <v>7</v>
      </c>
      <c r="C19" s="1" t="str">
        <f ca="1">LEFT(VALUE(RIGHT(IF(Impostazioni!$B$6&lt;"",Impostazioni!$B$6,TODAY())/LN((_xlfn.SHEET()+1)*ROW()*COLUMN())/100000,5)),1)</f>
        <v>7</v>
      </c>
      <c r="D19" s="2" t="s">
        <v>2</v>
      </c>
      <c r="E19" s="66"/>
      <c r="F19" s="67"/>
      <c r="H19" s="59" t="str">
        <f ca="1">LEFT(VALUE(RIGHT(IF(Impostazioni!$B$6&lt;"",Impostazioni!$B$6,TODAY())/LN((_xlfn.SHEET()+1)*ROW()*COLUMN())/100000,5)),3)</f>
        <v>818</v>
      </c>
      <c r="I19" s="1" t="s">
        <v>7</v>
      </c>
      <c r="J19" s="1" t="str">
        <f ca="1">LEFT(VALUE(RIGHT(IF(Impostazioni!$B$6&lt;"",Impostazioni!$B$6,TODAY())/LN((_xlfn.SHEET()+1)*ROW()*COLUMN())/100000,5)),1)</f>
        <v>8</v>
      </c>
      <c r="K19" s="2" t="s">
        <v>2</v>
      </c>
      <c r="L19" s="66"/>
      <c r="M19" s="67"/>
      <c r="O19" s="59" t="str">
        <f ca="1">LEFT(VALUE(RIGHT(IF(Impostazioni!$B$6&lt;"",Impostazioni!$B$6,TODAY())/LN((_xlfn.SHEET()+1)*ROW()*COLUMN())/100000,5)),3)</f>
        <v>677</v>
      </c>
      <c r="P19" s="1" t="s">
        <v>7</v>
      </c>
      <c r="Q19" s="1" t="str">
        <f ca="1">LEFT(VALUE(RIGHT(IF(Impostazioni!$B$6&lt;"",Impostazioni!$B$6,TODAY())/LN((_xlfn.SHEET()+1)*ROW()*COLUMN())/100000,5)),1)</f>
        <v>1</v>
      </c>
      <c r="R19" s="2" t="s">
        <v>2</v>
      </c>
      <c r="S19" s="66"/>
      <c r="T19" s="67"/>
      <c r="V19" s="59" t="str">
        <f ca="1">LEFT(VALUE(RIGHT(IF(Impostazioni!$B$6&lt;"",Impostazioni!$B$6,TODAY())/LN((_xlfn.SHEET()+1)*ROW()*COLUMN())/100000,5)),3)</f>
        <v>662</v>
      </c>
      <c r="W19" s="1" t="s">
        <v>7</v>
      </c>
      <c r="X19" s="1" t="str">
        <f ca="1">LEFT(VALUE(RIGHT(IF(Impostazioni!$B$6&lt;"",Impostazioni!$B$6,TODAY())/LN((_xlfn.SHEET()+1)*ROW()*COLUMN())/100000,5)),1)</f>
        <v>7</v>
      </c>
      <c r="Y19" s="2" t="s">
        <v>2</v>
      </c>
      <c r="Z19" s="66"/>
      <c r="AA19" s="67"/>
      <c r="AC19" s="59" t="str">
        <f ca="1">LEFT(VALUE(RIGHT(IF(Impostazioni!$B$6&lt;"",Impostazioni!$B$6,TODAY())/LN((_xlfn.SHEET()+1)*ROW()*COLUMN())/100000,5)),3)</f>
        <v>673</v>
      </c>
      <c r="AD19" s="1" t="s">
        <v>7</v>
      </c>
      <c r="AE19" s="1" t="str">
        <f ca="1">LEFT(VALUE(RIGHT(IF(Impostazioni!$B$6&lt;"",Impostazioni!$B$6,TODAY())/LN((_xlfn.SHEET()+1)*ROW()*COLUMN())/100000,5)),1)</f>
        <v>2</v>
      </c>
      <c r="AF19" s="2" t="s">
        <v>2</v>
      </c>
      <c r="AG19" s="66"/>
      <c r="AH19" s="67"/>
      <c r="AJ19" s="59" t="str">
        <f ca="1">LEFT(VALUE(RIGHT(IF(Impostazioni!$B$6&lt;"",Impostazioni!$B$6,TODAY())/LN((_xlfn.SHEET()+1)*ROW()*COLUMN())/100000,5)),3)</f>
        <v>482</v>
      </c>
      <c r="AK19" s="1" t="s">
        <v>7</v>
      </c>
      <c r="AL19" s="1" t="str">
        <f ca="1">LEFT(VALUE(RIGHT(IF(Impostazioni!$B$6&lt;"",Impostazioni!$B$6,TODAY())/LN((_xlfn.SHEET()+1)*ROW()*COLUMN())/100000,5)),1)</f>
        <v>4</v>
      </c>
      <c r="AM19" s="2" t="s">
        <v>2</v>
      </c>
      <c r="AN19" s="66"/>
      <c r="AO19" s="67"/>
      <c r="AP19" s="12"/>
    </row>
    <row r="20" spans="1:42" x14ac:dyDescent="0.2">
      <c r="A20" s="29"/>
      <c r="D20" s="13" t="s">
        <v>8</v>
      </c>
      <c r="E20" s="66"/>
      <c r="F20" s="67"/>
      <c r="H20" s="29"/>
      <c r="K20" s="13" t="s">
        <v>8</v>
      </c>
      <c r="L20" s="66"/>
      <c r="M20" s="67"/>
      <c r="O20" s="29"/>
      <c r="R20" s="13" t="s">
        <v>8</v>
      </c>
      <c r="S20" s="66"/>
      <c r="T20" s="67"/>
      <c r="V20" s="29"/>
      <c r="Y20" s="13" t="s">
        <v>8</v>
      </c>
      <c r="Z20" s="66"/>
      <c r="AA20" s="67"/>
      <c r="AC20" s="29"/>
      <c r="AF20" s="13" t="s">
        <v>8</v>
      </c>
      <c r="AG20" s="66"/>
      <c r="AH20" s="67"/>
      <c r="AJ20" s="29"/>
      <c r="AM20" s="13" t="s">
        <v>8</v>
      </c>
      <c r="AN20" s="66"/>
      <c r="AO20" s="67"/>
      <c r="AP20" s="12"/>
    </row>
    <row r="21" spans="1:42" s="17" customFormat="1" thickBot="1" x14ac:dyDescent="0.25">
      <c r="A21" s="22" t="str">
        <f ca="1">IF(MID(RIGHT("000"&amp;A19,3),1,1)="0","",MID(RIGHT("000"&amp;A19,3),1,1))</f>
        <v>3</v>
      </c>
      <c r="B21" s="23" t="str">
        <f ca="1">MID(RIGHT("000"&amp;A19,3),2,1)</f>
        <v>8</v>
      </c>
      <c r="C21" s="24" t="str">
        <f ca="1">MID(RIGHT("000"&amp;A19,3),3,1)</f>
        <v>8</v>
      </c>
      <c r="D21" s="25"/>
      <c r="E21" s="26" t="str">
        <f ca="1">C19</f>
        <v>7</v>
      </c>
      <c r="F21" s="27"/>
      <c r="G21" s="20"/>
      <c r="H21" s="22" t="str">
        <f ca="1">IF(MID(RIGHT("000"&amp;H19,3),1,1)="0","",MID(RIGHT("000"&amp;H19,3),1,1))</f>
        <v>8</v>
      </c>
      <c r="I21" s="23" t="str">
        <f ca="1">MID(RIGHT("000"&amp;H19,3),2,1)</f>
        <v>1</v>
      </c>
      <c r="J21" s="24" t="str">
        <f ca="1">MID(RIGHT("000"&amp;H19,3),3,1)</f>
        <v>8</v>
      </c>
      <c r="K21" s="25"/>
      <c r="L21" s="26" t="str">
        <f ca="1">J19</f>
        <v>8</v>
      </c>
      <c r="M21" s="27"/>
      <c r="N21" s="20"/>
      <c r="O21" s="22" t="str">
        <f ca="1">IF(MID(RIGHT("000"&amp;O19,3),1,1)="0","",MID(RIGHT("000"&amp;O19,3),1,1))</f>
        <v>6</v>
      </c>
      <c r="P21" s="23" t="str">
        <f ca="1">MID(RIGHT("000"&amp;O19,3),2,1)</f>
        <v>7</v>
      </c>
      <c r="Q21" s="24" t="str">
        <f ca="1">MID(RIGHT("000"&amp;O19,3),3,1)</f>
        <v>7</v>
      </c>
      <c r="R21" s="25"/>
      <c r="S21" s="26" t="str">
        <f ca="1">Q19</f>
        <v>1</v>
      </c>
      <c r="T21" s="27"/>
      <c r="U21" s="20"/>
      <c r="V21" s="22" t="str">
        <f ca="1">IF(MID(RIGHT("000"&amp;V19,3),1,1)="0","",MID(RIGHT("000"&amp;V19,3),1,1))</f>
        <v>6</v>
      </c>
      <c r="W21" s="23" t="str">
        <f ca="1">MID(RIGHT("000"&amp;V19,3),2,1)</f>
        <v>6</v>
      </c>
      <c r="X21" s="24" t="str">
        <f ca="1">MID(RIGHT("000"&amp;V19,3),3,1)</f>
        <v>2</v>
      </c>
      <c r="Y21" s="25"/>
      <c r="Z21" s="26" t="str">
        <f ca="1">X19</f>
        <v>7</v>
      </c>
      <c r="AA21" s="27"/>
      <c r="AB21" s="20"/>
      <c r="AC21" s="22" t="str">
        <f ca="1">IF(MID(RIGHT("000"&amp;AC19,3),1,1)="0","",MID(RIGHT("000"&amp;AC19,3),1,1))</f>
        <v>6</v>
      </c>
      <c r="AD21" s="23" t="str">
        <f ca="1">MID(RIGHT("000"&amp;AC19,3),2,1)</f>
        <v>7</v>
      </c>
      <c r="AE21" s="24" t="str">
        <f ca="1">MID(RIGHT("000"&amp;AC19,3),3,1)</f>
        <v>3</v>
      </c>
      <c r="AF21" s="25"/>
      <c r="AG21" s="26" t="str">
        <f ca="1">AE19</f>
        <v>2</v>
      </c>
      <c r="AH21" s="27"/>
      <c r="AI21" s="20"/>
      <c r="AJ21" s="22" t="str">
        <f ca="1">IF(MID(RIGHT("000"&amp;AJ19,3),1,1)="0","",MID(RIGHT("000"&amp;AJ19,3),1,1))</f>
        <v>4</v>
      </c>
      <c r="AK21" s="23" t="str">
        <f ca="1">MID(RIGHT("000"&amp;AJ19,3),2,1)</f>
        <v>8</v>
      </c>
      <c r="AL21" s="24" t="str">
        <f ca="1">MID(RIGHT("000"&amp;AJ19,3),3,1)</f>
        <v>2</v>
      </c>
      <c r="AM21" s="25"/>
      <c r="AN21" s="26" t="str">
        <f ca="1">AL19</f>
        <v>4</v>
      </c>
      <c r="AO21" s="27"/>
      <c r="AP21" s="21"/>
    </row>
    <row r="22" spans="1:42" x14ac:dyDescent="0.2">
      <c r="A22" s="31"/>
      <c r="B22" s="37"/>
      <c r="C22" s="38"/>
      <c r="D22" s="39"/>
      <c r="E22" s="34"/>
      <c r="H22" s="31"/>
      <c r="I22" s="37"/>
      <c r="J22" s="38"/>
      <c r="K22" s="39"/>
      <c r="L22" s="34"/>
      <c r="O22" s="31"/>
      <c r="P22" s="37"/>
      <c r="Q22" s="38"/>
      <c r="R22" s="39"/>
      <c r="S22" s="34"/>
      <c r="V22" s="31"/>
      <c r="W22" s="37"/>
      <c r="X22" s="38"/>
      <c r="Y22" s="39"/>
      <c r="Z22" s="34"/>
      <c r="AC22" s="31"/>
      <c r="AD22" s="37"/>
      <c r="AE22" s="38"/>
      <c r="AF22" s="39"/>
      <c r="AG22" s="34"/>
      <c r="AJ22" s="31"/>
      <c r="AK22" s="37"/>
      <c r="AL22" s="38"/>
      <c r="AM22" s="39"/>
      <c r="AN22" s="34"/>
      <c r="AP22" s="12"/>
    </row>
    <row r="23" spans="1:42" x14ac:dyDescent="0.2">
      <c r="A23" s="31"/>
      <c r="B23" s="37"/>
      <c r="C23" s="38"/>
      <c r="D23" s="34"/>
      <c r="E23" s="34"/>
      <c r="H23" s="31"/>
      <c r="I23" s="37"/>
      <c r="J23" s="38"/>
      <c r="K23" s="34"/>
      <c r="L23" s="34"/>
      <c r="O23" s="31"/>
      <c r="P23" s="37"/>
      <c r="Q23" s="38"/>
      <c r="R23" s="34"/>
      <c r="S23" s="34"/>
      <c r="V23" s="31"/>
      <c r="W23" s="37"/>
      <c r="X23" s="38"/>
      <c r="Y23" s="34"/>
      <c r="Z23" s="34"/>
      <c r="AC23" s="31"/>
      <c r="AD23" s="37"/>
      <c r="AE23" s="38"/>
      <c r="AF23" s="34"/>
      <c r="AG23" s="34"/>
      <c r="AJ23" s="31"/>
      <c r="AK23" s="37"/>
      <c r="AL23" s="38"/>
      <c r="AM23" s="34"/>
      <c r="AN23" s="34"/>
      <c r="AP23" s="12"/>
    </row>
    <row r="24" spans="1:42" x14ac:dyDescent="0.2">
      <c r="A24" s="32"/>
      <c r="B24" s="9"/>
      <c r="C24" s="10"/>
      <c r="D24" s="4" t="str">
        <f>IF(Impostazioni!$B$10="S","Risultato:","")</f>
        <v/>
      </c>
      <c r="H24" s="32"/>
      <c r="I24" s="9"/>
      <c r="J24" s="10"/>
      <c r="K24" s="4" t="str">
        <f>IF(Impostazioni!$B$10="S","Risultato:","")</f>
        <v/>
      </c>
      <c r="O24" s="32"/>
      <c r="P24" s="9"/>
      <c r="Q24" s="10"/>
      <c r="R24" s="4" t="str">
        <f>IF(Impostazioni!$B$10="S","Risultato:","")</f>
        <v/>
      </c>
      <c r="V24" s="32"/>
      <c r="W24" s="9"/>
      <c r="X24" s="10"/>
      <c r="Y24" s="4" t="str">
        <f>IF(Impostazioni!$B$10="S","Risultato:","")</f>
        <v/>
      </c>
      <c r="AC24" s="32"/>
      <c r="AD24" s="9"/>
      <c r="AE24" s="10"/>
      <c r="AF24" s="4" t="str">
        <f>IF(Impostazioni!$B$10="S","Risultato:","")</f>
        <v/>
      </c>
      <c r="AJ24" s="32"/>
      <c r="AK24" s="9"/>
      <c r="AL24" s="10"/>
      <c r="AM24" s="4" t="str">
        <f>IF(Impostazioni!$B$10="S","Risultato:","")</f>
        <v/>
      </c>
      <c r="AP24" s="12"/>
    </row>
    <row r="25" spans="1:42" x14ac:dyDescent="0.2">
      <c r="A25" s="32"/>
      <c r="B25" s="9"/>
      <c r="C25" s="10"/>
      <c r="E25" s="13" t="str">
        <f>IF(Impostazioni!$B$10="S",TRUNC(A19/C19),"")</f>
        <v/>
      </c>
      <c r="H25" s="32"/>
      <c r="I25" s="9"/>
      <c r="J25" s="10"/>
      <c r="L25" s="13" t="str">
        <f>IF(Impostazioni!$B$10="S",TRUNC(H19/J19),"")</f>
        <v/>
      </c>
      <c r="O25" s="32"/>
      <c r="P25" s="9"/>
      <c r="Q25" s="10"/>
      <c r="S25" s="13" t="str">
        <f>IF(Impostazioni!$B$10="S",TRUNC(O19/Q19),"")</f>
        <v/>
      </c>
      <c r="V25" s="32"/>
      <c r="W25" s="9"/>
      <c r="X25" s="10"/>
      <c r="Z25" s="13" t="str">
        <f>IF(Impostazioni!$B$10="S",TRUNC(V19/X19),"")</f>
        <v/>
      </c>
      <c r="AC25" s="32"/>
      <c r="AD25" s="9"/>
      <c r="AE25" s="10"/>
      <c r="AG25" s="13" t="str">
        <f>IF(Impostazioni!$B$10="S",TRUNC(AC19/AE19),"")</f>
        <v/>
      </c>
      <c r="AJ25" s="32"/>
      <c r="AK25" s="9"/>
      <c r="AL25" s="10"/>
      <c r="AN25" s="13" t="str">
        <f>IF(Impostazioni!$B$10="S",TRUNC(AJ19/AL19),"")</f>
        <v/>
      </c>
      <c r="AP25" s="12"/>
    </row>
    <row r="26" spans="1:42" x14ac:dyDescent="0.2">
      <c r="A26" s="32"/>
      <c r="B26" s="9"/>
      <c r="C26" s="10"/>
      <c r="D26" s="4" t="str">
        <f>IF(Impostazioni!$B$10="S","Resto:","")</f>
        <v/>
      </c>
      <c r="H26" s="32"/>
      <c r="I26" s="9"/>
      <c r="J26" s="10"/>
      <c r="K26" s="4" t="str">
        <f>IF(Impostazioni!$B$10="S","Resto:","")</f>
        <v/>
      </c>
      <c r="O26" s="32"/>
      <c r="P26" s="9"/>
      <c r="Q26" s="10"/>
      <c r="R26" s="4" t="str">
        <f>IF(Impostazioni!$B$10="S","Resto:","")</f>
        <v/>
      </c>
      <c r="V26" s="32"/>
      <c r="W26" s="9"/>
      <c r="X26" s="10"/>
      <c r="Y26" s="4" t="str">
        <f>IF(Impostazioni!$B$10="S","Resto:","")</f>
        <v/>
      </c>
      <c r="AC26" s="32"/>
      <c r="AD26" s="9"/>
      <c r="AE26" s="10"/>
      <c r="AF26" s="4" t="str">
        <f>IF(Impostazioni!$B$10="S","Resto:","")</f>
        <v/>
      </c>
      <c r="AJ26" s="32"/>
      <c r="AK26" s="9"/>
      <c r="AL26" s="10"/>
      <c r="AM26" s="4" t="str">
        <f>IF(Impostazioni!$B$10="S","Resto:","")</f>
        <v/>
      </c>
      <c r="AP26" s="12"/>
    </row>
    <row r="27" spans="1:42" x14ac:dyDescent="0.2">
      <c r="A27" s="32"/>
      <c r="B27" s="9"/>
      <c r="C27" s="10"/>
      <c r="E27" s="13" t="str">
        <f>IF(Impostazioni!$B$10="S",MOD(A19,C19),"")</f>
        <v/>
      </c>
      <c r="H27" s="32"/>
      <c r="I27" s="9"/>
      <c r="J27" s="10"/>
      <c r="L27" s="13" t="str">
        <f>IF(Impostazioni!$B$10="S",MOD(H19,J19),"")</f>
        <v/>
      </c>
      <c r="O27" s="32"/>
      <c r="P27" s="9"/>
      <c r="Q27" s="10"/>
      <c r="S27" s="13" t="str">
        <f>IF(Impostazioni!$B$10="S",MOD(O19,Q19),"")</f>
        <v/>
      </c>
      <c r="V27" s="32"/>
      <c r="W27" s="9"/>
      <c r="X27" s="10"/>
      <c r="Z27" s="13" t="str">
        <f>IF(Impostazioni!$B$10="S",MOD(V19,X19),"")</f>
        <v/>
      </c>
      <c r="AC27" s="32"/>
      <c r="AD27" s="9"/>
      <c r="AE27" s="10"/>
      <c r="AG27" s="13" t="str">
        <f>IF(Impostazioni!$B$10="S",MOD(AC19,AE19),"")</f>
        <v/>
      </c>
      <c r="AJ27" s="32"/>
      <c r="AK27" s="9"/>
      <c r="AL27" s="10"/>
      <c r="AN27" s="13" t="str">
        <f>IF(Impostazioni!$B$10="S",MOD(AJ19,AL19),"")</f>
        <v/>
      </c>
      <c r="AP27" s="12"/>
    </row>
    <row r="28" spans="1:42" x14ac:dyDescent="0.2">
      <c r="A28" s="30"/>
      <c r="B28" s="8"/>
      <c r="C28" s="8"/>
      <c r="D28" s="8"/>
      <c r="E28" s="8"/>
      <c r="F28" s="8"/>
      <c r="G28" s="14"/>
      <c r="H28" s="30"/>
      <c r="I28" s="8"/>
      <c r="J28" s="8"/>
      <c r="K28" s="8"/>
      <c r="L28" s="8"/>
      <c r="M28" s="8"/>
      <c r="N28" s="14"/>
      <c r="O28" s="30"/>
      <c r="P28" s="8"/>
      <c r="Q28" s="8"/>
      <c r="R28" s="8"/>
      <c r="S28" s="8"/>
      <c r="T28" s="8"/>
      <c r="U28" s="14"/>
      <c r="V28" s="30"/>
      <c r="W28" s="8"/>
      <c r="X28" s="8"/>
      <c r="Y28" s="8"/>
      <c r="Z28" s="8"/>
      <c r="AA28" s="8"/>
      <c r="AB28" s="14"/>
      <c r="AC28" s="30"/>
      <c r="AD28" s="8"/>
      <c r="AE28" s="8"/>
      <c r="AF28" s="8"/>
      <c r="AG28" s="8"/>
      <c r="AH28" s="8"/>
      <c r="AI28" s="14"/>
      <c r="AJ28" s="30"/>
      <c r="AK28" s="8"/>
      <c r="AL28" s="8"/>
      <c r="AM28" s="8"/>
      <c r="AN28" s="8"/>
      <c r="AO28" s="8"/>
      <c r="AP28" s="15"/>
    </row>
    <row r="29" spans="1:42" x14ac:dyDescent="0.2">
      <c r="A29" s="59" t="str">
        <f ca="1">LEFT(VALUE(RIGHT(IF(Impostazioni!$B$6&lt;"",Impostazioni!$B$6,TODAY())/LN((_xlfn.SHEET()+1)*ROW()*COLUMN())/100000,5)),3)</f>
        <v>382</v>
      </c>
      <c r="B29" s="1" t="s">
        <v>7</v>
      </c>
      <c r="C29" s="1" t="str">
        <f ca="1">LEFT(VALUE(RIGHT(IF(Impostazioni!$B$6&lt;"",Impostazioni!$B$6,TODAY())/LN((_xlfn.SHEET()+1)*ROW()*COLUMN())/100000,5)),1)</f>
        <v>4</v>
      </c>
      <c r="D29" s="2" t="s">
        <v>2</v>
      </c>
      <c r="E29" s="66"/>
      <c r="F29" s="67"/>
      <c r="H29" s="59" t="str">
        <f ca="1">LEFT(VALUE(RIGHT(IF(Impostazioni!$B$6&lt;"",Impostazioni!$B$6,TODAY())/LN((_xlfn.SHEET()+1)*ROW()*COLUMN())/100000,5)),3)</f>
        <v>646</v>
      </c>
      <c r="I29" s="1" t="s">
        <v>7</v>
      </c>
      <c r="J29" s="1" t="str">
        <f ca="1">LEFT(VALUE(RIGHT(IF(Impostazioni!$B$6&lt;"",Impostazioni!$B$6,TODAY())/LN((_xlfn.SHEET()+1)*ROW()*COLUMN())/100000,5)),1)</f>
        <v>6</v>
      </c>
      <c r="K29" s="2" t="s">
        <v>2</v>
      </c>
      <c r="L29" s="66"/>
      <c r="M29" s="67"/>
      <c r="O29" s="59" t="str">
        <f ca="1">LEFT(VALUE(RIGHT(IF(Impostazioni!$B$6&lt;"",Impostazioni!$B$6,TODAY())/LN((_xlfn.SHEET()+1)*ROW()*COLUMN())/100000,5)),3)</f>
        <v>390</v>
      </c>
      <c r="P29" s="1" t="s">
        <v>7</v>
      </c>
      <c r="Q29" s="1" t="str">
        <f ca="1">LEFT(VALUE(RIGHT(IF(Impostazioni!$B$6&lt;"",Impostazioni!$B$6,TODAY())/LN((_xlfn.SHEET()+1)*ROW()*COLUMN())/100000,5)),1)</f>
        <v>3</v>
      </c>
      <c r="R29" s="2" t="s">
        <v>2</v>
      </c>
      <c r="S29" s="66"/>
      <c r="T29" s="67"/>
      <c r="V29" s="59" t="str">
        <f ca="1">LEFT(VALUE(RIGHT(IF(Impostazioni!$B$6&lt;"",Impostazioni!$B$6,TODAY())/LN((_xlfn.SHEET()+1)*ROW()*COLUMN())/100000,5)),3)</f>
        <v>263</v>
      </c>
      <c r="W29" s="1" t="s">
        <v>7</v>
      </c>
      <c r="X29" s="1" t="str">
        <f ca="1">LEFT(VALUE(RIGHT(IF(Impostazioni!$B$6&lt;"",Impostazioni!$B$6,TODAY())/LN((_xlfn.SHEET()+1)*ROW()*COLUMN())/100000,5)),1)</f>
        <v>3</v>
      </c>
      <c r="Y29" s="2" t="s">
        <v>2</v>
      </c>
      <c r="Z29" s="66"/>
      <c r="AA29" s="67"/>
      <c r="AC29" s="59" t="str">
        <f ca="1">LEFT(VALUE(RIGHT(IF(Impostazioni!$B$6&lt;"",Impostazioni!$B$6,TODAY())/LN((_xlfn.SHEET()+1)*ROW()*COLUMN())/100000,5)),3)</f>
        <v>801</v>
      </c>
      <c r="AD29" s="1" t="s">
        <v>7</v>
      </c>
      <c r="AE29" s="1" t="str">
        <f ca="1">LEFT(VALUE(RIGHT(IF(Impostazioni!$B$6&lt;"",Impostazioni!$B$6,TODAY())/LN((_xlfn.SHEET()+1)*ROW()*COLUMN())/100000,5)),1)</f>
        <v>2</v>
      </c>
      <c r="AF29" s="2" t="s">
        <v>2</v>
      </c>
      <c r="AG29" s="66"/>
      <c r="AH29" s="67"/>
      <c r="AJ29" s="59" t="str">
        <f ca="1">LEFT(VALUE(RIGHT(IF(Impostazioni!$B$6&lt;"",Impostazioni!$B$6,TODAY())/LN((_xlfn.SHEET()+1)*ROW()*COLUMN())/100000,5)),3)</f>
        <v>117</v>
      </c>
      <c r="AK29" s="1" t="s">
        <v>7</v>
      </c>
      <c r="AL29" s="1" t="str">
        <f ca="1">LEFT(VALUE(RIGHT(IF(Impostazioni!$B$6&lt;"",Impostazioni!$B$6,TODAY())/LN((_xlfn.SHEET()+1)*ROW()*COLUMN())/100000,5)),1)</f>
        <v>6</v>
      </c>
      <c r="AM29" s="2" t="s">
        <v>2</v>
      </c>
      <c r="AN29" s="66"/>
      <c r="AO29" s="67"/>
      <c r="AP29" s="12"/>
    </row>
    <row r="30" spans="1:42" x14ac:dyDescent="0.2">
      <c r="A30" s="29"/>
      <c r="D30" s="13" t="s">
        <v>8</v>
      </c>
      <c r="E30" s="66"/>
      <c r="F30" s="67"/>
      <c r="H30" s="29"/>
      <c r="K30" s="13" t="s">
        <v>8</v>
      </c>
      <c r="L30" s="66"/>
      <c r="M30" s="67"/>
      <c r="O30" s="29"/>
      <c r="R30" s="13" t="s">
        <v>8</v>
      </c>
      <c r="S30" s="66"/>
      <c r="T30" s="67"/>
      <c r="V30" s="29"/>
      <c r="Y30" s="13" t="s">
        <v>8</v>
      </c>
      <c r="Z30" s="66"/>
      <c r="AA30" s="67"/>
      <c r="AC30" s="29"/>
      <c r="AF30" s="13" t="s">
        <v>8</v>
      </c>
      <c r="AG30" s="66"/>
      <c r="AH30" s="67"/>
      <c r="AJ30" s="29"/>
      <c r="AM30" s="13" t="s">
        <v>8</v>
      </c>
      <c r="AN30" s="66"/>
      <c r="AO30" s="67"/>
      <c r="AP30" s="12"/>
    </row>
    <row r="31" spans="1:42" ht="13.5" thickBot="1" x14ac:dyDescent="0.25">
      <c r="A31" s="22" t="str">
        <f ca="1">IF(MID(RIGHT("000"&amp;A29,3),1,1)="0","",MID(RIGHT("000"&amp;A29,3),1,1))</f>
        <v>3</v>
      </c>
      <c r="B31" s="23" t="str">
        <f ca="1">MID(RIGHT("000"&amp;A29,3),2,1)</f>
        <v>8</v>
      </c>
      <c r="C31" s="24" t="str">
        <f ca="1">MID(RIGHT("000"&amp;A29,3),3,1)</f>
        <v>2</v>
      </c>
      <c r="D31" s="25"/>
      <c r="E31" s="26" t="str">
        <f ca="1">C29</f>
        <v>4</v>
      </c>
      <c r="F31" s="27"/>
      <c r="G31" s="20"/>
      <c r="H31" s="22" t="str">
        <f ca="1">IF(MID(RIGHT("000"&amp;H29,3),1,1)="0","",MID(RIGHT("000"&amp;H29,3),1,1))</f>
        <v>6</v>
      </c>
      <c r="I31" s="23" t="str">
        <f ca="1">MID(RIGHT("000"&amp;H29,3),2,1)</f>
        <v>4</v>
      </c>
      <c r="J31" s="24" t="str">
        <f ca="1">MID(RIGHT("000"&amp;H29,3),3,1)</f>
        <v>6</v>
      </c>
      <c r="K31" s="25"/>
      <c r="L31" s="26" t="str">
        <f ca="1">J29</f>
        <v>6</v>
      </c>
      <c r="M31" s="27"/>
      <c r="N31" s="20"/>
      <c r="O31" s="22" t="str">
        <f ca="1">IF(MID(RIGHT("000"&amp;O29,3),1,1)="0","",MID(RIGHT("000"&amp;O29,3),1,1))</f>
        <v>3</v>
      </c>
      <c r="P31" s="23" t="str">
        <f ca="1">MID(RIGHT("000"&amp;O29,3),2,1)</f>
        <v>9</v>
      </c>
      <c r="Q31" s="24" t="str">
        <f ca="1">MID(RIGHT("000"&amp;O29,3),3,1)</f>
        <v>0</v>
      </c>
      <c r="R31" s="25"/>
      <c r="S31" s="26" t="str">
        <f ca="1">Q29</f>
        <v>3</v>
      </c>
      <c r="T31" s="27"/>
      <c r="U31" s="20"/>
      <c r="V31" s="22" t="str">
        <f ca="1">IF(MID(RIGHT("000"&amp;V29,3),1,1)="0","",MID(RIGHT("000"&amp;V29,3),1,1))</f>
        <v>2</v>
      </c>
      <c r="W31" s="23" t="str">
        <f ca="1">MID(RIGHT("000"&amp;V29,3),2,1)</f>
        <v>6</v>
      </c>
      <c r="X31" s="24" t="str">
        <f ca="1">MID(RIGHT("000"&amp;V29,3),3,1)</f>
        <v>3</v>
      </c>
      <c r="Y31" s="25"/>
      <c r="Z31" s="26" t="str">
        <f ca="1">X29</f>
        <v>3</v>
      </c>
      <c r="AA31" s="27"/>
      <c r="AB31" s="20"/>
      <c r="AC31" s="22" t="str">
        <f ca="1">IF(MID(RIGHT("000"&amp;AC29,3),1,1)="0","",MID(RIGHT("000"&amp;AC29,3),1,1))</f>
        <v>8</v>
      </c>
      <c r="AD31" s="23" t="str">
        <f ca="1">MID(RIGHT("000"&amp;AC29,3),2,1)</f>
        <v>0</v>
      </c>
      <c r="AE31" s="24" t="str">
        <f ca="1">MID(RIGHT("000"&amp;AC29,3),3,1)</f>
        <v>1</v>
      </c>
      <c r="AF31" s="25"/>
      <c r="AG31" s="26" t="str">
        <f ca="1">AE29</f>
        <v>2</v>
      </c>
      <c r="AH31" s="27"/>
      <c r="AI31" s="20"/>
      <c r="AJ31" s="22" t="str">
        <f ca="1">IF(MID(RIGHT("000"&amp;AJ29,3),1,1)="0","",MID(RIGHT("000"&amp;AJ29,3),1,1))</f>
        <v>1</v>
      </c>
      <c r="AK31" s="23" t="str">
        <f ca="1">MID(RIGHT("000"&amp;AJ29,3),2,1)</f>
        <v>1</v>
      </c>
      <c r="AL31" s="24" t="str">
        <f ca="1">MID(RIGHT("000"&amp;AJ29,3),3,1)</f>
        <v>7</v>
      </c>
      <c r="AM31" s="25"/>
      <c r="AN31" s="26" t="str">
        <f ca="1">AL29</f>
        <v>6</v>
      </c>
      <c r="AO31" s="27"/>
      <c r="AP31" s="21"/>
    </row>
    <row r="32" spans="1:42" s="17" customFormat="1" x14ac:dyDescent="0.2">
      <c r="A32" s="31"/>
      <c r="B32" s="37"/>
      <c r="C32" s="38"/>
      <c r="D32" s="39"/>
      <c r="E32" s="34"/>
      <c r="F32" s="1"/>
      <c r="G32" s="4"/>
      <c r="H32" s="31"/>
      <c r="I32" s="37"/>
      <c r="J32" s="38"/>
      <c r="K32" s="39"/>
      <c r="L32" s="34"/>
      <c r="M32" s="1"/>
      <c r="N32" s="4"/>
      <c r="O32" s="31"/>
      <c r="P32" s="37"/>
      <c r="Q32" s="38"/>
      <c r="R32" s="39"/>
      <c r="S32" s="34"/>
      <c r="T32" s="1"/>
      <c r="U32" s="4"/>
      <c r="V32" s="31"/>
      <c r="W32" s="37"/>
      <c r="X32" s="38"/>
      <c r="Y32" s="39"/>
      <c r="Z32" s="34"/>
      <c r="AA32" s="1"/>
      <c r="AB32" s="4"/>
      <c r="AC32" s="31"/>
      <c r="AD32" s="37"/>
      <c r="AE32" s="38"/>
      <c r="AF32" s="39"/>
      <c r="AG32" s="34"/>
      <c r="AH32" s="1"/>
      <c r="AI32" s="4"/>
      <c r="AJ32" s="31"/>
      <c r="AK32" s="37"/>
      <c r="AL32" s="38"/>
      <c r="AM32" s="39"/>
      <c r="AN32" s="34"/>
      <c r="AO32" s="1"/>
      <c r="AP32" s="12"/>
    </row>
    <row r="33" spans="1:42" x14ac:dyDescent="0.2">
      <c r="A33" s="31"/>
      <c r="B33" s="37"/>
      <c r="C33" s="38"/>
      <c r="D33" s="34"/>
      <c r="E33" s="34"/>
      <c r="H33" s="31"/>
      <c r="I33" s="37"/>
      <c r="J33" s="38"/>
      <c r="K33" s="34"/>
      <c r="L33" s="34"/>
      <c r="O33" s="31"/>
      <c r="P33" s="37"/>
      <c r="Q33" s="38"/>
      <c r="R33" s="34"/>
      <c r="S33" s="34"/>
      <c r="V33" s="31"/>
      <c r="W33" s="37"/>
      <c r="X33" s="38"/>
      <c r="Y33" s="34"/>
      <c r="Z33" s="34"/>
      <c r="AC33" s="31"/>
      <c r="AD33" s="37"/>
      <c r="AE33" s="38"/>
      <c r="AF33" s="34"/>
      <c r="AG33" s="34"/>
      <c r="AJ33" s="31"/>
      <c r="AK33" s="37"/>
      <c r="AL33" s="38"/>
      <c r="AM33" s="34"/>
      <c r="AN33" s="34"/>
      <c r="AP33" s="12"/>
    </row>
    <row r="34" spans="1:42" x14ac:dyDescent="0.2">
      <c r="A34" s="32"/>
      <c r="B34" s="9"/>
      <c r="C34" s="10"/>
      <c r="D34" s="4" t="str">
        <f>IF(Impostazioni!$B$10="S","Risultato:","")</f>
        <v/>
      </c>
      <c r="H34" s="32"/>
      <c r="I34" s="9"/>
      <c r="J34" s="10"/>
      <c r="K34" s="4" t="str">
        <f>IF(Impostazioni!$B$10="S","Risultato:","")</f>
        <v/>
      </c>
      <c r="O34" s="32"/>
      <c r="P34" s="9"/>
      <c r="Q34" s="10"/>
      <c r="R34" s="4" t="str">
        <f>IF(Impostazioni!$B$10="S","Risultato:","")</f>
        <v/>
      </c>
      <c r="V34" s="32"/>
      <c r="W34" s="9"/>
      <c r="X34" s="10"/>
      <c r="Y34" s="4" t="str">
        <f>IF(Impostazioni!$B$10="S","Risultato:","")</f>
        <v/>
      </c>
      <c r="AC34" s="32"/>
      <c r="AD34" s="9"/>
      <c r="AE34" s="10"/>
      <c r="AF34" s="4" t="str">
        <f>IF(Impostazioni!$B$10="S","Risultato:","")</f>
        <v/>
      </c>
      <c r="AJ34" s="32"/>
      <c r="AK34" s="9"/>
      <c r="AL34" s="10"/>
      <c r="AM34" s="4" t="str">
        <f>IF(Impostazioni!$B$10="S","Risultato:","")</f>
        <v/>
      </c>
      <c r="AP34" s="12"/>
    </row>
    <row r="35" spans="1:42" x14ac:dyDescent="0.2">
      <c r="A35" s="32"/>
      <c r="B35" s="9"/>
      <c r="C35" s="10"/>
      <c r="E35" s="13" t="str">
        <f>IF(Impostazioni!$B$10="S",TRUNC(A29/C29),"")</f>
        <v/>
      </c>
      <c r="H35" s="32"/>
      <c r="I35" s="9"/>
      <c r="J35" s="10"/>
      <c r="L35" s="13" t="str">
        <f>IF(Impostazioni!$B$10="S",TRUNC(H29/J29),"")</f>
        <v/>
      </c>
      <c r="O35" s="32"/>
      <c r="P35" s="9"/>
      <c r="Q35" s="10"/>
      <c r="S35" s="13" t="str">
        <f>IF(Impostazioni!$B$10="S",TRUNC(O29/Q29),"")</f>
        <v/>
      </c>
      <c r="V35" s="32"/>
      <c r="W35" s="9"/>
      <c r="X35" s="10"/>
      <c r="Z35" s="13" t="str">
        <f>IF(Impostazioni!$B$10="S",TRUNC(V29/X29),"")</f>
        <v/>
      </c>
      <c r="AC35" s="32"/>
      <c r="AD35" s="9"/>
      <c r="AE35" s="10"/>
      <c r="AG35" s="13" t="str">
        <f>IF(Impostazioni!$B$10="S",TRUNC(AC29/AE29),"")</f>
        <v/>
      </c>
      <c r="AJ35" s="32"/>
      <c r="AK35" s="9"/>
      <c r="AL35" s="10"/>
      <c r="AN35" s="13" t="str">
        <f>IF(Impostazioni!$B$10="S",TRUNC(AJ29/AL29),"")</f>
        <v/>
      </c>
      <c r="AP35" s="12"/>
    </row>
    <row r="36" spans="1:42" x14ac:dyDescent="0.2">
      <c r="A36" s="32"/>
      <c r="B36" s="9"/>
      <c r="C36" s="10"/>
      <c r="D36" s="4" t="str">
        <f>IF(Impostazioni!$B$10="S","Resto:","")</f>
        <v/>
      </c>
      <c r="H36" s="32"/>
      <c r="I36" s="9"/>
      <c r="J36" s="10"/>
      <c r="K36" s="4" t="str">
        <f>IF(Impostazioni!$B$10="S","Resto:","")</f>
        <v/>
      </c>
      <c r="O36" s="32"/>
      <c r="P36" s="9"/>
      <c r="Q36" s="10"/>
      <c r="R36" s="4" t="str">
        <f>IF(Impostazioni!$B$10="S","Resto:","")</f>
        <v/>
      </c>
      <c r="V36" s="32"/>
      <c r="W36" s="9"/>
      <c r="X36" s="10"/>
      <c r="Y36" s="4" t="str">
        <f>IF(Impostazioni!$B$10="S","Resto:","")</f>
        <v/>
      </c>
      <c r="AC36" s="32"/>
      <c r="AD36" s="9"/>
      <c r="AE36" s="10"/>
      <c r="AF36" s="4" t="str">
        <f>IF(Impostazioni!$B$10="S","Resto:","")</f>
        <v/>
      </c>
      <c r="AJ36" s="32"/>
      <c r="AK36" s="9"/>
      <c r="AL36" s="10"/>
      <c r="AM36" s="4" t="str">
        <f>IF(Impostazioni!$B$10="S","Resto:","")</f>
        <v/>
      </c>
      <c r="AP36" s="12"/>
    </row>
    <row r="37" spans="1:42" x14ac:dyDescent="0.2">
      <c r="A37" s="32"/>
      <c r="B37" s="9"/>
      <c r="C37" s="10"/>
      <c r="E37" s="13" t="str">
        <f>IF(Impostazioni!$B$10="S",MOD(A29,C29),"")</f>
        <v/>
      </c>
      <c r="H37" s="32"/>
      <c r="I37" s="9"/>
      <c r="J37" s="10"/>
      <c r="L37" s="13" t="str">
        <f>IF(Impostazioni!$B$10="S",MOD(H29,J29),"")</f>
        <v/>
      </c>
      <c r="O37" s="32"/>
      <c r="P37" s="9"/>
      <c r="Q37" s="10"/>
      <c r="S37" s="13" t="str">
        <f>IF(Impostazioni!$B$10="S",MOD(O29,Q29),"")</f>
        <v/>
      </c>
      <c r="V37" s="32"/>
      <c r="W37" s="9"/>
      <c r="X37" s="10"/>
      <c r="Z37" s="13" t="str">
        <f>IF(Impostazioni!$B$10="S",MOD(V29,X29),"")</f>
        <v/>
      </c>
      <c r="AC37" s="32"/>
      <c r="AD37" s="9"/>
      <c r="AE37" s="10"/>
      <c r="AG37" s="13" t="str">
        <f>IF(Impostazioni!$B$10="S",MOD(AC29,AE29),"")</f>
        <v/>
      </c>
      <c r="AJ37" s="32"/>
      <c r="AK37" s="9"/>
      <c r="AL37" s="10"/>
      <c r="AN37" s="13" t="str">
        <f>IF(Impostazioni!$B$10="S",MOD(AJ29,AL29),"")</f>
        <v/>
      </c>
      <c r="AP37" s="12"/>
    </row>
    <row r="38" spans="1:42" x14ac:dyDescent="0.2">
      <c r="A38" s="29"/>
      <c r="H38" s="29"/>
      <c r="O38" s="29"/>
      <c r="U38" s="1"/>
      <c r="V38" s="29"/>
      <c r="AC38" s="29"/>
      <c r="AJ38" s="29"/>
      <c r="AP38" s="35"/>
    </row>
    <row r="39" spans="1:42" x14ac:dyDescent="0.2">
      <c r="A39" s="59" t="str">
        <f ca="1">LEFT(VALUE(RIGHT(IF(Impostazioni!$B$6&lt;"",Impostazioni!$B$6,TODAY())/LN((_xlfn.SHEET()+1)*ROW()*COLUMN())/100000,5)),3)</f>
        <v>105</v>
      </c>
      <c r="B39" s="1" t="s">
        <v>7</v>
      </c>
      <c r="C39" s="1" t="str">
        <f ca="1">LEFT(VALUE(RIGHT(IF(Impostazioni!$B$6&lt;"",Impostazioni!$B$6,TODAY())/LN((_xlfn.SHEET()+1)*ROW()*COLUMN())/100000,5)),1)</f>
        <v>4</v>
      </c>
      <c r="D39" s="2" t="s">
        <v>2</v>
      </c>
      <c r="E39" s="66"/>
      <c r="F39" s="67"/>
      <c r="H39" s="59" t="str">
        <f ca="1">LEFT(VALUE(RIGHT(IF(Impostazioni!$B$6&lt;"",Impostazioni!$B$6,TODAY())/LN((_xlfn.SHEET()+1)*ROW()*COLUMN())/100000,5)),3)</f>
        <v>930</v>
      </c>
      <c r="I39" s="1" t="s">
        <v>7</v>
      </c>
      <c r="J39" s="1" t="str">
        <f ca="1">LEFT(VALUE(RIGHT(IF(Impostazioni!$B$6&lt;"",Impostazioni!$B$6,TODAY())/LN((_xlfn.SHEET()+1)*ROW()*COLUMN())/100000,5)),1)</f>
        <v>8</v>
      </c>
      <c r="K39" s="2" t="s">
        <v>2</v>
      </c>
      <c r="L39" s="66"/>
      <c r="M39" s="67"/>
      <c r="O39" s="59" t="str">
        <f ca="1">LEFT(VALUE(RIGHT(IF(Impostazioni!$B$6&lt;"",Impostazioni!$B$6,TODAY())/LN((_xlfn.SHEET()+1)*ROW()*COLUMN())/100000,5)),3)</f>
        <v>515</v>
      </c>
      <c r="P39" s="1" t="s">
        <v>7</v>
      </c>
      <c r="Q39" s="1" t="str">
        <f ca="1">LEFT(VALUE(RIGHT(IF(Impostazioni!$B$6&lt;"",Impostazioni!$B$6,TODAY())/LN((_xlfn.SHEET()+1)*ROW()*COLUMN())/100000,5)),1)</f>
        <v>8</v>
      </c>
      <c r="R39" s="2" t="s">
        <v>2</v>
      </c>
      <c r="S39" s="66"/>
      <c r="T39" s="67"/>
      <c r="V39" s="59" t="str">
        <f ca="1">LEFT(VALUE(RIGHT(IF(Impostazioni!$B$6&lt;"",Impostazioni!$B$6,TODAY())/LN((_xlfn.SHEET()+1)*ROW()*COLUMN())/100000,5)),3)</f>
        <v>659</v>
      </c>
      <c r="W39" s="1" t="s">
        <v>7</v>
      </c>
      <c r="X39" s="1" t="str">
        <f ca="1">LEFT(VALUE(RIGHT(IF(Impostazioni!$B$6&lt;"",Impostazioni!$B$6,TODAY())/LN((_xlfn.SHEET()+1)*ROW()*COLUMN())/100000,5)),1)</f>
        <v>5</v>
      </c>
      <c r="Y39" s="2" t="s">
        <v>2</v>
      </c>
      <c r="Z39" s="66"/>
      <c r="AA39" s="67"/>
      <c r="AC39" s="59" t="str">
        <f ca="1">LEFT(VALUE(RIGHT(IF(Impostazioni!$B$6&lt;"",Impostazioni!$B$6,TODAY())/LN((_xlfn.SHEET()+1)*ROW()*COLUMN())/100000,5)),3)</f>
        <v>202</v>
      </c>
      <c r="AD39" s="1" t="s">
        <v>7</v>
      </c>
      <c r="AE39" s="1" t="str">
        <f ca="1">LEFT(VALUE(RIGHT(IF(Impostazioni!$B$6&lt;"",Impostazioni!$B$6,TODAY())/LN((_xlfn.SHEET()+1)*ROW()*COLUMN())/100000,5)),1)</f>
        <v>7</v>
      </c>
      <c r="AF39" s="2" t="s">
        <v>2</v>
      </c>
      <c r="AG39" s="66"/>
      <c r="AH39" s="67"/>
      <c r="AJ39" s="59" t="str">
        <f ca="1">LEFT(VALUE(RIGHT(IF(Impostazioni!$B$6&lt;"",Impostazioni!$B$6,TODAY())/LN((_xlfn.SHEET()+1)*ROW()*COLUMN())/100000,5)),3)</f>
        <v>931</v>
      </c>
      <c r="AK39" s="1" t="s">
        <v>7</v>
      </c>
      <c r="AL39" s="1" t="str">
        <f ca="1">LEFT(VALUE(RIGHT(IF(Impostazioni!$B$6&lt;"",Impostazioni!$B$6,TODAY())/LN((_xlfn.SHEET()+1)*ROW()*COLUMN())/100000,5)),1)</f>
        <v>3</v>
      </c>
      <c r="AM39" s="2" t="s">
        <v>2</v>
      </c>
      <c r="AN39" s="66"/>
      <c r="AO39" s="67"/>
      <c r="AP39" s="12"/>
    </row>
    <row r="40" spans="1:42" x14ac:dyDescent="0.2">
      <c r="A40" s="29"/>
      <c r="D40" s="13" t="s">
        <v>8</v>
      </c>
      <c r="E40" s="66"/>
      <c r="F40" s="67"/>
      <c r="H40" s="29"/>
      <c r="K40" s="13" t="s">
        <v>8</v>
      </c>
      <c r="L40" s="66"/>
      <c r="M40" s="67"/>
      <c r="O40" s="29"/>
      <c r="R40" s="13" t="s">
        <v>8</v>
      </c>
      <c r="S40" s="66"/>
      <c r="T40" s="67"/>
      <c r="V40" s="29"/>
      <c r="Y40" s="13" t="s">
        <v>8</v>
      </c>
      <c r="Z40" s="66"/>
      <c r="AA40" s="67"/>
      <c r="AC40" s="29"/>
      <c r="AF40" s="13" t="s">
        <v>8</v>
      </c>
      <c r="AG40" s="66"/>
      <c r="AH40" s="67"/>
      <c r="AJ40" s="29"/>
      <c r="AM40" s="13" t="s">
        <v>8</v>
      </c>
      <c r="AN40" s="66"/>
      <c r="AO40" s="67"/>
      <c r="AP40" s="12"/>
    </row>
    <row r="41" spans="1:42" ht="13.5" thickBot="1" x14ac:dyDescent="0.25">
      <c r="A41" s="22" t="str">
        <f ca="1">IF(MID(RIGHT("000"&amp;A39,3),1,1)="0","",MID(RIGHT("000"&amp;A39,3),1,1))</f>
        <v>1</v>
      </c>
      <c r="B41" s="23" t="str">
        <f ca="1">MID(RIGHT("000"&amp;A39,3),2,1)</f>
        <v>0</v>
      </c>
      <c r="C41" s="24" t="str">
        <f ca="1">MID(RIGHT("000"&amp;A39,3),3,1)</f>
        <v>5</v>
      </c>
      <c r="D41" s="25"/>
      <c r="E41" s="26" t="str">
        <f ca="1">C39</f>
        <v>4</v>
      </c>
      <c r="F41" s="27"/>
      <c r="G41" s="20"/>
      <c r="H41" s="22" t="str">
        <f ca="1">IF(MID(RIGHT("000"&amp;H39,3),1,1)="0","",MID(RIGHT("000"&amp;H39,3),1,1))</f>
        <v>9</v>
      </c>
      <c r="I41" s="23" t="str">
        <f ca="1">MID(RIGHT("000"&amp;H39,3),2,1)</f>
        <v>3</v>
      </c>
      <c r="J41" s="24" t="str">
        <f ca="1">MID(RIGHT("000"&amp;H39,3),3,1)</f>
        <v>0</v>
      </c>
      <c r="K41" s="25"/>
      <c r="L41" s="26" t="str">
        <f ca="1">J39</f>
        <v>8</v>
      </c>
      <c r="M41" s="27"/>
      <c r="N41" s="20"/>
      <c r="O41" s="22" t="str">
        <f ca="1">IF(MID(RIGHT("000"&amp;O39,3),1,1)="0","",MID(RIGHT("000"&amp;O39,3),1,1))</f>
        <v>5</v>
      </c>
      <c r="P41" s="23" t="str">
        <f ca="1">MID(RIGHT("000"&amp;O39,3),2,1)</f>
        <v>1</v>
      </c>
      <c r="Q41" s="24" t="str">
        <f ca="1">MID(RIGHT("000"&amp;O39,3),3,1)</f>
        <v>5</v>
      </c>
      <c r="R41" s="25"/>
      <c r="S41" s="26" t="str">
        <f ca="1">Q39</f>
        <v>8</v>
      </c>
      <c r="T41" s="27"/>
      <c r="U41" s="20"/>
      <c r="V41" s="22" t="str">
        <f ca="1">IF(MID(RIGHT("000"&amp;V39,3),1,1)="0","",MID(RIGHT("000"&amp;V39,3),1,1))</f>
        <v>6</v>
      </c>
      <c r="W41" s="23" t="str">
        <f ca="1">MID(RIGHT("000"&amp;V39,3),2,1)</f>
        <v>5</v>
      </c>
      <c r="X41" s="24" t="str">
        <f ca="1">MID(RIGHT("000"&amp;V39,3),3,1)</f>
        <v>9</v>
      </c>
      <c r="Y41" s="25"/>
      <c r="Z41" s="26" t="str">
        <f ca="1">X39</f>
        <v>5</v>
      </c>
      <c r="AA41" s="27"/>
      <c r="AB41" s="20"/>
      <c r="AC41" s="22" t="str">
        <f ca="1">IF(MID(RIGHT("000"&amp;AC39,3),1,1)="0","",MID(RIGHT("000"&amp;AC39,3),1,1))</f>
        <v>2</v>
      </c>
      <c r="AD41" s="23" t="str">
        <f ca="1">MID(RIGHT("000"&amp;AC39,3),2,1)</f>
        <v>0</v>
      </c>
      <c r="AE41" s="24" t="str">
        <f ca="1">MID(RIGHT("000"&amp;AC39,3),3,1)</f>
        <v>2</v>
      </c>
      <c r="AF41" s="25"/>
      <c r="AG41" s="26" t="str">
        <f ca="1">AE39</f>
        <v>7</v>
      </c>
      <c r="AH41" s="27"/>
      <c r="AI41" s="20"/>
      <c r="AJ41" s="22" t="str">
        <f ca="1">IF(MID(RIGHT("000"&amp;AJ39,3),1,1)="0","",MID(RIGHT("000"&amp;AJ39,3),1,1))</f>
        <v>9</v>
      </c>
      <c r="AK41" s="23" t="str">
        <f ca="1">MID(RIGHT("000"&amp;AJ39,3),2,1)</f>
        <v>3</v>
      </c>
      <c r="AL41" s="24" t="str">
        <f ca="1">MID(RIGHT("000"&amp;AJ39,3),3,1)</f>
        <v>1</v>
      </c>
      <c r="AM41" s="25"/>
      <c r="AN41" s="26" t="str">
        <f ca="1">AL39</f>
        <v>3</v>
      </c>
      <c r="AO41" s="27"/>
      <c r="AP41" s="21"/>
    </row>
    <row r="42" spans="1:42" s="17" customFormat="1" x14ac:dyDescent="0.2">
      <c r="A42" s="31"/>
      <c r="B42" s="37"/>
      <c r="C42" s="38"/>
      <c r="D42" s="39"/>
      <c r="E42" s="34"/>
      <c r="F42" s="1"/>
      <c r="G42" s="4"/>
      <c r="H42" s="31"/>
      <c r="I42" s="37"/>
      <c r="J42" s="38"/>
      <c r="K42" s="39"/>
      <c r="L42" s="34"/>
      <c r="M42" s="1"/>
      <c r="N42" s="4"/>
      <c r="O42" s="31"/>
      <c r="P42" s="37"/>
      <c r="Q42" s="38"/>
      <c r="R42" s="39"/>
      <c r="S42" s="34"/>
      <c r="T42" s="1"/>
      <c r="U42" s="4"/>
      <c r="V42" s="31"/>
      <c r="W42" s="37"/>
      <c r="X42" s="38"/>
      <c r="Y42" s="39"/>
      <c r="Z42" s="34"/>
      <c r="AA42" s="1"/>
      <c r="AB42" s="4"/>
      <c r="AC42" s="31"/>
      <c r="AD42" s="37"/>
      <c r="AE42" s="38"/>
      <c r="AF42" s="39"/>
      <c r="AG42" s="34"/>
      <c r="AH42" s="1"/>
      <c r="AI42" s="4"/>
      <c r="AJ42" s="31"/>
      <c r="AK42" s="37"/>
      <c r="AL42" s="38"/>
      <c r="AM42" s="39"/>
      <c r="AN42" s="34"/>
      <c r="AO42" s="1"/>
      <c r="AP42" s="12"/>
    </row>
    <row r="43" spans="1:42" x14ac:dyDescent="0.2">
      <c r="A43" s="31"/>
      <c r="B43" s="37"/>
      <c r="C43" s="38"/>
      <c r="D43" s="34"/>
      <c r="E43" s="34"/>
      <c r="H43" s="31"/>
      <c r="I43" s="37"/>
      <c r="J43" s="38"/>
      <c r="K43" s="34"/>
      <c r="L43" s="34"/>
      <c r="O43" s="31"/>
      <c r="P43" s="37"/>
      <c r="Q43" s="38"/>
      <c r="R43" s="34"/>
      <c r="S43" s="34"/>
      <c r="V43" s="31"/>
      <c r="W43" s="37"/>
      <c r="X43" s="38"/>
      <c r="Y43" s="34"/>
      <c r="Z43" s="34"/>
      <c r="AC43" s="31"/>
      <c r="AD43" s="37"/>
      <c r="AE43" s="38"/>
      <c r="AF43" s="34"/>
      <c r="AG43" s="34"/>
      <c r="AJ43" s="31"/>
      <c r="AK43" s="37"/>
      <c r="AL43" s="38"/>
      <c r="AM43" s="34"/>
      <c r="AN43" s="34"/>
      <c r="AP43" s="12"/>
    </row>
    <row r="44" spans="1:42" x14ac:dyDescent="0.2">
      <c r="A44" s="32"/>
      <c r="B44" s="9"/>
      <c r="C44" s="10"/>
      <c r="D44" s="4" t="str">
        <f>IF(Impostazioni!$B$10="S","Risultato:","")</f>
        <v/>
      </c>
      <c r="H44" s="32"/>
      <c r="I44" s="9"/>
      <c r="J44" s="10"/>
      <c r="K44" s="4" t="str">
        <f>IF(Impostazioni!$B$10="S","Risultato:","")</f>
        <v/>
      </c>
      <c r="O44" s="32"/>
      <c r="P44" s="9"/>
      <c r="Q44" s="10"/>
      <c r="R44" s="4" t="str">
        <f>IF(Impostazioni!$B$10="S","Risultato:","")</f>
        <v/>
      </c>
      <c r="V44" s="32"/>
      <c r="W44" s="9"/>
      <c r="X44" s="10"/>
      <c r="Y44" s="4" t="str">
        <f>IF(Impostazioni!$B$10="S","Risultato:","")</f>
        <v/>
      </c>
      <c r="AC44" s="32"/>
      <c r="AD44" s="9"/>
      <c r="AE44" s="10"/>
      <c r="AF44" s="4" t="str">
        <f>IF(Impostazioni!$B$10="S","Risultato:","")</f>
        <v/>
      </c>
      <c r="AJ44" s="32"/>
      <c r="AK44" s="9"/>
      <c r="AL44" s="10"/>
      <c r="AM44" s="4" t="str">
        <f>IF(Impostazioni!$B$10="S","Risultato:","")</f>
        <v/>
      </c>
      <c r="AP44" s="12"/>
    </row>
    <row r="45" spans="1:42" x14ac:dyDescent="0.2">
      <c r="A45" s="32"/>
      <c r="B45" s="9"/>
      <c r="C45" s="10"/>
      <c r="E45" s="13" t="str">
        <f>IF(Impostazioni!$B$10="S",TRUNC(A39/C39),"")</f>
        <v/>
      </c>
      <c r="H45" s="32"/>
      <c r="I45" s="9"/>
      <c r="J45" s="10"/>
      <c r="L45" s="13" t="str">
        <f>IF(Impostazioni!$B$10="S",TRUNC(H39/J39),"")</f>
        <v/>
      </c>
      <c r="O45" s="32"/>
      <c r="P45" s="9"/>
      <c r="Q45" s="10"/>
      <c r="S45" s="13" t="str">
        <f>IF(Impostazioni!$B$10="S",TRUNC(O39/Q39),"")</f>
        <v/>
      </c>
      <c r="V45" s="32"/>
      <c r="W45" s="9"/>
      <c r="X45" s="10"/>
      <c r="Z45" s="13" t="str">
        <f>IF(Impostazioni!$B$10="S",TRUNC(V39/X39),"")</f>
        <v/>
      </c>
      <c r="AC45" s="32"/>
      <c r="AD45" s="9"/>
      <c r="AE45" s="10"/>
      <c r="AG45" s="13" t="str">
        <f>IF(Impostazioni!$B$10="S",TRUNC(AC39/AE39),"")</f>
        <v/>
      </c>
      <c r="AJ45" s="32"/>
      <c r="AK45" s="9"/>
      <c r="AL45" s="10"/>
      <c r="AN45" s="13" t="str">
        <f>IF(Impostazioni!$B$10="S",TRUNC(AJ39/AL39),"")</f>
        <v/>
      </c>
      <c r="AP45" s="12"/>
    </row>
    <row r="46" spans="1:42" x14ac:dyDescent="0.2">
      <c r="A46" s="32"/>
      <c r="B46" s="9"/>
      <c r="C46" s="10"/>
      <c r="D46" s="4" t="str">
        <f>IF(Impostazioni!$B$10="S","Resto:","")</f>
        <v/>
      </c>
      <c r="H46" s="32"/>
      <c r="I46" s="9"/>
      <c r="J46" s="10"/>
      <c r="K46" s="4" t="str">
        <f>IF(Impostazioni!$B$10="S","Resto:","")</f>
        <v/>
      </c>
      <c r="O46" s="32"/>
      <c r="P46" s="9"/>
      <c r="Q46" s="10"/>
      <c r="R46" s="4" t="str">
        <f>IF(Impostazioni!$B$10="S","Resto:","")</f>
        <v/>
      </c>
      <c r="V46" s="32"/>
      <c r="W46" s="9"/>
      <c r="X46" s="10"/>
      <c r="Y46" s="4" t="str">
        <f>IF(Impostazioni!$B$10="S","Resto:","")</f>
        <v/>
      </c>
      <c r="AC46" s="32"/>
      <c r="AD46" s="9"/>
      <c r="AE46" s="10"/>
      <c r="AF46" s="4" t="str">
        <f>IF(Impostazioni!$B$10="S","Resto:","")</f>
        <v/>
      </c>
      <c r="AJ46" s="32"/>
      <c r="AK46" s="9"/>
      <c r="AL46" s="10"/>
      <c r="AM46" s="4" t="str">
        <f>IF(Impostazioni!$B$10="S","Resto:","")</f>
        <v/>
      </c>
      <c r="AP46" s="12"/>
    </row>
    <row r="47" spans="1:42" x14ac:dyDescent="0.2">
      <c r="A47" s="32"/>
      <c r="B47" s="9"/>
      <c r="C47" s="10"/>
      <c r="E47" s="13" t="str">
        <f>IF(Impostazioni!$B$10="S",MOD(A39,C39),"")</f>
        <v/>
      </c>
      <c r="H47" s="32"/>
      <c r="I47" s="9"/>
      <c r="J47" s="10"/>
      <c r="L47" s="13" t="str">
        <f>IF(Impostazioni!$B$10="S",MOD(H39,J39),"")</f>
        <v/>
      </c>
      <c r="O47" s="32"/>
      <c r="P47" s="9"/>
      <c r="Q47" s="10"/>
      <c r="S47" s="13" t="str">
        <f>IF(Impostazioni!$B$10="S",MOD(O39,Q39),"")</f>
        <v/>
      </c>
      <c r="V47" s="32"/>
      <c r="W47" s="9"/>
      <c r="X47" s="10"/>
      <c r="Z47" s="13" t="str">
        <f>IF(Impostazioni!$B$10="S",MOD(V39,X39),"")</f>
        <v/>
      </c>
      <c r="AC47" s="32"/>
      <c r="AD47" s="9"/>
      <c r="AE47" s="10"/>
      <c r="AG47" s="13" t="str">
        <f>IF(Impostazioni!$B$10="S",MOD(AC39,AE39),"")</f>
        <v/>
      </c>
      <c r="AJ47" s="32"/>
      <c r="AK47" s="9"/>
      <c r="AL47" s="10"/>
      <c r="AN47" s="13" t="str">
        <f>IF(Impostazioni!$B$10="S",MOD(AJ39,AL39),"")</f>
        <v/>
      </c>
      <c r="AP47" s="12"/>
    </row>
    <row r="48" spans="1:42" x14ac:dyDescent="0.2">
      <c r="A48" s="30"/>
      <c r="B48" s="8"/>
      <c r="C48" s="8"/>
      <c r="D48" s="8"/>
      <c r="E48" s="8"/>
      <c r="F48" s="8"/>
      <c r="G48" s="14"/>
      <c r="H48" s="30"/>
      <c r="I48" s="8"/>
      <c r="J48" s="8"/>
      <c r="K48" s="8"/>
      <c r="L48" s="8"/>
      <c r="M48" s="8"/>
      <c r="N48" s="14"/>
      <c r="O48" s="30"/>
      <c r="P48" s="8"/>
      <c r="Q48" s="8"/>
      <c r="R48" s="8"/>
      <c r="S48" s="8"/>
      <c r="T48" s="8"/>
      <c r="U48" s="14"/>
      <c r="V48" s="30"/>
      <c r="W48" s="8"/>
      <c r="X48" s="8"/>
      <c r="Y48" s="8"/>
      <c r="Z48" s="8"/>
      <c r="AA48" s="8"/>
      <c r="AB48" s="14"/>
      <c r="AC48" s="30"/>
      <c r="AD48" s="8"/>
      <c r="AE48" s="8"/>
      <c r="AF48" s="8"/>
      <c r="AG48" s="8"/>
      <c r="AH48" s="8"/>
      <c r="AI48" s="14"/>
      <c r="AJ48" s="30"/>
      <c r="AK48" s="8"/>
      <c r="AL48" s="8"/>
      <c r="AM48" s="8"/>
      <c r="AN48" s="8"/>
      <c r="AO48" s="8"/>
      <c r="AP48" s="15"/>
    </row>
    <row r="49" spans="1:42" x14ac:dyDescent="0.2">
      <c r="A49" s="59" t="str">
        <f ca="1">LEFT(VALUE(RIGHT(IF(Impostazioni!$B$6&lt;"",Impostazioni!$B$6,TODAY())/LN((_xlfn.SHEET()+1)*ROW()*COLUMN())/100000,5)),3)</f>
        <v>358</v>
      </c>
      <c r="B49" s="1" t="s">
        <v>7</v>
      </c>
      <c r="C49" s="1" t="str">
        <f ca="1">LEFT(VALUE(RIGHT(IF(Impostazioni!$B$6&lt;"",Impostazioni!$B$6,TODAY())/LN((_xlfn.SHEET()+1)*ROW()*COLUMN())/100000,5)),1)</f>
        <v>2</v>
      </c>
      <c r="D49" s="2" t="s">
        <v>2</v>
      </c>
      <c r="E49" s="66"/>
      <c r="F49" s="67"/>
      <c r="H49" s="59" t="str">
        <f ca="1">LEFT(VALUE(RIGHT(IF(Impostazioni!$B$6&lt;"",Impostazioni!$B$6,TODAY())/LN((_xlfn.SHEET()+1)*ROW()*COLUMN())/100000,5)),3)</f>
        <v>437</v>
      </c>
      <c r="I49" s="1" t="s">
        <v>7</v>
      </c>
      <c r="J49" s="1" t="str">
        <f ca="1">LEFT(VALUE(RIGHT(IF(Impostazioni!$B$6&lt;"",Impostazioni!$B$6,TODAY())/LN((_xlfn.SHEET()+1)*ROW()*COLUMN())/100000,5)),1)</f>
        <v>6</v>
      </c>
      <c r="K49" s="2" t="s">
        <v>2</v>
      </c>
      <c r="L49" s="66"/>
      <c r="M49" s="67"/>
      <c r="O49" s="59" t="str">
        <f ca="1">LEFT(VALUE(RIGHT(IF(Impostazioni!$B$6&lt;"",Impostazioni!$B$6,TODAY())/LN((_xlfn.SHEET()+1)*ROW()*COLUMN())/100000,5)),3)</f>
        <v>329</v>
      </c>
      <c r="P49" s="1" t="s">
        <v>7</v>
      </c>
      <c r="Q49" s="1" t="str">
        <f ca="1">LEFT(VALUE(RIGHT(IF(Impostazioni!$B$6&lt;"",Impostazioni!$B$6,TODAY())/LN((_xlfn.SHEET()+1)*ROW()*COLUMN())/100000,5)),1)</f>
        <v>6</v>
      </c>
      <c r="R49" s="2" t="s">
        <v>2</v>
      </c>
      <c r="S49" s="66"/>
      <c r="T49" s="67"/>
      <c r="V49" s="59" t="str">
        <f ca="1">LEFT(VALUE(RIGHT(IF(Impostazioni!$B$6&lt;"",Impostazioni!$B$6,TODAY())/LN((_xlfn.SHEET()+1)*ROW()*COLUMN())/100000,5)),3)</f>
        <v>490</v>
      </c>
      <c r="W49" s="1" t="s">
        <v>7</v>
      </c>
      <c r="X49" s="1" t="str">
        <f ca="1">LEFT(VALUE(RIGHT(IF(Impostazioni!$B$6&lt;"",Impostazioni!$B$6,TODAY())/LN((_xlfn.SHEET()+1)*ROW()*COLUMN())/100000,5)),1)</f>
        <v>6</v>
      </c>
      <c r="Y49" s="2" t="s">
        <v>2</v>
      </c>
      <c r="Z49" s="66"/>
      <c r="AA49" s="67"/>
      <c r="AC49" s="59" t="str">
        <f ca="1">LEFT(VALUE(RIGHT(IF(Impostazioni!$B$6&lt;"",Impostazioni!$B$6,TODAY())/LN((_xlfn.SHEET()+1)*ROW()*COLUMN())/100000,5)),3)</f>
        <v>313</v>
      </c>
      <c r="AD49" s="1" t="s">
        <v>7</v>
      </c>
      <c r="AE49" s="1" t="str">
        <f ca="1">LEFT(VALUE(RIGHT(IF(Impostazioni!$B$6&lt;"",Impostazioni!$B$6,TODAY())/LN((_xlfn.SHEET()+1)*ROW()*COLUMN())/100000,5)),1)</f>
        <v>7</v>
      </c>
      <c r="AF49" s="2" t="s">
        <v>2</v>
      </c>
      <c r="AG49" s="66"/>
      <c r="AH49" s="67"/>
      <c r="AJ49" s="59" t="str">
        <f ca="1">LEFT(VALUE(RIGHT(IF(Impostazioni!$B$6&lt;"",Impostazioni!$B$6,TODAY())/LN((_xlfn.SHEET()+1)*ROW()*COLUMN())/100000,5)),3)</f>
        <v>350</v>
      </c>
      <c r="AK49" s="1" t="s">
        <v>7</v>
      </c>
      <c r="AL49" s="1" t="str">
        <f ca="1">LEFT(VALUE(RIGHT(IF(Impostazioni!$B$6&lt;"",Impostazioni!$B$6,TODAY())/LN((_xlfn.SHEET()+1)*ROW()*COLUMN())/100000,5)),1)</f>
        <v>7</v>
      </c>
      <c r="AM49" s="2" t="s">
        <v>2</v>
      </c>
      <c r="AN49" s="66"/>
      <c r="AO49" s="67"/>
      <c r="AP49" s="12"/>
    </row>
    <row r="50" spans="1:42" x14ac:dyDescent="0.2">
      <c r="A50" s="29"/>
      <c r="D50" s="13" t="s">
        <v>8</v>
      </c>
      <c r="E50" s="66"/>
      <c r="F50" s="67"/>
      <c r="H50" s="29"/>
      <c r="K50" s="13" t="s">
        <v>8</v>
      </c>
      <c r="L50" s="66"/>
      <c r="M50" s="67"/>
      <c r="O50" s="29"/>
      <c r="R50" s="13" t="s">
        <v>8</v>
      </c>
      <c r="S50" s="66"/>
      <c r="T50" s="67"/>
      <c r="V50" s="29"/>
      <c r="Y50" s="13" t="s">
        <v>8</v>
      </c>
      <c r="Z50" s="66"/>
      <c r="AA50" s="67"/>
      <c r="AC50" s="29"/>
      <c r="AF50" s="13" t="s">
        <v>8</v>
      </c>
      <c r="AG50" s="66"/>
      <c r="AH50" s="67"/>
      <c r="AJ50" s="29"/>
      <c r="AM50" s="13" t="s">
        <v>8</v>
      </c>
      <c r="AN50" s="66"/>
      <c r="AO50" s="67"/>
      <c r="AP50" s="12"/>
    </row>
    <row r="51" spans="1:42" ht="13.5" thickBot="1" x14ac:dyDescent="0.25">
      <c r="A51" s="22" t="str">
        <f ca="1">IF(MID(RIGHT("000"&amp;A49,3),1,1)="0","",MID(RIGHT("000"&amp;A49,3),1,1))</f>
        <v>3</v>
      </c>
      <c r="B51" s="23" t="str">
        <f ca="1">MID(RIGHT("000"&amp;A49,3),2,1)</f>
        <v>5</v>
      </c>
      <c r="C51" s="24" t="str">
        <f ca="1">MID(RIGHT("000"&amp;A49,3),3,1)</f>
        <v>8</v>
      </c>
      <c r="D51" s="25"/>
      <c r="E51" s="26" t="str">
        <f ca="1">C49</f>
        <v>2</v>
      </c>
      <c r="F51" s="27"/>
      <c r="G51" s="20"/>
      <c r="H51" s="22" t="str">
        <f ca="1">IF(MID(RIGHT("000"&amp;H49,3),1,1)="0","",MID(RIGHT("000"&amp;H49,3),1,1))</f>
        <v>4</v>
      </c>
      <c r="I51" s="23" t="str">
        <f ca="1">MID(RIGHT("000"&amp;H49,3),2,1)</f>
        <v>3</v>
      </c>
      <c r="J51" s="24" t="str">
        <f ca="1">MID(RIGHT("000"&amp;H49,3),3,1)</f>
        <v>7</v>
      </c>
      <c r="K51" s="25"/>
      <c r="L51" s="26" t="str">
        <f ca="1">J49</f>
        <v>6</v>
      </c>
      <c r="M51" s="27"/>
      <c r="N51" s="20"/>
      <c r="O51" s="22" t="str">
        <f ca="1">IF(MID(RIGHT("000"&amp;O49,3),1,1)="0","",MID(RIGHT("000"&amp;O49,3),1,1))</f>
        <v>3</v>
      </c>
      <c r="P51" s="23" t="str">
        <f ca="1">MID(RIGHT("000"&amp;O49,3),2,1)</f>
        <v>2</v>
      </c>
      <c r="Q51" s="24" t="str">
        <f ca="1">MID(RIGHT("000"&amp;O49,3),3,1)</f>
        <v>9</v>
      </c>
      <c r="R51" s="25"/>
      <c r="S51" s="26" t="str">
        <f ca="1">Q49</f>
        <v>6</v>
      </c>
      <c r="T51" s="27"/>
      <c r="U51" s="20"/>
      <c r="V51" s="22" t="str">
        <f ca="1">IF(MID(RIGHT("000"&amp;V49,3),1,1)="0","",MID(RIGHT("000"&amp;V49,3),1,1))</f>
        <v>4</v>
      </c>
      <c r="W51" s="23" t="str">
        <f ca="1">MID(RIGHT("000"&amp;V49,3),2,1)</f>
        <v>9</v>
      </c>
      <c r="X51" s="24" t="str">
        <f ca="1">MID(RIGHT("000"&amp;V49,3),3,1)</f>
        <v>0</v>
      </c>
      <c r="Y51" s="25"/>
      <c r="Z51" s="26" t="str">
        <f ca="1">X49</f>
        <v>6</v>
      </c>
      <c r="AA51" s="27"/>
      <c r="AB51" s="20"/>
      <c r="AC51" s="22" t="str">
        <f ca="1">IF(MID(RIGHT("000"&amp;AC49,3),1,1)="0","",MID(RIGHT("000"&amp;AC49,3),1,1))</f>
        <v>3</v>
      </c>
      <c r="AD51" s="23" t="str">
        <f ca="1">MID(RIGHT("000"&amp;AC49,3),2,1)</f>
        <v>1</v>
      </c>
      <c r="AE51" s="24" t="str">
        <f ca="1">MID(RIGHT("000"&amp;AC49,3),3,1)</f>
        <v>3</v>
      </c>
      <c r="AF51" s="25"/>
      <c r="AG51" s="26" t="str">
        <f ca="1">AE49</f>
        <v>7</v>
      </c>
      <c r="AH51" s="27"/>
      <c r="AI51" s="20"/>
      <c r="AJ51" s="22" t="str">
        <f ca="1">IF(MID(RIGHT("000"&amp;AJ49,3),1,1)="0","",MID(RIGHT("000"&amp;AJ49,3),1,1))</f>
        <v>3</v>
      </c>
      <c r="AK51" s="23" t="str">
        <f ca="1">MID(RIGHT("000"&amp;AJ49,3),2,1)</f>
        <v>5</v>
      </c>
      <c r="AL51" s="24" t="str">
        <f ca="1">MID(RIGHT("000"&amp;AJ49,3),3,1)</f>
        <v>0</v>
      </c>
      <c r="AM51" s="25"/>
      <c r="AN51" s="26" t="str">
        <f ca="1">AL49</f>
        <v>7</v>
      </c>
      <c r="AO51" s="27"/>
      <c r="AP51" s="21"/>
    </row>
    <row r="52" spans="1:42" s="17" customFormat="1" x14ac:dyDescent="0.2">
      <c r="A52" s="31"/>
      <c r="B52" s="37"/>
      <c r="C52" s="38"/>
      <c r="D52" s="39"/>
      <c r="E52" s="34"/>
      <c r="F52" s="1"/>
      <c r="G52" s="4"/>
      <c r="H52" s="31"/>
      <c r="I52" s="37"/>
      <c r="J52" s="38"/>
      <c r="K52" s="39"/>
      <c r="L52" s="34"/>
      <c r="M52" s="1"/>
      <c r="N52" s="4"/>
      <c r="O52" s="31"/>
      <c r="P52" s="37"/>
      <c r="Q52" s="38"/>
      <c r="R52" s="39"/>
      <c r="S52" s="34"/>
      <c r="T52" s="1"/>
      <c r="U52" s="4"/>
      <c r="V52" s="31"/>
      <c r="W52" s="37"/>
      <c r="X52" s="38"/>
      <c r="Y52" s="39"/>
      <c r="Z52" s="34"/>
      <c r="AA52" s="1"/>
      <c r="AB52" s="4"/>
      <c r="AC52" s="31"/>
      <c r="AD52" s="37"/>
      <c r="AE52" s="38"/>
      <c r="AF52" s="39"/>
      <c r="AG52" s="34"/>
      <c r="AH52" s="1"/>
      <c r="AI52" s="4"/>
      <c r="AJ52" s="31"/>
      <c r="AK52" s="37"/>
      <c r="AL52" s="38"/>
      <c r="AM52" s="39"/>
      <c r="AN52" s="34"/>
      <c r="AO52" s="1"/>
      <c r="AP52" s="12"/>
    </row>
    <row r="53" spans="1:42" x14ac:dyDescent="0.2">
      <c r="A53" s="31"/>
      <c r="B53" s="37"/>
      <c r="C53" s="38"/>
      <c r="D53" s="34"/>
      <c r="E53" s="34"/>
      <c r="H53" s="31"/>
      <c r="I53" s="37"/>
      <c r="J53" s="38"/>
      <c r="K53" s="34"/>
      <c r="L53" s="34"/>
      <c r="O53" s="31"/>
      <c r="P53" s="37"/>
      <c r="Q53" s="38"/>
      <c r="R53" s="34"/>
      <c r="S53" s="34"/>
      <c r="V53" s="31"/>
      <c r="W53" s="37"/>
      <c r="X53" s="38"/>
      <c r="Y53" s="34"/>
      <c r="Z53" s="34"/>
      <c r="AC53" s="31"/>
      <c r="AD53" s="37"/>
      <c r="AE53" s="38"/>
      <c r="AF53" s="34"/>
      <c r="AG53" s="34"/>
      <c r="AJ53" s="31"/>
      <c r="AK53" s="37"/>
      <c r="AL53" s="38"/>
      <c r="AM53" s="34"/>
      <c r="AN53" s="34"/>
      <c r="AP53" s="12"/>
    </row>
    <row r="54" spans="1:42" x14ac:dyDescent="0.2">
      <c r="A54" s="32"/>
      <c r="B54" s="9"/>
      <c r="C54" s="10"/>
      <c r="D54" s="4" t="str">
        <f>IF(Impostazioni!$B$10="S","Risultato:","")</f>
        <v/>
      </c>
      <c r="H54" s="32"/>
      <c r="I54" s="9"/>
      <c r="J54" s="10"/>
      <c r="K54" s="4" t="str">
        <f>IF(Impostazioni!$B$10="S","Risultato:","")</f>
        <v/>
      </c>
      <c r="O54" s="32"/>
      <c r="P54" s="9"/>
      <c r="Q54" s="10"/>
      <c r="R54" s="4" t="str">
        <f>IF(Impostazioni!$B$10="S","Risultato:","")</f>
        <v/>
      </c>
      <c r="V54" s="32"/>
      <c r="W54" s="9"/>
      <c r="X54" s="10"/>
      <c r="Y54" s="4" t="str">
        <f>IF(Impostazioni!$B$10="S","Risultato:","")</f>
        <v/>
      </c>
      <c r="AC54" s="32"/>
      <c r="AD54" s="9"/>
      <c r="AE54" s="10"/>
      <c r="AF54" s="4" t="str">
        <f>IF(Impostazioni!$B$10="S","Risultato:","")</f>
        <v/>
      </c>
      <c r="AJ54" s="32"/>
      <c r="AK54" s="9"/>
      <c r="AL54" s="10"/>
      <c r="AM54" s="4" t="str">
        <f>IF(Impostazioni!$B$10="S","Risultato:","")</f>
        <v/>
      </c>
      <c r="AP54" s="12"/>
    </row>
    <row r="55" spans="1:42" x14ac:dyDescent="0.2">
      <c r="A55" s="32"/>
      <c r="B55" s="9"/>
      <c r="C55" s="10"/>
      <c r="E55" s="13" t="str">
        <f>IF(Impostazioni!$B$10="S",TRUNC(A49/C49),"")</f>
        <v/>
      </c>
      <c r="H55" s="32"/>
      <c r="I55" s="9"/>
      <c r="J55" s="10"/>
      <c r="L55" s="13" t="str">
        <f>IF(Impostazioni!$B$10="S",TRUNC(H49/J49),"")</f>
        <v/>
      </c>
      <c r="O55" s="32"/>
      <c r="P55" s="9"/>
      <c r="Q55" s="10"/>
      <c r="S55" s="13" t="str">
        <f>IF(Impostazioni!$B$10="S",TRUNC(O49/Q49),"")</f>
        <v/>
      </c>
      <c r="V55" s="32"/>
      <c r="W55" s="9"/>
      <c r="X55" s="10"/>
      <c r="Z55" s="13" t="str">
        <f>IF(Impostazioni!$B$10="S",TRUNC(V49/X49),"")</f>
        <v/>
      </c>
      <c r="AC55" s="32"/>
      <c r="AD55" s="9"/>
      <c r="AE55" s="10"/>
      <c r="AG55" s="13" t="str">
        <f>IF(Impostazioni!$B$10="S",TRUNC(AC49/AE49),"")</f>
        <v/>
      </c>
      <c r="AJ55" s="32"/>
      <c r="AK55" s="9"/>
      <c r="AL55" s="10"/>
      <c r="AN55" s="13" t="str">
        <f>IF(Impostazioni!$B$10="S",TRUNC(AJ49/AL49),"")</f>
        <v/>
      </c>
      <c r="AP55" s="12"/>
    </row>
    <row r="56" spans="1:42" x14ac:dyDescent="0.2">
      <c r="A56" s="32"/>
      <c r="B56" s="9"/>
      <c r="C56" s="10"/>
      <c r="D56" s="4" t="str">
        <f>IF(Impostazioni!$B$10="S","Resto:","")</f>
        <v/>
      </c>
      <c r="H56" s="32"/>
      <c r="I56" s="9"/>
      <c r="J56" s="10"/>
      <c r="K56" s="4" t="str">
        <f>IF(Impostazioni!$B$10="S","Resto:","")</f>
        <v/>
      </c>
      <c r="O56" s="32"/>
      <c r="P56" s="9"/>
      <c r="Q56" s="10"/>
      <c r="R56" s="4" t="str">
        <f>IF(Impostazioni!$B$10="S","Resto:","")</f>
        <v/>
      </c>
      <c r="V56" s="32"/>
      <c r="W56" s="9"/>
      <c r="X56" s="10"/>
      <c r="Y56" s="4" t="str">
        <f>IF(Impostazioni!$B$10="S","Resto:","")</f>
        <v/>
      </c>
      <c r="AC56" s="32"/>
      <c r="AD56" s="9"/>
      <c r="AE56" s="10"/>
      <c r="AF56" s="4" t="str">
        <f>IF(Impostazioni!$B$10="S","Resto:","")</f>
        <v/>
      </c>
      <c r="AJ56" s="32"/>
      <c r="AK56" s="9"/>
      <c r="AL56" s="10"/>
      <c r="AM56" s="4" t="str">
        <f>IF(Impostazioni!$B$10="S","Resto:","")</f>
        <v/>
      </c>
      <c r="AP56" s="12"/>
    </row>
    <row r="57" spans="1:42" x14ac:dyDescent="0.2">
      <c r="A57" s="32"/>
      <c r="B57" s="9"/>
      <c r="C57" s="10"/>
      <c r="E57" s="13" t="str">
        <f>IF(Impostazioni!$B$10="S",MOD(A49,C49),"")</f>
        <v/>
      </c>
      <c r="H57" s="32"/>
      <c r="I57" s="9"/>
      <c r="J57" s="10"/>
      <c r="L57" s="13" t="str">
        <f>IF(Impostazioni!$B$10="S",MOD(H49,J49),"")</f>
        <v/>
      </c>
      <c r="O57" s="32"/>
      <c r="P57" s="9"/>
      <c r="Q57" s="10"/>
      <c r="S57" s="13" t="str">
        <f>IF(Impostazioni!$B$10="S",MOD(O49,Q49),"")</f>
        <v/>
      </c>
      <c r="V57" s="32"/>
      <c r="W57" s="9"/>
      <c r="X57" s="10"/>
      <c r="Z57" s="13" t="str">
        <f>IF(Impostazioni!$B$10="S",MOD(V49,X49),"")</f>
        <v/>
      </c>
      <c r="AC57" s="32"/>
      <c r="AD57" s="9"/>
      <c r="AE57" s="10"/>
      <c r="AG57" s="13" t="str">
        <f>IF(Impostazioni!$B$10="S",MOD(AC49,AE49),"")</f>
        <v/>
      </c>
      <c r="AJ57" s="32"/>
      <c r="AK57" s="9"/>
      <c r="AL57" s="10"/>
      <c r="AN57" s="13" t="str">
        <f>IF(Impostazioni!$B$10="S",MOD(AJ49,AL49),"")</f>
        <v/>
      </c>
      <c r="AP57" s="12"/>
    </row>
    <row r="58" spans="1:42" x14ac:dyDescent="0.2">
      <c r="A58" s="29"/>
      <c r="H58" s="29"/>
      <c r="O58" s="29"/>
      <c r="U58" s="1"/>
      <c r="V58" s="29"/>
      <c r="AC58" s="29"/>
      <c r="AJ58" s="29"/>
      <c r="AP58" s="35"/>
    </row>
    <row r="59" spans="1:42" x14ac:dyDescent="0.2">
      <c r="A59" s="30"/>
      <c r="B59" s="8"/>
      <c r="C59" s="8"/>
      <c r="D59" s="8"/>
      <c r="E59" s="8"/>
      <c r="F59" s="8"/>
      <c r="G59" s="14"/>
      <c r="H59" s="30"/>
      <c r="I59" s="8"/>
      <c r="J59" s="8"/>
      <c r="K59" s="8"/>
      <c r="L59" s="8"/>
      <c r="M59" s="8"/>
      <c r="N59" s="14"/>
      <c r="O59" s="30"/>
      <c r="P59" s="8"/>
      <c r="Q59" s="8"/>
      <c r="R59" s="8"/>
      <c r="S59" s="8"/>
      <c r="T59" s="8"/>
      <c r="U59" s="14"/>
      <c r="V59" s="30"/>
      <c r="W59" s="8"/>
      <c r="X59" s="8"/>
      <c r="Y59" s="8"/>
      <c r="Z59" s="8"/>
      <c r="AA59" s="8"/>
      <c r="AB59" s="14"/>
      <c r="AC59" s="30"/>
      <c r="AD59" s="8"/>
      <c r="AE59" s="8"/>
      <c r="AF59" s="8"/>
      <c r="AG59" s="8"/>
      <c r="AH59" s="8"/>
      <c r="AI59" s="14"/>
      <c r="AJ59" s="30"/>
      <c r="AK59" s="8"/>
      <c r="AL59" s="8"/>
      <c r="AM59" s="8"/>
      <c r="AN59" s="8"/>
      <c r="AO59" s="8"/>
      <c r="AP59" s="36"/>
    </row>
  </sheetData>
  <sheetProtection algorithmName="SHA-512" hashValue="QDSzKc7KGb168w9v4CiqdK1vbn7gtXNU7lrZWpyvQIf6iePdYzAj3nwF+hUQek6t8c4g8rGBCjgAExEaGFvpKg==" saltValue="AQW+ubH70Ild8AwaTDWJMA==" spinCount="100000" sheet="1" objects="1" scenarios="1"/>
  <mergeCells count="94">
    <mergeCell ref="E29:F29"/>
    <mergeCell ref="L29:M29"/>
    <mergeCell ref="S29:T29"/>
    <mergeCell ref="Z29:AA29"/>
    <mergeCell ref="AG29:AH29"/>
    <mergeCell ref="AN29:AO29"/>
    <mergeCell ref="E39:F39"/>
    <mergeCell ref="L39:M39"/>
    <mergeCell ref="S39:T39"/>
    <mergeCell ref="Z39:AA39"/>
    <mergeCell ref="AG39:AH39"/>
    <mergeCell ref="AN39:AO39"/>
    <mergeCell ref="E30:F30"/>
    <mergeCell ref="L30:M30"/>
    <mergeCell ref="S30:T30"/>
    <mergeCell ref="Z30:AA30"/>
    <mergeCell ref="AG30:AH30"/>
    <mergeCell ref="AN30:AO30"/>
    <mergeCell ref="AN50:AO50"/>
    <mergeCell ref="E40:F40"/>
    <mergeCell ref="L40:M40"/>
    <mergeCell ref="S40:T40"/>
    <mergeCell ref="Z40:AA40"/>
    <mergeCell ref="AG40:AH40"/>
    <mergeCell ref="AN40:AO40"/>
    <mergeCell ref="E49:F49"/>
    <mergeCell ref="L49:M49"/>
    <mergeCell ref="S49:T49"/>
    <mergeCell ref="Z49:AA49"/>
    <mergeCell ref="AG49:AH49"/>
    <mergeCell ref="AN49:AO49"/>
    <mergeCell ref="E50:F50"/>
    <mergeCell ref="L50:M50"/>
    <mergeCell ref="S50:T50"/>
    <mergeCell ref="Z50:AA50"/>
    <mergeCell ref="AG50:AH50"/>
    <mergeCell ref="AN20:AO20"/>
    <mergeCell ref="E19:F19"/>
    <mergeCell ref="L19:M19"/>
    <mergeCell ref="S19:T19"/>
    <mergeCell ref="Z19:AA19"/>
    <mergeCell ref="AG19:AH19"/>
    <mergeCell ref="AN19:AO19"/>
    <mergeCell ref="E20:F20"/>
    <mergeCell ref="L20:M20"/>
    <mergeCell ref="S20:T20"/>
    <mergeCell ref="Z20:AA20"/>
    <mergeCell ref="AG20:AH20"/>
    <mergeCell ref="AN10:AO10"/>
    <mergeCell ref="A8:T8"/>
    <mergeCell ref="V8:AO8"/>
    <mergeCell ref="E9:F9"/>
    <mergeCell ref="L9:M9"/>
    <mergeCell ref="S9:T9"/>
    <mergeCell ref="Z9:AA9"/>
    <mergeCell ref="AG9:AH9"/>
    <mergeCell ref="AN9:AO9"/>
    <mergeCell ref="E10:F10"/>
    <mergeCell ref="L10:M10"/>
    <mergeCell ref="S10:T10"/>
    <mergeCell ref="Z10:AA10"/>
    <mergeCell ref="AG10:AH10"/>
    <mergeCell ref="AG4:AH4"/>
    <mergeCell ref="AN4:AO4"/>
    <mergeCell ref="E4:F4"/>
    <mergeCell ref="L4:M4"/>
    <mergeCell ref="Z6:AA6"/>
    <mergeCell ref="AG6:AH6"/>
    <mergeCell ref="AN6:AO6"/>
    <mergeCell ref="E6:F6"/>
    <mergeCell ref="L6:M6"/>
    <mergeCell ref="S6:T6"/>
    <mergeCell ref="Z5:AA5"/>
    <mergeCell ref="AG5:AH5"/>
    <mergeCell ref="AN5:AO5"/>
    <mergeCell ref="E5:F5"/>
    <mergeCell ref="L5:M5"/>
    <mergeCell ref="S5:T5"/>
    <mergeCell ref="Z3:AA3"/>
    <mergeCell ref="S4:T4"/>
    <mergeCell ref="AN3:AO3"/>
    <mergeCell ref="AG2:AH2"/>
    <mergeCell ref="A1:T1"/>
    <mergeCell ref="V1:AO1"/>
    <mergeCell ref="E2:F2"/>
    <mergeCell ref="L2:M2"/>
    <mergeCell ref="S2:T2"/>
    <mergeCell ref="Z2:AA2"/>
    <mergeCell ref="AN2:AO2"/>
    <mergeCell ref="E3:F3"/>
    <mergeCell ref="L3:M3"/>
    <mergeCell ref="S3:T3"/>
    <mergeCell ref="AG3:AH3"/>
    <mergeCell ref="Z4:AA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8F0E-5CD0-4AE6-B74A-8B4A5271C045}">
  <dimension ref="A1:AP59"/>
  <sheetViews>
    <sheetView zoomScaleNormal="100" zoomScaleSheetLayoutView="100" workbookViewId="0">
      <selection activeCell="B19" sqref="B19"/>
    </sheetView>
  </sheetViews>
  <sheetFormatPr defaultColWidth="4.140625" defaultRowHeight="12.75" x14ac:dyDescent="0.2"/>
  <cols>
    <col min="1" max="1" width="5.28515625" style="7" customWidth="1"/>
    <col min="2" max="2" width="2.85546875" style="1" customWidth="1"/>
    <col min="3" max="6" width="4.140625" style="1" customWidth="1"/>
    <col min="7" max="7" width="4.140625" style="4" customWidth="1"/>
    <col min="8" max="8" width="5.28515625" style="7" customWidth="1"/>
    <col min="9" max="9" width="2.85546875" style="1" customWidth="1"/>
    <col min="10" max="13" width="4.140625" style="1" customWidth="1"/>
    <col min="14" max="14" width="4.140625" style="4" customWidth="1"/>
    <col min="15" max="15" width="5.28515625" style="7" customWidth="1"/>
    <col min="16" max="16" width="2.85546875" style="1" customWidth="1"/>
    <col min="17" max="20" width="4.140625" style="1" customWidth="1"/>
    <col min="21" max="21" width="4.140625" style="4" customWidth="1"/>
    <col min="22" max="22" width="5.28515625" style="7" customWidth="1"/>
    <col min="23" max="23" width="2.85546875" style="1" customWidth="1"/>
    <col min="24" max="27" width="4.140625" style="1" customWidth="1"/>
    <col min="28" max="28" width="4.140625" style="4" customWidth="1"/>
    <col min="29" max="29" width="5.28515625" style="7" customWidth="1"/>
    <col min="30" max="30" width="2.85546875" style="1" customWidth="1"/>
    <col min="31" max="34" width="4.140625" style="1" customWidth="1"/>
    <col min="35" max="35" width="4.140625" style="4" customWidth="1"/>
    <col min="36" max="36" width="5.28515625" style="7" customWidth="1"/>
    <col min="37" max="37" width="2.85546875" style="1" customWidth="1"/>
    <col min="38" max="41" width="4.140625" style="1" customWidth="1"/>
    <col min="42" max="42" width="4.140625" style="34" customWidth="1"/>
    <col min="43" max="43" width="6" style="34" bestFit="1" customWidth="1"/>
    <col min="44" max="16384" width="4.140625" style="34"/>
  </cols>
  <sheetData>
    <row r="1" spans="1:42" x14ac:dyDescent="0.2">
      <c r="A1" s="68" t="s">
        <v>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11"/>
      <c r="V1" s="69" t="s">
        <v>0</v>
      </c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33"/>
    </row>
    <row r="2" spans="1:42" x14ac:dyDescent="0.2">
      <c r="A2" s="59">
        <f ca="1">LEFT(VALUE(RIGHT(IF(Impostazioni!$B$6&lt;"",Impostazioni!$B$6,TODAY())/LN((_xlfn.SHEET()+1)*ROW()*COLUMN())/100000,5)),2)*C2</f>
        <v>8500</v>
      </c>
      <c r="B2" s="1" t="s">
        <v>7</v>
      </c>
      <c r="C2" s="18" cm="1">
        <f t="array" aca="1" ref="C2" ca="1">_xlfn.SWITCH(MOD(RIGHT(IF(Impostazioni!$B$6&lt;"",Impostazioni!$B$6,TODAY())/LN((_xlfn.SHEET()+1)*ROW()*COLUMN())/100000,5),3),0,10,1,100,1000)</f>
        <v>100</v>
      </c>
      <c r="D2" s="19" t="s">
        <v>2</v>
      </c>
      <c r="E2" s="66"/>
      <c r="F2" s="67"/>
      <c r="G2" s="4" t="str">
        <f>IF(AND(E2&lt;&gt;"",Impostazioni!$B$8="S"),IF(E2=A2/C2,"OK","ERR"),"")</f>
        <v/>
      </c>
      <c r="H2" s="59">
        <f ca="1">LEFT(VALUE(RIGHT(IF(Impostazioni!$B$6&lt;"",Impostazioni!$B$6,TODAY())/LN((_xlfn.SHEET()+1)*ROW()*COLUMN())/100000,5)),2)*J2</f>
        <v>300</v>
      </c>
      <c r="I2" s="1" t="s">
        <v>7</v>
      </c>
      <c r="J2" s="18" cm="1">
        <f t="array" aca="1" ref="J2" ca="1">_xlfn.SWITCH(MOD(RIGHT(IF(Impostazioni!$B$6&lt;"",Impostazioni!$B$6,TODAY())/LN((_xlfn.SHEET()+1)*ROW()*COLUMN())/100000,5),3),0,10,1,100,1000)</f>
        <v>10</v>
      </c>
      <c r="K2" s="19" t="s">
        <v>2</v>
      </c>
      <c r="L2" s="66"/>
      <c r="M2" s="67"/>
      <c r="N2" s="20"/>
      <c r="O2" s="59">
        <f ca="1">LEFT(VALUE(RIGHT(IF(Impostazioni!$B$6&lt;"",Impostazioni!$B$6,TODAY())/LN((_xlfn.SHEET()+1)*ROW()*COLUMN())/100000,5)),2)*Q2</f>
        <v>8200</v>
      </c>
      <c r="P2" s="1" t="s">
        <v>7</v>
      </c>
      <c r="Q2" s="18" cm="1">
        <f t="array" aca="1" ref="Q2" ca="1">_xlfn.SWITCH(MOD(RIGHT(IF(Impostazioni!$B$6&lt;"",Impostazioni!$B$6,TODAY())/LN((_xlfn.SHEET()+1)*ROW()*COLUMN())/100000,5),3),0,10,1,100,1000)</f>
        <v>100</v>
      </c>
      <c r="R2" s="19" t="s">
        <v>2</v>
      </c>
      <c r="S2" s="66"/>
      <c r="T2" s="67"/>
      <c r="U2" s="18"/>
      <c r="V2" s="59">
        <f ca="1">LEFT(VALUE(RIGHT(IF(Impostazioni!$B$6&lt;"",Impostazioni!$B$6,TODAY())/LN((_xlfn.SHEET()+1)*ROW()*COLUMN())/100000,5)),2)*X2</f>
        <v>3100</v>
      </c>
      <c r="W2" s="1" t="s">
        <v>7</v>
      </c>
      <c r="X2" s="18" cm="1">
        <f t="array" aca="1" ref="X2" ca="1">_xlfn.SWITCH(MOD(RIGHT(IF(Impostazioni!$B$6&lt;"",Impostazioni!$B$6,TODAY())/LN((_xlfn.SHEET()+1)*ROW()*COLUMN())/100000,5),3),0,10,1,100,1000)</f>
        <v>100</v>
      </c>
      <c r="Y2" s="19" t="s">
        <v>2</v>
      </c>
      <c r="Z2" s="66"/>
      <c r="AA2" s="67"/>
      <c r="AB2" s="20"/>
      <c r="AC2" s="59">
        <f ca="1">LEFT(VALUE(RIGHT(IF(Impostazioni!$B$6&lt;"",Impostazioni!$B$6,TODAY())/LN((_xlfn.SHEET()+1)*ROW()*COLUMN())/100000,5)),2)*AE2</f>
        <v>8000</v>
      </c>
      <c r="AD2" s="1" t="s">
        <v>7</v>
      </c>
      <c r="AE2" s="18" cm="1">
        <f t="array" aca="1" ref="AE2" ca="1">_xlfn.SWITCH(MOD(RIGHT(IF(Impostazioni!$B$6&lt;"",Impostazioni!$B$6,TODAY())/LN((_xlfn.SHEET()+1)*ROW()*COLUMN())/100000,5),3),0,10,1,100,1000)</f>
        <v>100</v>
      </c>
      <c r="AF2" s="19" t="s">
        <v>2</v>
      </c>
      <c r="AG2" s="66"/>
      <c r="AH2" s="67"/>
      <c r="AI2" s="20"/>
      <c r="AJ2" s="59">
        <f ca="1">LEFT(VALUE(RIGHT(IF(Impostazioni!$B$6&lt;"",Impostazioni!$B$6,TODAY())/LN((_xlfn.SHEET()+1)*ROW()*COLUMN())/100000,5)),2)*AL2</f>
        <v>38000</v>
      </c>
      <c r="AK2" s="1" t="s">
        <v>7</v>
      </c>
      <c r="AL2" s="18" cm="1">
        <f t="array" aca="1" ref="AL2" ca="1">_xlfn.SWITCH(MOD(RIGHT(IF(Impostazioni!$B$6&lt;"",Impostazioni!$B$6,TODAY())/LN((_xlfn.SHEET()+1)*ROW()*COLUMN())/100000,5),3),0,10,1,100,1000)</f>
        <v>1000</v>
      </c>
      <c r="AM2" s="19" t="s">
        <v>2</v>
      </c>
      <c r="AN2" s="66"/>
      <c r="AO2" s="67"/>
      <c r="AP2" s="35"/>
    </row>
    <row r="3" spans="1:42" x14ac:dyDescent="0.2">
      <c r="A3" s="59">
        <f ca="1">LEFT(VALUE(RIGHT(IF(Impostazioni!$B$6&lt;"",Impostazioni!$B$6,TODAY())/LN((_xlfn.SHEET()+1)*ROW()*COLUMN())/100000,5)),2)*C3</f>
        <v>4100</v>
      </c>
      <c r="B3" s="1" t="s">
        <v>7</v>
      </c>
      <c r="C3" s="18" cm="1">
        <f t="array" aca="1" ref="C3" ca="1">_xlfn.SWITCH(MOD(RIGHT(IF(Impostazioni!$B$6&lt;"",Impostazioni!$B$6,TODAY())/LN((_xlfn.SHEET()+1)*ROW()*COLUMN())/100000,5),3),0,10,1,100,1000)</f>
        <v>100</v>
      </c>
      <c r="D3" s="19" t="s">
        <v>2</v>
      </c>
      <c r="E3" s="66"/>
      <c r="F3" s="67"/>
      <c r="G3" s="4" t="str">
        <f>IF(AND(E3&lt;&gt;"",Impostazioni!$B$8="S"),IF(E3=A3/C3,"OK","ERR"),"")</f>
        <v/>
      </c>
      <c r="H3" s="59">
        <f ca="1">LEFT(VALUE(RIGHT(IF(Impostazioni!$B$6&lt;"",Impostazioni!$B$6,TODAY())/LN((_xlfn.SHEET()+1)*ROW()*COLUMN())/100000,5)),2)*J3</f>
        <v>8800</v>
      </c>
      <c r="I3" s="1" t="s">
        <v>7</v>
      </c>
      <c r="J3" s="18" cm="1">
        <f t="array" aca="1" ref="J3" ca="1">_xlfn.SWITCH(MOD(RIGHT(IF(Impostazioni!$B$6&lt;"",Impostazioni!$B$6,TODAY())/LN((_xlfn.SHEET()+1)*ROW()*COLUMN())/100000,5),3),0,10,1,100,1000)</f>
        <v>100</v>
      </c>
      <c r="K3" s="19" t="s">
        <v>2</v>
      </c>
      <c r="L3" s="66"/>
      <c r="M3" s="67"/>
      <c r="N3" s="20"/>
      <c r="O3" s="59">
        <f ca="1">LEFT(VALUE(RIGHT(IF(Impostazioni!$B$6&lt;"",Impostazioni!$B$6,TODAY())/LN((_xlfn.SHEET()+1)*ROW()*COLUMN())/100000,5)),2)*Q3</f>
        <v>2000</v>
      </c>
      <c r="P3" s="1" t="s">
        <v>7</v>
      </c>
      <c r="Q3" s="18" cm="1">
        <f t="array" aca="1" ref="Q3" ca="1">_xlfn.SWITCH(MOD(RIGHT(IF(Impostazioni!$B$6&lt;"",Impostazioni!$B$6,TODAY())/LN((_xlfn.SHEET()+1)*ROW()*COLUMN())/100000,5),3),0,10,1,100,1000)</f>
        <v>100</v>
      </c>
      <c r="R3" s="19" t="s">
        <v>2</v>
      </c>
      <c r="S3" s="66"/>
      <c r="T3" s="67"/>
      <c r="U3" s="18"/>
      <c r="V3" s="59">
        <f ca="1">LEFT(VALUE(RIGHT(IF(Impostazioni!$B$6&lt;"",Impostazioni!$B$6,TODAY())/LN((_xlfn.SHEET()+1)*ROW()*COLUMN())/100000,5)),2)*X3</f>
        <v>1400</v>
      </c>
      <c r="W3" s="1" t="s">
        <v>7</v>
      </c>
      <c r="X3" s="18" cm="1">
        <f t="array" aca="1" ref="X3" ca="1">_xlfn.SWITCH(MOD(RIGHT(IF(Impostazioni!$B$6&lt;"",Impostazioni!$B$6,TODAY())/LN((_xlfn.SHEET()+1)*ROW()*COLUMN())/100000,5),3),0,10,1,100,1000)</f>
        <v>100</v>
      </c>
      <c r="Y3" s="19" t="s">
        <v>2</v>
      </c>
      <c r="Z3" s="66"/>
      <c r="AA3" s="67"/>
      <c r="AB3" s="20"/>
      <c r="AC3" s="59">
        <f ca="1">LEFT(VALUE(RIGHT(IF(Impostazioni!$B$6&lt;"",Impostazioni!$B$6,TODAY())/LN((_xlfn.SHEET()+1)*ROW()*COLUMN())/100000,5)),2)*AE3</f>
        <v>290</v>
      </c>
      <c r="AD3" s="1" t="s">
        <v>7</v>
      </c>
      <c r="AE3" s="18" cm="1">
        <f t="array" aca="1" ref="AE3" ca="1">_xlfn.SWITCH(MOD(RIGHT(IF(Impostazioni!$B$6&lt;"",Impostazioni!$B$6,TODAY())/LN((_xlfn.SHEET()+1)*ROW()*COLUMN())/100000,5),3),0,10,1,100,1000)</f>
        <v>10</v>
      </c>
      <c r="AF3" s="19" t="s">
        <v>2</v>
      </c>
      <c r="AG3" s="66"/>
      <c r="AH3" s="67"/>
      <c r="AI3" s="20"/>
      <c r="AJ3" s="59">
        <f ca="1">LEFT(VALUE(RIGHT(IF(Impostazioni!$B$6&lt;"",Impostazioni!$B$6,TODAY())/LN((_xlfn.SHEET()+1)*ROW()*COLUMN())/100000,5)),2)*AL3</f>
        <v>840</v>
      </c>
      <c r="AK3" s="1" t="s">
        <v>7</v>
      </c>
      <c r="AL3" s="18" cm="1">
        <f t="array" aca="1" ref="AL3" ca="1">_xlfn.SWITCH(MOD(RIGHT(IF(Impostazioni!$B$6&lt;"",Impostazioni!$B$6,TODAY())/LN((_xlfn.SHEET()+1)*ROW()*COLUMN())/100000,5),3),0,10,1,100,1000)</f>
        <v>10</v>
      </c>
      <c r="AM3" s="19" t="s">
        <v>2</v>
      </c>
      <c r="AN3" s="66"/>
      <c r="AO3" s="67"/>
      <c r="AP3" s="35"/>
    </row>
    <row r="4" spans="1:42" x14ac:dyDescent="0.2">
      <c r="A4" s="60">
        <f ca="1">LEFT(VALUE(RIGHT(IF(Impostazioni!$B$6&lt;"",Impostazioni!$B$6,TODAY())/LN((_xlfn.SHEET()+1)*ROW()*COLUMN())/100000,5)),2)*C4</f>
        <v>960</v>
      </c>
      <c r="B4" s="1" t="s">
        <v>7</v>
      </c>
      <c r="C4" s="18" cm="1">
        <f t="array" aca="1" ref="C4" ca="1">_xlfn.SWITCH(MOD(RIGHT(IF(Impostazioni!$B$6&lt;"",Impostazioni!$B$6,TODAY())/LN((_xlfn.SHEET()+1)*ROW()*COLUMN())/100000,5),3),0,10,1,100,1000)</f>
        <v>10</v>
      </c>
      <c r="D4" s="19" t="s">
        <v>2</v>
      </c>
      <c r="E4" s="66"/>
      <c r="F4" s="67"/>
      <c r="G4" s="4" t="str">
        <f>IF(AND(E4&lt;&gt;"",Impostazioni!$B$8="S"),IF(E4=A4/C4,"OK","ERR"),"")</f>
        <v/>
      </c>
      <c r="H4" s="60">
        <f ca="1">LEFT(VALUE(RIGHT(IF(Impostazioni!$B$6&lt;"",Impostazioni!$B$6,TODAY())/LN((_xlfn.SHEET()+1)*ROW()*COLUMN())/100000,5)),2)*J4</f>
        <v>16000</v>
      </c>
      <c r="I4" s="1" t="s">
        <v>7</v>
      </c>
      <c r="J4" s="18" cm="1">
        <f t="array" aca="1" ref="J4" ca="1">_xlfn.SWITCH(MOD(RIGHT(IF(Impostazioni!$B$6&lt;"",Impostazioni!$B$6,TODAY())/LN((_xlfn.SHEET()+1)*ROW()*COLUMN())/100000,5),3),0,10,1,100,1000)</f>
        <v>1000</v>
      </c>
      <c r="K4" s="19" t="s">
        <v>2</v>
      </c>
      <c r="L4" s="66"/>
      <c r="M4" s="67"/>
      <c r="N4" s="20"/>
      <c r="O4" s="60">
        <f ca="1">LEFT(VALUE(RIGHT(IF(Impostazioni!$B$6&lt;"",Impostazioni!$B$6,TODAY())/LN((_xlfn.SHEET()+1)*ROW()*COLUMN())/100000,5)),2)*Q4</f>
        <v>92000</v>
      </c>
      <c r="P4" s="1" t="s">
        <v>7</v>
      </c>
      <c r="Q4" s="18" cm="1">
        <f t="array" aca="1" ref="Q4" ca="1">_xlfn.SWITCH(MOD(RIGHT(IF(Impostazioni!$B$6&lt;"",Impostazioni!$B$6,TODAY())/LN((_xlfn.SHEET()+1)*ROW()*COLUMN())/100000,5),3),0,10,1,100,1000)</f>
        <v>1000</v>
      </c>
      <c r="R4" s="19" t="s">
        <v>2</v>
      </c>
      <c r="S4" s="66"/>
      <c r="T4" s="67"/>
      <c r="U4" s="18"/>
      <c r="V4" s="60">
        <f ca="1">LEFT(VALUE(RIGHT(IF(Impostazioni!$B$6&lt;"",Impostazioni!$B$6,TODAY())/LN((_xlfn.SHEET()+1)*ROW()*COLUMN())/100000,5)),2)*X4</f>
        <v>5800</v>
      </c>
      <c r="W4" s="1" t="s">
        <v>7</v>
      </c>
      <c r="X4" s="18" cm="1">
        <f t="array" aca="1" ref="X4" ca="1">_xlfn.SWITCH(MOD(RIGHT(IF(Impostazioni!$B$6&lt;"",Impostazioni!$B$6,TODAY())/LN((_xlfn.SHEET()+1)*ROW()*COLUMN())/100000,5),3),0,10,1,100,1000)</f>
        <v>100</v>
      </c>
      <c r="Y4" s="19" t="s">
        <v>2</v>
      </c>
      <c r="Z4" s="66"/>
      <c r="AA4" s="67"/>
      <c r="AB4" s="20"/>
      <c r="AC4" s="60">
        <f ca="1">LEFT(VALUE(RIGHT(IF(Impostazioni!$B$6&lt;"",Impostazioni!$B$6,TODAY())/LN((_xlfn.SHEET()+1)*ROW()*COLUMN())/100000,5)),2)*AE4</f>
        <v>5700</v>
      </c>
      <c r="AD4" s="1" t="s">
        <v>7</v>
      </c>
      <c r="AE4" s="18" cm="1">
        <f t="array" aca="1" ref="AE4" ca="1">_xlfn.SWITCH(MOD(RIGHT(IF(Impostazioni!$B$6&lt;"",Impostazioni!$B$6,TODAY())/LN((_xlfn.SHEET()+1)*ROW()*COLUMN())/100000,5),3),0,10,1,100,1000)</f>
        <v>100</v>
      </c>
      <c r="AF4" s="19" t="s">
        <v>2</v>
      </c>
      <c r="AG4" s="66"/>
      <c r="AH4" s="67"/>
      <c r="AI4" s="20"/>
      <c r="AJ4" s="60">
        <f ca="1">LEFT(VALUE(RIGHT(IF(Impostazioni!$B$6&lt;"",Impostazioni!$B$6,TODAY())/LN((_xlfn.SHEET()+1)*ROW()*COLUMN())/100000,5)),2)*AL4</f>
        <v>2200</v>
      </c>
      <c r="AK4" s="1" t="s">
        <v>7</v>
      </c>
      <c r="AL4" s="18" cm="1">
        <f t="array" aca="1" ref="AL4" ca="1">_xlfn.SWITCH(MOD(RIGHT(IF(Impostazioni!$B$6&lt;"",Impostazioni!$B$6,TODAY())/LN((_xlfn.SHEET()+1)*ROW()*COLUMN())/100000,5),3),0,10,1,100,1000)</f>
        <v>100</v>
      </c>
      <c r="AM4" s="19" t="s">
        <v>2</v>
      </c>
      <c r="AN4" s="66"/>
      <c r="AO4" s="67"/>
      <c r="AP4" s="35"/>
    </row>
    <row r="5" spans="1:42" x14ac:dyDescent="0.2">
      <c r="A5" s="59">
        <f ca="1">LEFT(VALUE(RIGHT(IF(Impostazioni!$B$6&lt;"",Impostazioni!$B$6,TODAY())/LN((_xlfn.SHEET()+1)*ROW()*COLUMN())/100000,5)),2)*C5</f>
        <v>47000</v>
      </c>
      <c r="B5" s="1" t="s">
        <v>7</v>
      </c>
      <c r="C5" s="18" cm="1">
        <f t="array" aca="1" ref="C5" ca="1">_xlfn.SWITCH(MOD(RIGHT(IF(Impostazioni!$B$6&lt;"",Impostazioni!$B$6,TODAY())/LN((_xlfn.SHEET()+1)*ROW()*COLUMN())/100000,5),3),0,10,1,100,1000)</f>
        <v>1000</v>
      </c>
      <c r="D5" s="19" t="s">
        <v>2</v>
      </c>
      <c r="E5" s="66"/>
      <c r="F5" s="67"/>
      <c r="G5" s="4" t="str">
        <f>IF(AND(E5&lt;&gt;"",Impostazioni!$B$8="S"),IF(E5=A5/C5,"OK","ERR"),"")</f>
        <v/>
      </c>
      <c r="H5" s="59">
        <f ca="1">LEFT(VALUE(RIGHT(IF(Impostazioni!$B$6&lt;"",Impostazioni!$B$6,TODAY())/LN((_xlfn.SHEET()+1)*ROW()*COLUMN())/100000,5)),2)*J5</f>
        <v>83000</v>
      </c>
      <c r="I5" s="1" t="s">
        <v>7</v>
      </c>
      <c r="J5" s="18" cm="1">
        <f t="array" aca="1" ref="J5" ca="1">_xlfn.SWITCH(MOD(RIGHT(IF(Impostazioni!$B$6&lt;"",Impostazioni!$B$6,TODAY())/LN((_xlfn.SHEET()+1)*ROW()*COLUMN())/100000,5),3),0,10,1,100,1000)</f>
        <v>1000</v>
      </c>
      <c r="K5" s="19" t="s">
        <v>2</v>
      </c>
      <c r="L5" s="66"/>
      <c r="M5" s="67"/>
      <c r="N5" s="20"/>
      <c r="O5" s="59">
        <f ca="1">LEFT(VALUE(RIGHT(IF(Impostazioni!$B$6&lt;"",Impostazioni!$B$6,TODAY())/LN((_xlfn.SHEET()+1)*ROW()*COLUMN())/100000,5)),2)*Q5</f>
        <v>1900</v>
      </c>
      <c r="P5" s="1" t="s">
        <v>7</v>
      </c>
      <c r="Q5" s="18" cm="1">
        <f t="array" aca="1" ref="Q5" ca="1">_xlfn.SWITCH(MOD(RIGHT(IF(Impostazioni!$B$6&lt;"",Impostazioni!$B$6,TODAY())/LN((_xlfn.SHEET()+1)*ROW()*COLUMN())/100000,5),3),0,10,1,100,1000)</f>
        <v>100</v>
      </c>
      <c r="R5" s="19" t="s">
        <v>2</v>
      </c>
      <c r="S5" s="66"/>
      <c r="T5" s="67"/>
      <c r="U5" s="18"/>
      <c r="V5" s="59">
        <f ca="1">LEFT(VALUE(RIGHT(IF(Impostazioni!$B$6&lt;"",Impostazioni!$B$6,TODAY())/LN((_xlfn.SHEET()+1)*ROW()*COLUMN())/100000,5)),2)*X5</f>
        <v>53000</v>
      </c>
      <c r="W5" s="1" t="s">
        <v>7</v>
      </c>
      <c r="X5" s="18" cm="1">
        <f t="array" aca="1" ref="X5" ca="1">_xlfn.SWITCH(MOD(RIGHT(IF(Impostazioni!$B$6&lt;"",Impostazioni!$B$6,TODAY())/LN((_xlfn.SHEET()+1)*ROW()*COLUMN())/100000,5),3),0,10,1,100,1000)</f>
        <v>1000</v>
      </c>
      <c r="Y5" s="19" t="s">
        <v>2</v>
      </c>
      <c r="Z5" s="66"/>
      <c r="AA5" s="67"/>
      <c r="AB5" s="20"/>
      <c r="AC5" s="59">
        <f ca="1">LEFT(VALUE(RIGHT(IF(Impostazioni!$B$6&lt;"",Impostazioni!$B$6,TODAY())/LN((_xlfn.SHEET()+1)*ROW()*COLUMN())/100000,5)),2)*AE5</f>
        <v>40000</v>
      </c>
      <c r="AD5" s="1" t="s">
        <v>7</v>
      </c>
      <c r="AE5" s="18" cm="1">
        <f t="array" aca="1" ref="AE5" ca="1">_xlfn.SWITCH(MOD(RIGHT(IF(Impostazioni!$B$6&lt;"",Impostazioni!$B$6,TODAY())/LN((_xlfn.SHEET()+1)*ROW()*COLUMN())/100000,5),3),0,10,1,100,1000)</f>
        <v>1000</v>
      </c>
      <c r="AF5" s="19" t="s">
        <v>2</v>
      </c>
      <c r="AG5" s="66"/>
      <c r="AH5" s="67"/>
      <c r="AI5" s="20"/>
      <c r="AJ5" s="59">
        <f ca="1">LEFT(VALUE(RIGHT(IF(Impostazioni!$B$6&lt;"",Impostazioni!$B$6,TODAY())/LN((_xlfn.SHEET()+1)*ROW()*COLUMN())/100000,5)),2)*AL5</f>
        <v>49000</v>
      </c>
      <c r="AK5" s="1" t="s">
        <v>7</v>
      </c>
      <c r="AL5" s="18" cm="1">
        <f t="array" aca="1" ref="AL5" ca="1">_xlfn.SWITCH(MOD(RIGHT(IF(Impostazioni!$B$6&lt;"",Impostazioni!$B$6,TODAY())/LN((_xlfn.SHEET()+1)*ROW()*COLUMN())/100000,5),3),0,10,1,100,1000)</f>
        <v>1000</v>
      </c>
      <c r="AM5" s="19" t="s">
        <v>2</v>
      </c>
      <c r="AN5" s="66"/>
      <c r="AO5" s="67"/>
      <c r="AP5" s="35"/>
    </row>
    <row r="6" spans="1:42" x14ac:dyDescent="0.2">
      <c r="A6" s="59">
        <f ca="1">LEFT(VALUE(RIGHT(IF(Impostazioni!$B$6&lt;"",Impostazioni!$B$6,TODAY())/LN((_xlfn.SHEET()+1)*ROW()*COLUMN())/100000,5)),2)*C6</f>
        <v>9900</v>
      </c>
      <c r="B6" s="1" t="s">
        <v>7</v>
      </c>
      <c r="C6" s="18" cm="1">
        <f t="array" aca="1" ref="C6" ca="1">_xlfn.SWITCH(MOD(RIGHT(IF(Impostazioni!$B$6&lt;"",Impostazioni!$B$6,TODAY())/LN((_xlfn.SHEET()+1)*ROW()*COLUMN())/100000,5),3),0,10,1,100,1000)</f>
        <v>100</v>
      </c>
      <c r="D6" s="19" t="s">
        <v>2</v>
      </c>
      <c r="E6" s="66"/>
      <c r="F6" s="67"/>
      <c r="G6" s="4" t="str">
        <f>IF(AND(E6&lt;&gt;"",Impostazioni!$B$8="S"),IF(E6=A6/C6,"OK","ERR"),"")</f>
        <v/>
      </c>
      <c r="H6" s="59">
        <f ca="1">LEFT(VALUE(RIGHT(IF(Impostazioni!$B$6&lt;"",Impostazioni!$B$6,TODAY())/LN((_xlfn.SHEET()+1)*ROW()*COLUMN())/100000,5)),2)*J6</f>
        <v>980</v>
      </c>
      <c r="I6" s="1" t="s">
        <v>7</v>
      </c>
      <c r="J6" s="18" cm="1">
        <f t="array" aca="1" ref="J6" ca="1">_xlfn.SWITCH(MOD(RIGHT(IF(Impostazioni!$B$6&lt;"",Impostazioni!$B$6,TODAY())/LN((_xlfn.SHEET()+1)*ROW()*COLUMN())/100000,5),3),0,10,1,100,1000)</f>
        <v>10</v>
      </c>
      <c r="K6" s="19" t="s">
        <v>2</v>
      </c>
      <c r="L6" s="66"/>
      <c r="M6" s="67"/>
      <c r="N6" s="20"/>
      <c r="O6" s="59">
        <f ca="1">LEFT(VALUE(RIGHT(IF(Impostazioni!$B$6&lt;"",Impostazioni!$B$6,TODAY())/LN((_xlfn.SHEET()+1)*ROW()*COLUMN())/100000,5)),2)*Q6</f>
        <v>720</v>
      </c>
      <c r="P6" s="1" t="s">
        <v>7</v>
      </c>
      <c r="Q6" s="18" cm="1">
        <f t="array" aca="1" ref="Q6" ca="1">_xlfn.SWITCH(MOD(RIGHT(IF(Impostazioni!$B$6&lt;"",Impostazioni!$B$6,TODAY())/LN((_xlfn.SHEET()+1)*ROW()*COLUMN())/100000,5),3),0,10,1,100,1000)</f>
        <v>10</v>
      </c>
      <c r="R6" s="19" t="s">
        <v>2</v>
      </c>
      <c r="S6" s="66"/>
      <c r="T6" s="67"/>
      <c r="U6" s="18"/>
      <c r="V6" s="59">
        <f ca="1">LEFT(VALUE(RIGHT(IF(Impostazioni!$B$6&lt;"",Impostazioni!$B$6,TODAY())/LN((_xlfn.SHEET()+1)*ROW()*COLUMN())/100000,5)),2)*X6</f>
        <v>9700</v>
      </c>
      <c r="W6" s="1" t="s">
        <v>7</v>
      </c>
      <c r="X6" s="18" cm="1">
        <f t="array" aca="1" ref="X6" ca="1">_xlfn.SWITCH(MOD(RIGHT(IF(Impostazioni!$B$6&lt;"",Impostazioni!$B$6,TODAY())/LN((_xlfn.SHEET()+1)*ROW()*COLUMN())/100000,5),3),0,10,1,100,1000)</f>
        <v>100</v>
      </c>
      <c r="Y6" s="19" t="s">
        <v>2</v>
      </c>
      <c r="Z6" s="66"/>
      <c r="AA6" s="67"/>
      <c r="AB6" s="20"/>
      <c r="AC6" s="59">
        <f ca="1">LEFT(VALUE(RIGHT(IF(Impostazioni!$B$6&lt;"",Impostazioni!$B$6,TODAY())/LN((_xlfn.SHEET()+1)*ROW()*COLUMN())/100000,5)),2)*AE6</f>
        <v>260</v>
      </c>
      <c r="AD6" s="1" t="s">
        <v>7</v>
      </c>
      <c r="AE6" s="18" cm="1">
        <f t="array" aca="1" ref="AE6" ca="1">_xlfn.SWITCH(MOD(RIGHT(IF(Impostazioni!$B$6&lt;"",Impostazioni!$B$6,TODAY())/LN((_xlfn.SHEET()+1)*ROW()*COLUMN())/100000,5),3),0,10,1,100,1000)</f>
        <v>10</v>
      </c>
      <c r="AF6" s="19" t="s">
        <v>2</v>
      </c>
      <c r="AG6" s="66"/>
      <c r="AH6" s="67"/>
      <c r="AI6" s="20"/>
      <c r="AJ6" s="59">
        <f ca="1">LEFT(VALUE(RIGHT(IF(Impostazioni!$B$6&lt;"",Impostazioni!$B$6,TODAY())/LN((_xlfn.SHEET()+1)*ROW()*COLUMN())/100000,5)),2)*AL6</f>
        <v>410</v>
      </c>
      <c r="AK6" s="1" t="s">
        <v>7</v>
      </c>
      <c r="AL6" s="18" cm="1">
        <f t="array" aca="1" ref="AL6" ca="1">_xlfn.SWITCH(MOD(RIGHT(IF(Impostazioni!$B$6&lt;"",Impostazioni!$B$6,TODAY())/LN((_xlfn.SHEET()+1)*ROW()*COLUMN())/100000,5),3),0,10,1,100,1000)</f>
        <v>10</v>
      </c>
      <c r="AM6" s="19" t="s">
        <v>2</v>
      </c>
      <c r="AN6" s="66"/>
      <c r="AO6" s="67"/>
      <c r="AP6" s="35"/>
    </row>
    <row r="7" spans="1:42" x14ac:dyDescent="0.2">
      <c r="A7" s="30"/>
      <c r="B7" s="8"/>
      <c r="C7" s="8"/>
      <c r="D7" s="8"/>
      <c r="E7" s="8"/>
      <c r="F7" s="8"/>
      <c r="G7" s="14"/>
      <c r="H7" s="30"/>
      <c r="I7" s="8"/>
      <c r="J7" s="8"/>
      <c r="K7" s="8"/>
      <c r="L7" s="8"/>
      <c r="M7" s="8"/>
      <c r="N7" s="14"/>
      <c r="O7" s="30"/>
      <c r="P7" s="8"/>
      <c r="Q7" s="8"/>
      <c r="R7" s="8"/>
      <c r="S7" s="8"/>
      <c r="T7" s="8"/>
      <c r="U7" s="14"/>
      <c r="V7" s="30"/>
      <c r="W7" s="8"/>
      <c r="X7" s="8"/>
      <c r="Y7" s="8"/>
      <c r="Z7" s="8"/>
      <c r="AA7" s="8"/>
      <c r="AB7" s="14"/>
      <c r="AC7" s="30"/>
      <c r="AD7" s="8"/>
      <c r="AE7" s="8"/>
      <c r="AF7" s="8"/>
      <c r="AG7" s="8"/>
      <c r="AH7" s="8"/>
      <c r="AI7" s="14"/>
      <c r="AJ7" s="30"/>
      <c r="AK7" s="8"/>
      <c r="AL7" s="8"/>
      <c r="AM7" s="8"/>
      <c r="AN7" s="8"/>
      <c r="AO7" s="8"/>
      <c r="AP7" s="36"/>
    </row>
    <row r="8" spans="1:42" x14ac:dyDescent="0.2">
      <c r="A8" s="68" t="s">
        <v>9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11"/>
      <c r="V8" s="69" t="s">
        <v>9</v>
      </c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33"/>
    </row>
    <row r="9" spans="1:42" x14ac:dyDescent="0.2">
      <c r="A9" s="59" t="str">
        <f ca="1">LEFT(VALUE(RIGHT(IF(Impostazioni!$B$6&lt;"",Impostazioni!$B$6,TODAY())/LN((_xlfn.SHEET()+1)*ROW()*COLUMN())/100000,5)),3)</f>
        <v>248</v>
      </c>
      <c r="B9" s="1" t="s">
        <v>7</v>
      </c>
      <c r="C9" s="1" t="str">
        <f ca="1">LEFT(VALUE(RIGHT(IF(Impostazioni!$B$6&lt;"",Impostazioni!$B$6,TODAY())/LN((_xlfn.SHEET()+1)*ROW()*COLUMN())/100000,5)),1)</f>
        <v>1</v>
      </c>
      <c r="D9" s="2" t="s">
        <v>2</v>
      </c>
      <c r="E9" s="66"/>
      <c r="F9" s="67"/>
      <c r="G9" s="4" t="str">
        <f>IF(AND(E9&lt;&gt;"",Impostazioni!$B$8="S"),IF(E9=TRUNC(A9/C9),"OK","ERR"),"")</f>
        <v/>
      </c>
      <c r="H9" s="59" t="str">
        <f ca="1">LEFT(VALUE(RIGHT(IF(Impostazioni!$B$6&lt;"",Impostazioni!$B$6,TODAY())/LN((_xlfn.SHEET()+1)*ROW()*COLUMN())/100000,5)),3)</f>
        <v>388</v>
      </c>
      <c r="I9" s="1" t="s">
        <v>7</v>
      </c>
      <c r="J9" s="1" t="str">
        <f ca="1">LEFT(VALUE(RIGHT(IF(Impostazioni!$B$6&lt;"",Impostazioni!$B$6,TODAY())/LN((_xlfn.SHEET()+1)*ROW()*COLUMN())/100000,5)),1)</f>
        <v>7</v>
      </c>
      <c r="K9" s="2" t="s">
        <v>2</v>
      </c>
      <c r="L9" s="66"/>
      <c r="M9" s="67"/>
      <c r="O9" s="59" t="str">
        <f ca="1">LEFT(VALUE(RIGHT(IF(Impostazioni!$B$6&lt;"",Impostazioni!$B$6,TODAY())/LN((_xlfn.SHEET()+1)*ROW()*COLUMN())/100000,5)),3)</f>
        <v>212</v>
      </c>
      <c r="P9" s="1" t="s">
        <v>7</v>
      </c>
      <c r="Q9" s="1" t="str">
        <f ca="1">LEFT(VALUE(RIGHT(IF(Impostazioni!$B$6&lt;"",Impostazioni!$B$6,TODAY())/LN((_xlfn.SHEET()+1)*ROW()*COLUMN())/100000,5)),1)</f>
        <v>4</v>
      </c>
      <c r="R9" s="2" t="s">
        <v>2</v>
      </c>
      <c r="S9" s="66"/>
      <c r="T9" s="67"/>
      <c r="V9" s="59" t="str">
        <f ca="1">LEFT(VALUE(RIGHT(IF(Impostazioni!$B$6&lt;"",Impostazioni!$B$6,TODAY())/LN((_xlfn.SHEET()+1)*ROW()*COLUMN())/100000,5)),3)</f>
        <v>820</v>
      </c>
      <c r="W9" s="1" t="s">
        <v>7</v>
      </c>
      <c r="X9" s="1" t="str">
        <f ca="1">LEFT(VALUE(RIGHT(IF(Impostazioni!$B$6&lt;"",Impostazioni!$B$6,TODAY())/LN((_xlfn.SHEET()+1)*ROW()*COLUMN())/100000,5)),1)</f>
        <v>4</v>
      </c>
      <c r="Y9" s="2" t="s">
        <v>2</v>
      </c>
      <c r="Z9" s="66"/>
      <c r="AA9" s="67"/>
      <c r="AC9" s="59" t="str">
        <f ca="1">LEFT(VALUE(RIGHT(IF(Impostazioni!$B$6&lt;"",Impostazioni!$B$6,TODAY())/LN((_xlfn.SHEET()+1)*ROW()*COLUMN())/100000,5)),3)</f>
        <v>271</v>
      </c>
      <c r="AD9" s="1" t="s">
        <v>7</v>
      </c>
      <c r="AE9" s="1" t="str">
        <f ca="1">LEFT(VALUE(RIGHT(IF(Impostazioni!$B$6&lt;"",Impostazioni!$B$6,TODAY())/LN((_xlfn.SHEET()+1)*ROW()*COLUMN())/100000,5)),1)</f>
        <v>2</v>
      </c>
      <c r="AF9" s="2" t="s">
        <v>2</v>
      </c>
      <c r="AG9" s="66"/>
      <c r="AH9" s="67"/>
      <c r="AJ9" s="59" t="str">
        <f ca="1">LEFT(VALUE(RIGHT(IF(Impostazioni!$B$6&lt;"",Impostazioni!$B$6,TODAY())/LN((_xlfn.SHEET()+1)*ROW()*COLUMN())/100000,5)),3)</f>
        <v>925</v>
      </c>
      <c r="AK9" s="1" t="s">
        <v>7</v>
      </c>
      <c r="AL9" s="1" t="str">
        <f ca="1">LEFT(VALUE(RIGHT(IF(Impostazioni!$B$6&lt;"",Impostazioni!$B$6,TODAY())/LN((_xlfn.SHEET()+1)*ROW()*COLUMN())/100000,5)),1)</f>
        <v>3</v>
      </c>
      <c r="AM9" s="2" t="s">
        <v>2</v>
      </c>
      <c r="AN9" s="66"/>
      <c r="AO9" s="67"/>
      <c r="AP9" s="12"/>
    </row>
    <row r="10" spans="1:42" x14ac:dyDescent="0.2">
      <c r="A10" s="29"/>
      <c r="D10" s="13" t="s">
        <v>8</v>
      </c>
      <c r="E10" s="66"/>
      <c r="F10" s="67"/>
      <c r="G10" s="4" t="str">
        <f>IF(AND(E10&lt;&gt;"",Impostazioni!$B$8="S"),IF(E10=MOD(A9,C9),"OK","ERR"),"")</f>
        <v/>
      </c>
      <c r="H10" s="29"/>
      <c r="K10" s="13" t="s">
        <v>8</v>
      </c>
      <c r="L10" s="66"/>
      <c r="M10" s="67"/>
      <c r="O10" s="29"/>
      <c r="R10" s="13" t="s">
        <v>8</v>
      </c>
      <c r="S10" s="66"/>
      <c r="T10" s="67"/>
      <c r="V10" s="29"/>
      <c r="Y10" s="13" t="s">
        <v>8</v>
      </c>
      <c r="Z10" s="66"/>
      <c r="AA10" s="67"/>
      <c r="AC10" s="29"/>
      <c r="AF10" s="13" t="s">
        <v>8</v>
      </c>
      <c r="AG10" s="66"/>
      <c r="AH10" s="67"/>
      <c r="AJ10" s="29"/>
      <c r="AM10" s="13" t="s">
        <v>8</v>
      </c>
      <c r="AN10" s="66"/>
      <c r="AO10" s="67"/>
      <c r="AP10" s="12"/>
    </row>
    <row r="11" spans="1:42" s="17" customFormat="1" thickBot="1" x14ac:dyDescent="0.25">
      <c r="A11" s="22" t="str">
        <f ca="1">IF(MID(RIGHT("000"&amp;A9,3),1,1)="0","",MID(RIGHT("000"&amp;A9,3),1,1))</f>
        <v>2</v>
      </c>
      <c r="B11" s="23" t="str">
        <f ca="1">MID(RIGHT("000"&amp;A9,3),2,1)</f>
        <v>4</v>
      </c>
      <c r="C11" s="24" t="str">
        <f ca="1">MID(RIGHT("000"&amp;A9,3),3,1)</f>
        <v>8</v>
      </c>
      <c r="D11" s="25"/>
      <c r="E11" s="26" t="str">
        <f ca="1">C9</f>
        <v>1</v>
      </c>
      <c r="F11" s="27"/>
      <c r="G11" s="20"/>
      <c r="H11" s="22" t="str">
        <f ca="1">IF(MID(RIGHT("000"&amp;H9,3),1,1)="0","",MID(RIGHT("000"&amp;H9,3),1,1))</f>
        <v>3</v>
      </c>
      <c r="I11" s="23" t="str">
        <f ca="1">MID(RIGHT("000"&amp;H9,3),2,1)</f>
        <v>8</v>
      </c>
      <c r="J11" s="24" t="str">
        <f ca="1">MID(RIGHT("000"&amp;H9,3),3,1)</f>
        <v>8</v>
      </c>
      <c r="K11" s="25"/>
      <c r="L11" s="26" t="str">
        <f ca="1">J9</f>
        <v>7</v>
      </c>
      <c r="M11" s="27"/>
      <c r="N11" s="20"/>
      <c r="O11" s="22" t="str">
        <f ca="1">IF(MID(RIGHT("000"&amp;O9,3),1,1)="0","",MID(RIGHT("000"&amp;O9,3),1,1))</f>
        <v>2</v>
      </c>
      <c r="P11" s="23" t="str">
        <f ca="1">MID(RIGHT("000"&amp;O9,3),2,1)</f>
        <v>1</v>
      </c>
      <c r="Q11" s="24" t="str">
        <f ca="1">MID(RIGHT("000"&amp;O9,3),3,1)</f>
        <v>2</v>
      </c>
      <c r="R11" s="25"/>
      <c r="S11" s="26" t="str">
        <f ca="1">Q9</f>
        <v>4</v>
      </c>
      <c r="T11" s="27"/>
      <c r="U11" s="20"/>
      <c r="V11" s="22" t="str">
        <f ca="1">IF(MID(RIGHT("000"&amp;V9,3),1,1)="0","",MID(RIGHT("000"&amp;V9,3),1,1))</f>
        <v>8</v>
      </c>
      <c r="W11" s="23" t="str">
        <f ca="1">MID(RIGHT("000"&amp;V9,3),2,1)</f>
        <v>2</v>
      </c>
      <c r="X11" s="24" t="str">
        <f ca="1">MID(RIGHT("000"&amp;V9,3),3,1)</f>
        <v>0</v>
      </c>
      <c r="Y11" s="25"/>
      <c r="Z11" s="26" t="str">
        <f ca="1">X9</f>
        <v>4</v>
      </c>
      <c r="AA11" s="27"/>
      <c r="AB11" s="20"/>
      <c r="AC11" s="22" t="str">
        <f ca="1">IF(MID(RIGHT("000"&amp;AC9,3),1,1)="0","",MID(RIGHT("000"&amp;AC9,3),1,1))</f>
        <v>2</v>
      </c>
      <c r="AD11" s="23" t="str">
        <f ca="1">MID(RIGHT("000"&amp;AC9,3),2,1)</f>
        <v>7</v>
      </c>
      <c r="AE11" s="24" t="str">
        <f ca="1">MID(RIGHT("000"&amp;AC9,3),3,1)</f>
        <v>1</v>
      </c>
      <c r="AF11" s="25"/>
      <c r="AG11" s="26" t="str">
        <f ca="1">AE9</f>
        <v>2</v>
      </c>
      <c r="AH11" s="27"/>
      <c r="AI11" s="20"/>
      <c r="AJ11" s="22" t="str">
        <f ca="1">IF(MID(RIGHT("000"&amp;AJ9,3),1,1)="0","",MID(RIGHT("000"&amp;AJ9,3),1,1))</f>
        <v>9</v>
      </c>
      <c r="AK11" s="23" t="str">
        <f ca="1">MID(RIGHT("000"&amp;AJ9,3),2,1)</f>
        <v>2</v>
      </c>
      <c r="AL11" s="24" t="str">
        <f ca="1">MID(RIGHT("000"&amp;AJ9,3),3,1)</f>
        <v>5</v>
      </c>
      <c r="AM11" s="25"/>
      <c r="AN11" s="26" t="str">
        <f ca="1">AL9</f>
        <v>3</v>
      </c>
      <c r="AO11" s="27"/>
      <c r="AP11" s="21"/>
    </row>
    <row r="12" spans="1:42" x14ac:dyDescent="0.2">
      <c r="A12" s="31"/>
      <c r="B12" s="37"/>
      <c r="C12" s="38"/>
      <c r="D12" s="39"/>
      <c r="E12" s="34"/>
      <c r="H12" s="31"/>
      <c r="I12" s="37"/>
      <c r="J12" s="38"/>
      <c r="K12" s="39"/>
      <c r="L12" s="34"/>
      <c r="O12" s="31"/>
      <c r="P12" s="37"/>
      <c r="Q12" s="38"/>
      <c r="R12" s="39"/>
      <c r="S12" s="34"/>
      <c r="V12" s="31"/>
      <c r="W12" s="37"/>
      <c r="X12" s="38"/>
      <c r="Y12" s="39"/>
      <c r="Z12" s="34"/>
      <c r="AC12" s="31"/>
      <c r="AD12" s="37"/>
      <c r="AE12" s="38"/>
      <c r="AF12" s="39"/>
      <c r="AG12" s="34"/>
      <c r="AJ12" s="31"/>
      <c r="AK12" s="37"/>
      <c r="AL12" s="38"/>
      <c r="AM12" s="39"/>
      <c r="AN12" s="34"/>
      <c r="AP12" s="12"/>
    </row>
    <row r="13" spans="1:42" x14ac:dyDescent="0.2">
      <c r="A13" s="31"/>
      <c r="B13" s="37"/>
      <c r="C13" s="38"/>
      <c r="D13" s="34"/>
      <c r="E13" s="34"/>
      <c r="H13" s="31"/>
      <c r="I13" s="37"/>
      <c r="J13" s="38"/>
      <c r="K13" s="34"/>
      <c r="L13" s="34"/>
      <c r="O13" s="31"/>
      <c r="P13" s="37"/>
      <c r="Q13" s="38"/>
      <c r="R13" s="34"/>
      <c r="S13" s="34"/>
      <c r="V13" s="31"/>
      <c r="W13" s="37"/>
      <c r="X13" s="38"/>
      <c r="Y13" s="34"/>
      <c r="Z13" s="34"/>
      <c r="AC13" s="31"/>
      <c r="AD13" s="37"/>
      <c r="AE13" s="38"/>
      <c r="AF13" s="34"/>
      <c r="AG13" s="34"/>
      <c r="AJ13" s="31"/>
      <c r="AK13" s="37"/>
      <c r="AL13" s="38"/>
      <c r="AM13" s="34"/>
      <c r="AN13" s="34"/>
      <c r="AP13" s="12"/>
    </row>
    <row r="14" spans="1:42" x14ac:dyDescent="0.2">
      <c r="A14" s="32"/>
      <c r="B14" s="9"/>
      <c r="C14" s="10"/>
      <c r="D14" s="4" t="str">
        <f>IF(Impostazioni!$B$10="S","Risultato:","")</f>
        <v/>
      </c>
      <c r="H14" s="32"/>
      <c r="I14" s="9"/>
      <c r="J14" s="10"/>
      <c r="K14" s="4" t="str">
        <f>IF(Impostazioni!$B$10="S","Risultato:","")</f>
        <v/>
      </c>
      <c r="O14" s="32"/>
      <c r="P14" s="9"/>
      <c r="Q14" s="10"/>
      <c r="R14" s="4" t="str">
        <f>IF(Impostazioni!$B$10="S","Risultato:","")</f>
        <v/>
      </c>
      <c r="V14" s="32"/>
      <c r="W14" s="9"/>
      <c r="X14" s="10"/>
      <c r="Y14" s="4" t="str">
        <f>IF(Impostazioni!$B$10="S","Risultato:","")</f>
        <v/>
      </c>
      <c r="AC14" s="32"/>
      <c r="AD14" s="9"/>
      <c r="AE14" s="10"/>
      <c r="AF14" s="4" t="str">
        <f>IF(Impostazioni!$B$10="S","Risultato:","")</f>
        <v/>
      </c>
      <c r="AJ14" s="32"/>
      <c r="AK14" s="9"/>
      <c r="AL14" s="10"/>
      <c r="AM14" s="4" t="str">
        <f>IF(Impostazioni!$B$10="S","Risultato:","")</f>
        <v/>
      </c>
      <c r="AP14" s="12"/>
    </row>
    <row r="15" spans="1:42" x14ac:dyDescent="0.2">
      <c r="A15" s="32"/>
      <c r="B15" s="9"/>
      <c r="C15" s="10"/>
      <c r="E15" s="13" t="str">
        <f>IF(Impostazioni!$B$10="S",TRUNC(A9/C9),"")</f>
        <v/>
      </c>
      <c r="H15" s="32"/>
      <c r="I15" s="9"/>
      <c r="J15" s="10"/>
      <c r="L15" s="13" t="str">
        <f>IF(Impostazioni!$B$10="S",TRUNC(H9/J9),"")</f>
        <v/>
      </c>
      <c r="O15" s="32"/>
      <c r="P15" s="9"/>
      <c r="Q15" s="10"/>
      <c r="S15" s="13" t="str">
        <f>IF(Impostazioni!$B$10="S",TRUNC(O9/Q9),"")</f>
        <v/>
      </c>
      <c r="V15" s="32"/>
      <c r="W15" s="9"/>
      <c r="X15" s="10"/>
      <c r="Z15" s="13" t="str">
        <f>IF(Impostazioni!$B$10="S",TRUNC(V9/X9),"")</f>
        <v/>
      </c>
      <c r="AC15" s="32"/>
      <c r="AD15" s="9"/>
      <c r="AE15" s="10"/>
      <c r="AG15" s="13" t="str">
        <f>IF(Impostazioni!$B$10="S",TRUNC(AC9/AE9),"")</f>
        <v/>
      </c>
      <c r="AJ15" s="32"/>
      <c r="AK15" s="9"/>
      <c r="AL15" s="10"/>
      <c r="AN15" s="13" t="str">
        <f>IF(Impostazioni!$B$10="S",TRUNC(AJ9/AL9),"")</f>
        <v/>
      </c>
      <c r="AP15" s="12"/>
    </row>
    <row r="16" spans="1:42" x14ac:dyDescent="0.2">
      <c r="A16" s="32"/>
      <c r="B16" s="9"/>
      <c r="C16" s="10"/>
      <c r="D16" s="4" t="str">
        <f>IF(Impostazioni!$B$10="S","Resto:","")</f>
        <v/>
      </c>
      <c r="H16" s="32"/>
      <c r="I16" s="9"/>
      <c r="J16" s="10"/>
      <c r="K16" s="4" t="str">
        <f>IF(Impostazioni!$B$10="S","Resto:","")</f>
        <v/>
      </c>
      <c r="O16" s="32"/>
      <c r="P16" s="9"/>
      <c r="Q16" s="10"/>
      <c r="R16" s="4" t="str">
        <f>IF(Impostazioni!$B$10="S","Resto:","")</f>
        <v/>
      </c>
      <c r="V16" s="32"/>
      <c r="W16" s="9"/>
      <c r="X16" s="10"/>
      <c r="Y16" s="4" t="str">
        <f>IF(Impostazioni!$B$10="S","Resto:","")</f>
        <v/>
      </c>
      <c r="AC16" s="32"/>
      <c r="AD16" s="9"/>
      <c r="AE16" s="10"/>
      <c r="AF16" s="4" t="str">
        <f>IF(Impostazioni!$B$10="S","Resto:","")</f>
        <v/>
      </c>
      <c r="AJ16" s="32"/>
      <c r="AK16" s="9"/>
      <c r="AL16" s="10"/>
      <c r="AM16" s="4" t="str">
        <f>IF(Impostazioni!$B$10="S","Resto:","")</f>
        <v/>
      </c>
      <c r="AP16" s="12"/>
    </row>
    <row r="17" spans="1:42" x14ac:dyDescent="0.2">
      <c r="A17" s="32"/>
      <c r="B17" s="9"/>
      <c r="C17" s="10"/>
      <c r="E17" s="13" t="str">
        <f>IF(Impostazioni!$B$10="S",MOD(A9,C9),"")</f>
        <v/>
      </c>
      <c r="H17" s="32"/>
      <c r="I17" s="9"/>
      <c r="J17" s="10"/>
      <c r="L17" s="13" t="str">
        <f>IF(Impostazioni!$B$10="S",MOD(H9,J9),"")</f>
        <v/>
      </c>
      <c r="O17" s="32"/>
      <c r="P17" s="9"/>
      <c r="Q17" s="10"/>
      <c r="S17" s="13" t="str">
        <f>IF(Impostazioni!$B$10="S",MOD(O9,Q9),"")</f>
        <v/>
      </c>
      <c r="V17" s="32"/>
      <c r="W17" s="9"/>
      <c r="X17" s="10"/>
      <c r="Z17" s="13" t="str">
        <f>IF(Impostazioni!$B$10="S",MOD(V9,X9),"")</f>
        <v/>
      </c>
      <c r="AC17" s="32"/>
      <c r="AD17" s="9"/>
      <c r="AE17" s="10"/>
      <c r="AG17" s="13" t="str">
        <f>IF(Impostazioni!$B$10="S",MOD(AC9,AE9),"")</f>
        <v/>
      </c>
      <c r="AJ17" s="32"/>
      <c r="AK17" s="9"/>
      <c r="AL17" s="10"/>
      <c r="AN17" s="13" t="str">
        <f>IF(Impostazioni!$B$10="S",MOD(AJ9,AL9),"")</f>
        <v/>
      </c>
      <c r="AP17" s="12"/>
    </row>
    <row r="18" spans="1:42" x14ac:dyDescent="0.2">
      <c r="A18" s="29"/>
      <c r="H18" s="29"/>
      <c r="O18" s="29"/>
      <c r="U18" s="1"/>
      <c r="V18" s="29"/>
      <c r="AC18" s="29"/>
      <c r="AJ18" s="29"/>
      <c r="AP18" s="35"/>
    </row>
    <row r="19" spans="1:42" x14ac:dyDescent="0.2">
      <c r="A19" s="59" t="str">
        <f ca="1">LEFT(VALUE(RIGHT(IF(Impostazioni!$B$6&lt;"",Impostazioni!$B$6,TODAY())/LN((_xlfn.SHEET()+1)*ROW()*COLUMN())/100000,5)),3)</f>
        <v>875</v>
      </c>
      <c r="B19" s="1" t="s">
        <v>7</v>
      </c>
      <c r="C19" s="1" t="str">
        <f ca="1">LEFT(VALUE(RIGHT(IF(Impostazioni!$B$6&lt;"",Impostazioni!$B$6,TODAY())/LN((_xlfn.SHEET()+1)*ROW()*COLUMN())/100000,5)),1)</f>
        <v>5</v>
      </c>
      <c r="D19" s="2" t="s">
        <v>2</v>
      </c>
      <c r="E19" s="66"/>
      <c r="F19" s="67"/>
      <c r="G19" s="4" t="str">
        <f>IF(AND(E19&lt;&gt;"",Impostazioni!$B$8="S"),IF(E19=TRUNC(A19/C19),"OK","ERR"),"")</f>
        <v/>
      </c>
      <c r="H19" s="59" t="str">
        <f ca="1">LEFT(VALUE(RIGHT(IF(Impostazioni!$B$6&lt;"",Impostazioni!$B$6,TODAY())/LN((_xlfn.SHEET()+1)*ROW()*COLUMN())/100000,5)),3)</f>
        <v>814</v>
      </c>
      <c r="I19" s="1" t="s">
        <v>7</v>
      </c>
      <c r="J19" s="1" t="str">
        <f ca="1">LEFT(VALUE(RIGHT(IF(Impostazioni!$B$6&lt;"",Impostazioni!$B$6,TODAY())/LN((_xlfn.SHEET()+1)*ROW()*COLUMN())/100000,5)),1)</f>
        <v>4</v>
      </c>
      <c r="K19" s="2" t="s">
        <v>2</v>
      </c>
      <c r="L19" s="66"/>
      <c r="M19" s="67"/>
      <c r="O19" s="59" t="str">
        <f ca="1">LEFT(VALUE(RIGHT(IF(Impostazioni!$B$6&lt;"",Impostazioni!$B$6,TODAY())/LN((_xlfn.SHEET()+1)*ROW()*COLUMN())/100000,5)),3)</f>
        <v>776</v>
      </c>
      <c r="P19" s="1" t="s">
        <v>7</v>
      </c>
      <c r="Q19" s="1" t="str">
        <f ca="1">LEFT(VALUE(RIGHT(IF(Impostazioni!$B$6&lt;"",Impostazioni!$B$6,TODAY())/LN((_xlfn.SHEET()+1)*ROW()*COLUMN())/100000,5)),1)</f>
        <v>5</v>
      </c>
      <c r="R19" s="2" t="s">
        <v>2</v>
      </c>
      <c r="S19" s="66"/>
      <c r="T19" s="67"/>
      <c r="V19" s="59" t="str">
        <f ca="1">LEFT(VALUE(RIGHT(IF(Impostazioni!$B$6&lt;"",Impostazioni!$B$6,TODAY())/LN((_xlfn.SHEET()+1)*ROW()*COLUMN())/100000,5)),3)</f>
        <v>850</v>
      </c>
      <c r="W19" s="1" t="s">
        <v>7</v>
      </c>
      <c r="X19" s="1" t="str">
        <f ca="1">LEFT(VALUE(RIGHT(IF(Impostazioni!$B$6&lt;"",Impostazioni!$B$6,TODAY())/LN((_xlfn.SHEET()+1)*ROW()*COLUMN())/100000,5)),1)</f>
        <v>8</v>
      </c>
      <c r="Y19" s="2" t="s">
        <v>2</v>
      </c>
      <c r="Z19" s="66"/>
      <c r="AA19" s="67"/>
      <c r="AC19" s="59" t="str">
        <f ca="1">LEFT(VALUE(RIGHT(IF(Impostazioni!$B$6&lt;"",Impostazioni!$B$6,TODAY())/LN((_xlfn.SHEET()+1)*ROW()*COLUMN())/100000,5)),3)</f>
        <v>420</v>
      </c>
      <c r="AD19" s="1" t="s">
        <v>7</v>
      </c>
      <c r="AE19" s="1" t="str">
        <f ca="1">LEFT(VALUE(RIGHT(IF(Impostazioni!$B$6&lt;"",Impostazioni!$B$6,TODAY())/LN((_xlfn.SHEET()+1)*ROW()*COLUMN())/100000,5)),1)</f>
        <v>3</v>
      </c>
      <c r="AF19" s="2" t="s">
        <v>2</v>
      </c>
      <c r="AG19" s="66"/>
      <c r="AH19" s="67"/>
      <c r="AJ19" s="59" t="str">
        <f ca="1">LEFT(VALUE(RIGHT(IF(Impostazioni!$B$6&lt;"",Impostazioni!$B$6,TODAY())/LN((_xlfn.SHEET()+1)*ROW()*COLUMN())/100000,5)),3)</f>
        <v>962</v>
      </c>
      <c r="AK19" s="1" t="s">
        <v>7</v>
      </c>
      <c r="AL19" s="1" t="str">
        <f ca="1">LEFT(VALUE(RIGHT(IF(Impostazioni!$B$6&lt;"",Impostazioni!$B$6,TODAY())/LN((_xlfn.SHEET()+1)*ROW()*COLUMN())/100000,5)),1)</f>
        <v>9</v>
      </c>
      <c r="AM19" s="2" t="s">
        <v>2</v>
      </c>
      <c r="AN19" s="66"/>
      <c r="AO19" s="67"/>
      <c r="AP19" s="12"/>
    </row>
    <row r="20" spans="1:42" x14ac:dyDescent="0.2">
      <c r="A20" s="29"/>
      <c r="D20" s="13" t="s">
        <v>8</v>
      </c>
      <c r="E20" s="66"/>
      <c r="F20" s="67"/>
      <c r="G20" s="4" t="str">
        <f>IF(AND(E20&lt;&gt;"",Impostazioni!$B$8="S"),IF(E20=MOD(A19,C19),"OK","ERR"),"")</f>
        <v/>
      </c>
      <c r="H20" s="29"/>
      <c r="K20" s="13" t="s">
        <v>8</v>
      </c>
      <c r="L20" s="66"/>
      <c r="M20" s="67"/>
      <c r="O20" s="29"/>
      <c r="R20" s="13" t="s">
        <v>8</v>
      </c>
      <c r="S20" s="66"/>
      <c r="T20" s="67"/>
      <c r="V20" s="29"/>
      <c r="Y20" s="13" t="s">
        <v>8</v>
      </c>
      <c r="Z20" s="66"/>
      <c r="AA20" s="67"/>
      <c r="AC20" s="29"/>
      <c r="AF20" s="13" t="s">
        <v>8</v>
      </c>
      <c r="AG20" s="66"/>
      <c r="AH20" s="67"/>
      <c r="AJ20" s="29"/>
      <c r="AM20" s="13" t="s">
        <v>8</v>
      </c>
      <c r="AN20" s="66"/>
      <c r="AO20" s="67"/>
      <c r="AP20" s="12"/>
    </row>
    <row r="21" spans="1:42" s="17" customFormat="1" thickBot="1" x14ac:dyDescent="0.25">
      <c r="A21" s="22" t="str">
        <f ca="1">IF(MID(RIGHT("000"&amp;A19,3),1,1)="0","",MID(RIGHT("000"&amp;A19,3),1,1))</f>
        <v>8</v>
      </c>
      <c r="B21" s="23" t="str">
        <f ca="1">MID(RIGHT("000"&amp;A19,3),2,1)</f>
        <v>7</v>
      </c>
      <c r="C21" s="24" t="str">
        <f ca="1">MID(RIGHT("000"&amp;A19,3),3,1)</f>
        <v>5</v>
      </c>
      <c r="D21" s="25"/>
      <c r="E21" s="26" t="str">
        <f ca="1">C19</f>
        <v>5</v>
      </c>
      <c r="F21" s="27"/>
      <c r="G21" s="20"/>
      <c r="H21" s="22" t="str">
        <f ca="1">IF(MID(RIGHT("000"&amp;H19,3),1,1)="0","",MID(RIGHT("000"&amp;H19,3),1,1))</f>
        <v>8</v>
      </c>
      <c r="I21" s="23" t="str">
        <f ca="1">MID(RIGHT("000"&amp;H19,3),2,1)</f>
        <v>1</v>
      </c>
      <c r="J21" s="24" t="str">
        <f ca="1">MID(RIGHT("000"&amp;H19,3),3,1)</f>
        <v>4</v>
      </c>
      <c r="K21" s="25"/>
      <c r="L21" s="26" t="str">
        <f ca="1">J19</f>
        <v>4</v>
      </c>
      <c r="M21" s="27"/>
      <c r="N21" s="20"/>
      <c r="O21" s="22" t="str">
        <f ca="1">IF(MID(RIGHT("000"&amp;O19,3),1,1)="0","",MID(RIGHT("000"&amp;O19,3),1,1))</f>
        <v>7</v>
      </c>
      <c r="P21" s="23" t="str">
        <f ca="1">MID(RIGHT("000"&amp;O19,3),2,1)</f>
        <v>7</v>
      </c>
      <c r="Q21" s="24" t="str">
        <f ca="1">MID(RIGHT("000"&amp;O19,3),3,1)</f>
        <v>6</v>
      </c>
      <c r="R21" s="25"/>
      <c r="S21" s="26" t="str">
        <f ca="1">Q19</f>
        <v>5</v>
      </c>
      <c r="T21" s="27"/>
      <c r="U21" s="20"/>
      <c r="V21" s="22" t="str">
        <f ca="1">IF(MID(RIGHT("000"&amp;V19,3),1,1)="0","",MID(RIGHT("000"&amp;V19,3),1,1))</f>
        <v>8</v>
      </c>
      <c r="W21" s="23" t="str">
        <f ca="1">MID(RIGHT("000"&amp;V19,3),2,1)</f>
        <v>5</v>
      </c>
      <c r="X21" s="24" t="str">
        <f ca="1">MID(RIGHT("000"&amp;V19,3),3,1)</f>
        <v>0</v>
      </c>
      <c r="Y21" s="25"/>
      <c r="Z21" s="26" t="str">
        <f ca="1">X19</f>
        <v>8</v>
      </c>
      <c r="AA21" s="27"/>
      <c r="AB21" s="20"/>
      <c r="AC21" s="22" t="str">
        <f ca="1">IF(MID(RIGHT("000"&amp;AC19,3),1,1)="0","",MID(RIGHT("000"&amp;AC19,3),1,1))</f>
        <v>4</v>
      </c>
      <c r="AD21" s="23" t="str">
        <f ca="1">MID(RIGHT("000"&amp;AC19,3),2,1)</f>
        <v>2</v>
      </c>
      <c r="AE21" s="24" t="str">
        <f ca="1">MID(RIGHT("000"&amp;AC19,3),3,1)</f>
        <v>0</v>
      </c>
      <c r="AF21" s="25"/>
      <c r="AG21" s="26" t="str">
        <f ca="1">AE19</f>
        <v>3</v>
      </c>
      <c r="AH21" s="27"/>
      <c r="AI21" s="20"/>
      <c r="AJ21" s="22" t="str">
        <f ca="1">IF(MID(RIGHT("000"&amp;AJ19,3),1,1)="0","",MID(RIGHT("000"&amp;AJ19,3),1,1))</f>
        <v>9</v>
      </c>
      <c r="AK21" s="23" t="str">
        <f ca="1">MID(RIGHT("000"&amp;AJ19,3),2,1)</f>
        <v>6</v>
      </c>
      <c r="AL21" s="24" t="str">
        <f ca="1">MID(RIGHT("000"&amp;AJ19,3),3,1)</f>
        <v>2</v>
      </c>
      <c r="AM21" s="25"/>
      <c r="AN21" s="26" t="str">
        <f ca="1">AL19</f>
        <v>9</v>
      </c>
      <c r="AO21" s="27"/>
      <c r="AP21" s="21"/>
    </row>
    <row r="22" spans="1:42" x14ac:dyDescent="0.2">
      <c r="A22" s="31"/>
      <c r="B22" s="37"/>
      <c r="C22" s="38"/>
      <c r="D22" s="39"/>
      <c r="E22" s="34"/>
      <c r="H22" s="31"/>
      <c r="I22" s="37"/>
      <c r="J22" s="38"/>
      <c r="K22" s="39"/>
      <c r="L22" s="34"/>
      <c r="O22" s="31"/>
      <c r="P22" s="37"/>
      <c r="Q22" s="38"/>
      <c r="R22" s="39"/>
      <c r="S22" s="34"/>
      <c r="V22" s="31"/>
      <c r="W22" s="37"/>
      <c r="X22" s="38"/>
      <c r="Y22" s="39"/>
      <c r="Z22" s="34"/>
      <c r="AC22" s="31"/>
      <c r="AD22" s="37"/>
      <c r="AE22" s="38"/>
      <c r="AF22" s="39"/>
      <c r="AG22" s="34"/>
      <c r="AJ22" s="31"/>
      <c r="AK22" s="37"/>
      <c r="AL22" s="38"/>
      <c r="AM22" s="39"/>
      <c r="AN22" s="34"/>
      <c r="AP22" s="12"/>
    </row>
    <row r="23" spans="1:42" x14ac:dyDescent="0.2">
      <c r="A23" s="31"/>
      <c r="B23" s="37"/>
      <c r="C23" s="38"/>
      <c r="D23" s="34"/>
      <c r="E23" s="34"/>
      <c r="H23" s="31"/>
      <c r="I23" s="37"/>
      <c r="J23" s="38"/>
      <c r="K23" s="34"/>
      <c r="L23" s="34"/>
      <c r="O23" s="31"/>
      <c r="P23" s="37"/>
      <c r="Q23" s="38"/>
      <c r="R23" s="34"/>
      <c r="S23" s="34"/>
      <c r="V23" s="31"/>
      <c r="W23" s="37"/>
      <c r="X23" s="38"/>
      <c r="Y23" s="34"/>
      <c r="Z23" s="34"/>
      <c r="AC23" s="31"/>
      <c r="AD23" s="37"/>
      <c r="AE23" s="38"/>
      <c r="AF23" s="34"/>
      <c r="AG23" s="34"/>
      <c r="AJ23" s="31"/>
      <c r="AK23" s="37"/>
      <c r="AL23" s="38"/>
      <c r="AM23" s="34"/>
      <c r="AN23" s="34"/>
      <c r="AP23" s="12"/>
    </row>
    <row r="24" spans="1:42" x14ac:dyDescent="0.2">
      <c r="A24" s="32"/>
      <c r="B24" s="9"/>
      <c r="C24" s="10"/>
      <c r="D24" s="4" t="str">
        <f>IF(Impostazioni!$B$10="S","Risultato:","")</f>
        <v/>
      </c>
      <c r="H24" s="32"/>
      <c r="I24" s="9"/>
      <c r="J24" s="10"/>
      <c r="K24" s="4" t="str">
        <f>IF(Impostazioni!$B$10="S","Risultato:","")</f>
        <v/>
      </c>
      <c r="O24" s="32"/>
      <c r="P24" s="9"/>
      <c r="Q24" s="10"/>
      <c r="R24" s="4" t="str">
        <f>IF(Impostazioni!$B$10="S","Risultato:","")</f>
        <v/>
      </c>
      <c r="V24" s="32"/>
      <c r="W24" s="9"/>
      <c r="X24" s="10"/>
      <c r="Y24" s="4" t="str">
        <f>IF(Impostazioni!$B$10="S","Risultato:","")</f>
        <v/>
      </c>
      <c r="AC24" s="32"/>
      <c r="AD24" s="9"/>
      <c r="AE24" s="10"/>
      <c r="AF24" s="4" t="str">
        <f>IF(Impostazioni!$B$10="S","Risultato:","")</f>
        <v/>
      </c>
      <c r="AJ24" s="32"/>
      <c r="AK24" s="9"/>
      <c r="AL24" s="10"/>
      <c r="AM24" s="4" t="str">
        <f>IF(Impostazioni!$B$10="S","Risultato:","")</f>
        <v/>
      </c>
      <c r="AP24" s="12"/>
    </row>
    <row r="25" spans="1:42" x14ac:dyDescent="0.2">
      <c r="A25" s="32"/>
      <c r="B25" s="9"/>
      <c r="C25" s="10"/>
      <c r="E25" s="13" t="str">
        <f>IF(Impostazioni!$B$10="S",TRUNC(A19/C19),"")</f>
        <v/>
      </c>
      <c r="H25" s="32"/>
      <c r="I25" s="9"/>
      <c r="J25" s="10"/>
      <c r="L25" s="13" t="str">
        <f>IF(Impostazioni!$B$10="S",TRUNC(H19/J19),"")</f>
        <v/>
      </c>
      <c r="O25" s="32"/>
      <c r="P25" s="9"/>
      <c r="Q25" s="10"/>
      <c r="S25" s="13" t="str">
        <f>IF(Impostazioni!$B$10="S",TRUNC(O19/Q19),"")</f>
        <v/>
      </c>
      <c r="V25" s="32"/>
      <c r="W25" s="9"/>
      <c r="X25" s="10"/>
      <c r="Z25" s="13" t="str">
        <f>IF(Impostazioni!$B$10="S",TRUNC(V19/X19),"")</f>
        <v/>
      </c>
      <c r="AC25" s="32"/>
      <c r="AD25" s="9"/>
      <c r="AE25" s="10"/>
      <c r="AG25" s="13" t="str">
        <f>IF(Impostazioni!$B$10="S",TRUNC(AC19/AE19),"")</f>
        <v/>
      </c>
      <c r="AJ25" s="32"/>
      <c r="AK25" s="9"/>
      <c r="AL25" s="10"/>
      <c r="AN25" s="13" t="str">
        <f>IF(Impostazioni!$B$10="S",TRUNC(AJ19/AL19),"")</f>
        <v/>
      </c>
      <c r="AP25" s="12"/>
    </row>
    <row r="26" spans="1:42" x14ac:dyDescent="0.2">
      <c r="A26" s="32"/>
      <c r="B26" s="9"/>
      <c r="C26" s="10"/>
      <c r="D26" s="4" t="str">
        <f>IF(Impostazioni!$B$10="S","Resto:","")</f>
        <v/>
      </c>
      <c r="H26" s="32"/>
      <c r="I26" s="9"/>
      <c r="J26" s="10"/>
      <c r="K26" s="4" t="str">
        <f>IF(Impostazioni!$B$10="S","Resto:","")</f>
        <v/>
      </c>
      <c r="O26" s="32"/>
      <c r="P26" s="9"/>
      <c r="Q26" s="10"/>
      <c r="R26" s="4" t="str">
        <f>IF(Impostazioni!$B$10="S","Resto:","")</f>
        <v/>
      </c>
      <c r="V26" s="32"/>
      <c r="W26" s="9"/>
      <c r="X26" s="10"/>
      <c r="Y26" s="4" t="str">
        <f>IF(Impostazioni!$B$10="S","Resto:","")</f>
        <v/>
      </c>
      <c r="AC26" s="32"/>
      <c r="AD26" s="9"/>
      <c r="AE26" s="10"/>
      <c r="AF26" s="4" t="str">
        <f>IF(Impostazioni!$B$10="S","Resto:","")</f>
        <v/>
      </c>
      <c r="AJ26" s="32"/>
      <c r="AK26" s="9"/>
      <c r="AL26" s="10"/>
      <c r="AM26" s="4" t="str">
        <f>IF(Impostazioni!$B$10="S","Resto:","")</f>
        <v/>
      </c>
      <c r="AP26" s="12"/>
    </row>
    <row r="27" spans="1:42" x14ac:dyDescent="0.2">
      <c r="A27" s="32"/>
      <c r="B27" s="9"/>
      <c r="C27" s="10"/>
      <c r="E27" s="13" t="str">
        <f>IF(Impostazioni!$B$10="S",MOD(A19,C19),"")</f>
        <v/>
      </c>
      <c r="H27" s="32"/>
      <c r="I27" s="9"/>
      <c r="J27" s="10"/>
      <c r="L27" s="13" t="str">
        <f>IF(Impostazioni!$B$10="S",MOD(H19,J19),"")</f>
        <v/>
      </c>
      <c r="O27" s="32"/>
      <c r="P27" s="9"/>
      <c r="Q27" s="10"/>
      <c r="S27" s="13" t="str">
        <f>IF(Impostazioni!$B$10="S",MOD(O19,Q19),"")</f>
        <v/>
      </c>
      <c r="V27" s="32"/>
      <c r="W27" s="9"/>
      <c r="X27" s="10"/>
      <c r="Z27" s="13" t="str">
        <f>IF(Impostazioni!$B$10="S",MOD(V19,X19),"")</f>
        <v/>
      </c>
      <c r="AC27" s="32"/>
      <c r="AD27" s="9"/>
      <c r="AE27" s="10"/>
      <c r="AG27" s="13" t="str">
        <f>IF(Impostazioni!$B$10="S",MOD(AC19,AE19),"")</f>
        <v/>
      </c>
      <c r="AJ27" s="32"/>
      <c r="AK27" s="9"/>
      <c r="AL27" s="10"/>
      <c r="AN27" s="13" t="str">
        <f>IF(Impostazioni!$B$10="S",MOD(AJ19,AL19),"")</f>
        <v/>
      </c>
      <c r="AP27" s="12"/>
    </row>
    <row r="28" spans="1:42" x14ac:dyDescent="0.2">
      <c r="A28" s="30"/>
      <c r="B28" s="8"/>
      <c r="C28" s="8"/>
      <c r="D28" s="8"/>
      <c r="E28" s="8"/>
      <c r="F28" s="8"/>
      <c r="G28" s="14"/>
      <c r="H28" s="30"/>
      <c r="I28" s="8"/>
      <c r="J28" s="8"/>
      <c r="K28" s="8"/>
      <c r="L28" s="8"/>
      <c r="M28" s="8"/>
      <c r="N28" s="14"/>
      <c r="O28" s="30"/>
      <c r="P28" s="8"/>
      <c r="Q28" s="8"/>
      <c r="R28" s="8"/>
      <c r="S28" s="8"/>
      <c r="T28" s="8"/>
      <c r="U28" s="14"/>
      <c r="V28" s="30"/>
      <c r="W28" s="8"/>
      <c r="X28" s="8"/>
      <c r="Y28" s="8"/>
      <c r="Z28" s="8"/>
      <c r="AA28" s="8"/>
      <c r="AB28" s="14"/>
      <c r="AC28" s="30"/>
      <c r="AD28" s="8"/>
      <c r="AE28" s="8"/>
      <c r="AF28" s="8"/>
      <c r="AG28" s="8"/>
      <c r="AH28" s="8"/>
      <c r="AI28" s="14"/>
      <c r="AJ28" s="30"/>
      <c r="AK28" s="8"/>
      <c r="AL28" s="8"/>
      <c r="AM28" s="8"/>
      <c r="AN28" s="8"/>
      <c r="AO28" s="8"/>
      <c r="AP28" s="15"/>
    </row>
    <row r="29" spans="1:42" x14ac:dyDescent="0.2">
      <c r="A29" s="68" t="s">
        <v>10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11"/>
      <c r="V29" s="69" t="s">
        <v>10</v>
      </c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16"/>
    </row>
    <row r="30" spans="1:42" x14ac:dyDescent="0.2">
      <c r="A30" s="59" t="str">
        <f ca="1">LEFT(VALUE(RIGHT(IF(Impostazioni!$B$6&lt;"",Impostazioni!$B$6,TODAY())/LN((_xlfn.SHEET()+1)*ROW()*COLUMN())/100000,5)),4)</f>
        <v>8254</v>
      </c>
      <c r="B30" s="1" t="s">
        <v>7</v>
      </c>
      <c r="C30" s="1" t="str">
        <f ca="1">LEFT(VALUE(RIGHT(IF(Impostazioni!$B$6&lt;"",Impostazioni!$B$6,TODAY())/LN((_xlfn.SHEET()+1)*ROW()*COLUMN())/100000,5)),2)</f>
        <v>72</v>
      </c>
      <c r="D30" s="2" t="s">
        <v>2</v>
      </c>
      <c r="E30" s="66"/>
      <c r="F30" s="67"/>
      <c r="G30" s="4" t="str">
        <f>IF(AND(E30&lt;&gt;"",Impostazioni!$B$8="S"),IF(E30=TRUNC(A30/C30),"OK","ERR"),"")</f>
        <v/>
      </c>
      <c r="H30" s="59" t="str">
        <f ca="1">LEFT(VALUE(RIGHT(IF(Impostazioni!$B$6&lt;"",Impostazioni!$B$6,TODAY())/LN((_xlfn.SHEET()+1)*ROW()*COLUMN())/100000,5)),4)</f>
        <v>4631</v>
      </c>
      <c r="I30" s="1" t="s">
        <v>7</v>
      </c>
      <c r="J30" s="1" t="str">
        <f ca="1">LEFT(VALUE(RIGHT(IF(Impostazioni!$B$6&lt;"",Impostazioni!$B$6,TODAY())/LN((_xlfn.SHEET()+1)*ROW()*COLUMN())/100000,5)),2)</f>
        <v>80</v>
      </c>
      <c r="K30" s="2" t="s">
        <v>2</v>
      </c>
      <c r="L30" s="66"/>
      <c r="M30" s="67"/>
      <c r="O30" s="59" t="str">
        <f ca="1">LEFT(VALUE(RIGHT(IF(Impostazioni!$B$6&lt;"",Impostazioni!$B$6,TODAY())/LN((_xlfn.SHEET()+1)*ROW()*COLUMN())/100000,5)),4)</f>
        <v>2930</v>
      </c>
      <c r="P30" s="1" t="s">
        <v>7</v>
      </c>
      <c r="Q30" s="1" t="str">
        <f ca="1">LEFT(VALUE(RIGHT(IF(Impostazioni!$B$6&lt;"",Impostazioni!$B$6,TODAY())/LN((_xlfn.SHEET()+1)*ROW()*COLUMN())/100000,5)),2)</f>
        <v>61</v>
      </c>
      <c r="R30" s="2" t="s">
        <v>2</v>
      </c>
      <c r="S30" s="66"/>
      <c r="T30" s="67"/>
      <c r="V30" s="59" t="str">
        <f ca="1">LEFT(VALUE(RIGHT(IF(Impostazioni!$B$6&lt;"",Impostazioni!$B$6,TODAY())/LN((_xlfn.SHEET()+1)*ROW()*COLUMN())/100000,5)),4)</f>
        <v>2245</v>
      </c>
      <c r="W30" s="1" t="s">
        <v>7</v>
      </c>
      <c r="X30" s="1" t="str">
        <f ca="1">LEFT(VALUE(RIGHT(IF(Impostazioni!$B$6&lt;"",Impostazioni!$B$6,TODAY())/LN((_xlfn.SHEET()+1)*ROW()*COLUMN())/100000,5)),2)</f>
        <v>63</v>
      </c>
      <c r="Y30" s="2" t="s">
        <v>2</v>
      </c>
      <c r="Z30" s="66"/>
      <c r="AA30" s="67"/>
      <c r="AC30" s="59" t="str">
        <f ca="1">LEFT(VALUE(RIGHT(IF(Impostazioni!$B$6&lt;"",Impostazioni!$B$6,TODAY())/LN((_xlfn.SHEET()+1)*ROW()*COLUMN())/100000,5)),4)</f>
        <v>7165</v>
      </c>
      <c r="AD30" s="1" t="s">
        <v>7</v>
      </c>
      <c r="AE30" s="1" t="str">
        <f ca="1">LEFT(VALUE(RIGHT(IF(Impostazioni!$B$6&lt;"",Impostazioni!$B$6,TODAY())/LN((_xlfn.SHEET()+1)*ROW()*COLUMN())/100000,5)),2)</f>
        <v>89</v>
      </c>
      <c r="AF30" s="2" t="s">
        <v>2</v>
      </c>
      <c r="AG30" s="66"/>
      <c r="AH30" s="67"/>
      <c r="AJ30" s="59" t="str">
        <f ca="1">LEFT(VALUE(RIGHT(IF(Impostazioni!$B$6&lt;"",Impostazioni!$B$6,TODAY())/LN((_xlfn.SHEET()+1)*ROW()*COLUMN())/100000,5)),4)</f>
        <v>7499</v>
      </c>
      <c r="AK30" s="1" t="s">
        <v>7</v>
      </c>
      <c r="AL30" s="1" t="str">
        <f ca="1">LEFT(VALUE(RIGHT(IF(Impostazioni!$B$6&lt;"",Impostazioni!$B$6,TODAY())/LN((_xlfn.SHEET()+1)*ROW()*COLUMN())/100000,5)),2)</f>
        <v>22</v>
      </c>
      <c r="AM30" s="2" t="s">
        <v>2</v>
      </c>
      <c r="AN30" s="66"/>
      <c r="AO30" s="67"/>
      <c r="AP30" s="12"/>
    </row>
    <row r="31" spans="1:42" x14ac:dyDescent="0.2">
      <c r="A31" s="29"/>
      <c r="D31" s="13" t="s">
        <v>8</v>
      </c>
      <c r="E31" s="66"/>
      <c r="F31" s="67"/>
      <c r="G31" s="4" t="str">
        <f>IF(AND(E31&lt;&gt;"",Impostazioni!$B$8="S"),IF(E31=MOD(A30,C30),"OK","ERR"),"")</f>
        <v/>
      </c>
      <c r="H31" s="29"/>
      <c r="K31" s="13" t="s">
        <v>8</v>
      </c>
      <c r="L31" s="66"/>
      <c r="M31" s="67"/>
      <c r="O31" s="29"/>
      <c r="R31" s="13" t="s">
        <v>8</v>
      </c>
      <c r="S31" s="66"/>
      <c r="T31" s="67"/>
      <c r="V31" s="29"/>
      <c r="Y31" s="13" t="s">
        <v>8</v>
      </c>
      <c r="Z31" s="66"/>
      <c r="AA31" s="67"/>
      <c r="AC31" s="29"/>
      <c r="AF31" s="13" t="s">
        <v>8</v>
      </c>
      <c r="AG31" s="66"/>
      <c r="AH31" s="67"/>
      <c r="AJ31" s="29"/>
      <c r="AM31" s="13" t="s">
        <v>8</v>
      </c>
      <c r="AN31" s="66"/>
      <c r="AO31" s="67"/>
      <c r="AP31" s="12"/>
    </row>
    <row r="32" spans="1:42" s="17" customFormat="1" thickBot="1" x14ac:dyDescent="0.25">
      <c r="A32" s="22" t="str">
        <f ca="1">IF(MID(RIGHT("0000"&amp;A30,4),1,1)="0","",MID(RIGHT("0000"&amp;A30,4),1,1))</f>
        <v>8</v>
      </c>
      <c r="B32" s="24" t="str">
        <f ca="1">MID(RIGHT("0000"&amp;A30,4),2,1)</f>
        <v>2</v>
      </c>
      <c r="C32" s="23" t="str">
        <f ca="1">MID(RIGHT("0000"&amp;A30,4),3,1)</f>
        <v>5</v>
      </c>
      <c r="D32" s="24" t="str">
        <f ca="1">MID(RIGHT("0000"&amp;A30,4),4,1)</f>
        <v>4</v>
      </c>
      <c r="E32" s="28" t="str">
        <f ca="1">LEFT(C30,1)</f>
        <v>7</v>
      </c>
      <c r="F32" s="27" t="str">
        <f ca="1">RIGHT(C30,1)</f>
        <v>2</v>
      </c>
      <c r="G32" s="20"/>
      <c r="H32" s="22" t="str">
        <f ca="1">IF(MID(RIGHT("0000"&amp;H30,4),1,1)="0","",MID(RIGHT("0000"&amp;H30,4),1,1))</f>
        <v>4</v>
      </c>
      <c r="I32" s="24" t="str">
        <f ca="1">MID(RIGHT("0000"&amp;H30,4),2,1)</f>
        <v>6</v>
      </c>
      <c r="J32" s="23" t="str">
        <f ca="1">MID(RIGHT("0000"&amp;H30,4),3,1)</f>
        <v>3</v>
      </c>
      <c r="K32" s="24" t="str">
        <f ca="1">MID(RIGHT("0000"&amp;H30,4),4,1)</f>
        <v>1</v>
      </c>
      <c r="L32" s="28" t="str">
        <f ca="1">LEFT(J30,1)</f>
        <v>8</v>
      </c>
      <c r="M32" s="27" t="str">
        <f ca="1">RIGHT(J30,1)</f>
        <v>0</v>
      </c>
      <c r="N32" s="20"/>
      <c r="O32" s="22" t="str">
        <f ca="1">IF(MID(RIGHT("0000"&amp;O30,4),1,1)="0","",MID(RIGHT("0000"&amp;O30,4),1,1))</f>
        <v>2</v>
      </c>
      <c r="P32" s="24" t="str">
        <f ca="1">MID(RIGHT("0000"&amp;O30,4),2,1)</f>
        <v>9</v>
      </c>
      <c r="Q32" s="23" t="str">
        <f ca="1">MID(RIGHT("0000"&amp;O30,4),3,1)</f>
        <v>3</v>
      </c>
      <c r="R32" s="24" t="str">
        <f ca="1">MID(RIGHT("0000"&amp;O30,4),4,1)</f>
        <v>0</v>
      </c>
      <c r="S32" s="28" t="str">
        <f ca="1">LEFT(Q30,1)</f>
        <v>6</v>
      </c>
      <c r="T32" s="27" t="str">
        <f ca="1">RIGHT(Q30,1)</f>
        <v>1</v>
      </c>
      <c r="U32" s="20"/>
      <c r="V32" s="22" t="str">
        <f ca="1">IF(MID(RIGHT("0000"&amp;V30,4),1,1)="0","",MID(RIGHT("0000"&amp;V30,4),1,1))</f>
        <v>2</v>
      </c>
      <c r="W32" s="24" t="str">
        <f ca="1">MID(RIGHT("0000"&amp;V30,4),2,1)</f>
        <v>2</v>
      </c>
      <c r="X32" s="23" t="str">
        <f ca="1">MID(RIGHT("0000"&amp;V30,4),3,1)</f>
        <v>4</v>
      </c>
      <c r="Y32" s="24" t="str">
        <f ca="1">MID(RIGHT("0000"&amp;V30,4),4,1)</f>
        <v>5</v>
      </c>
      <c r="Z32" s="28" t="str">
        <f ca="1">LEFT(X30,1)</f>
        <v>6</v>
      </c>
      <c r="AA32" s="27" t="str">
        <f ca="1">RIGHT(X30,1)</f>
        <v>3</v>
      </c>
      <c r="AB32" s="20"/>
      <c r="AC32" s="22" t="str">
        <f ca="1">IF(MID(RIGHT("0000"&amp;AC30,4),1,1)="0","",MID(RIGHT("0000"&amp;AC30,4),1,1))</f>
        <v>7</v>
      </c>
      <c r="AD32" s="24" t="str">
        <f ca="1">MID(RIGHT("0000"&amp;AC30,4),2,1)</f>
        <v>1</v>
      </c>
      <c r="AE32" s="23" t="str">
        <f ca="1">MID(RIGHT("0000"&amp;AC30,4),3,1)</f>
        <v>6</v>
      </c>
      <c r="AF32" s="24" t="str">
        <f ca="1">MID(RIGHT("0000"&amp;AC30,4),4,1)</f>
        <v>5</v>
      </c>
      <c r="AG32" s="28" t="str">
        <f ca="1">LEFT(AE30,1)</f>
        <v>8</v>
      </c>
      <c r="AH32" s="27" t="str">
        <f ca="1">RIGHT(AE30,1)</f>
        <v>9</v>
      </c>
      <c r="AI32" s="20"/>
      <c r="AJ32" s="22" t="str">
        <f ca="1">IF(MID(RIGHT("0000"&amp;AJ30,4),1,1)="0","",MID(RIGHT("0000"&amp;AJ30,4),1,1))</f>
        <v>7</v>
      </c>
      <c r="AK32" s="24" t="str">
        <f ca="1">MID(RIGHT("0000"&amp;AJ30,4),2,1)</f>
        <v>4</v>
      </c>
      <c r="AL32" s="23" t="str">
        <f ca="1">MID(RIGHT("0000"&amp;AJ30,4),3,1)</f>
        <v>9</v>
      </c>
      <c r="AM32" s="24" t="str">
        <f ca="1">MID(RIGHT("0000"&amp;AJ30,4),4,1)</f>
        <v>9</v>
      </c>
      <c r="AN32" s="28" t="str">
        <f ca="1">LEFT(AL30,1)</f>
        <v>2</v>
      </c>
      <c r="AO32" s="27" t="str">
        <f ca="1">RIGHT(AL30,1)</f>
        <v>2</v>
      </c>
      <c r="AP32" s="21"/>
    </row>
    <row r="33" spans="1:42" x14ac:dyDescent="0.2">
      <c r="A33" s="31"/>
      <c r="B33" s="38"/>
      <c r="C33" s="37"/>
      <c r="D33" s="38"/>
      <c r="E33" s="39"/>
      <c r="F33" s="34"/>
      <c r="H33" s="31"/>
      <c r="I33" s="38"/>
      <c r="J33" s="37"/>
      <c r="K33" s="38"/>
      <c r="L33" s="39"/>
      <c r="M33" s="34"/>
      <c r="O33" s="31"/>
      <c r="P33" s="38"/>
      <c r="Q33" s="37"/>
      <c r="R33" s="38"/>
      <c r="S33" s="39"/>
      <c r="T33" s="34"/>
      <c r="V33" s="31"/>
      <c r="W33" s="38"/>
      <c r="X33" s="37"/>
      <c r="Y33" s="38"/>
      <c r="Z33" s="39"/>
      <c r="AA33" s="34"/>
      <c r="AC33" s="31"/>
      <c r="AD33" s="38"/>
      <c r="AE33" s="37"/>
      <c r="AF33" s="38"/>
      <c r="AG33" s="39"/>
      <c r="AH33" s="34"/>
      <c r="AJ33" s="31"/>
      <c r="AK33" s="38"/>
      <c r="AL33" s="37"/>
      <c r="AM33" s="38"/>
      <c r="AN33" s="39"/>
      <c r="AO33" s="34"/>
      <c r="AP33" s="12"/>
    </row>
    <row r="34" spans="1:42" x14ac:dyDescent="0.2">
      <c r="A34" s="31"/>
      <c r="B34" s="38"/>
      <c r="C34" s="37"/>
      <c r="D34" s="38"/>
      <c r="E34" s="34"/>
      <c r="F34" s="34"/>
      <c r="H34" s="31"/>
      <c r="I34" s="38"/>
      <c r="J34" s="37"/>
      <c r="K34" s="38"/>
      <c r="L34" s="34"/>
      <c r="M34" s="34"/>
      <c r="O34" s="31"/>
      <c r="P34" s="38"/>
      <c r="Q34" s="37"/>
      <c r="R34" s="38"/>
      <c r="S34" s="34"/>
      <c r="T34" s="34"/>
      <c r="V34" s="31"/>
      <c r="W34" s="38"/>
      <c r="X34" s="37"/>
      <c r="Y34" s="38"/>
      <c r="Z34" s="34"/>
      <c r="AA34" s="34"/>
      <c r="AC34" s="31"/>
      <c r="AD34" s="38"/>
      <c r="AE34" s="37"/>
      <c r="AF34" s="38"/>
      <c r="AG34" s="34"/>
      <c r="AH34" s="34"/>
      <c r="AJ34" s="31"/>
      <c r="AK34" s="38"/>
      <c r="AL34" s="37"/>
      <c r="AM34" s="38"/>
      <c r="AN34" s="34"/>
      <c r="AO34" s="34"/>
      <c r="AP34" s="12"/>
    </row>
    <row r="35" spans="1:42" x14ac:dyDescent="0.2">
      <c r="A35" s="32"/>
      <c r="B35" s="10"/>
      <c r="C35" s="9"/>
      <c r="D35" s="10"/>
      <c r="E35" s="4" t="str">
        <f>IF(Impostazioni!$B$10="S","Risultato:","")</f>
        <v/>
      </c>
      <c r="H35" s="32"/>
      <c r="I35" s="10"/>
      <c r="J35" s="9"/>
      <c r="K35" s="10"/>
      <c r="L35" s="4" t="str">
        <f>IF(Impostazioni!$B$10="S","Risultato:","")</f>
        <v/>
      </c>
      <c r="O35" s="32"/>
      <c r="P35" s="10"/>
      <c r="Q35" s="9"/>
      <c r="R35" s="10"/>
      <c r="S35" s="4" t="str">
        <f>IF(Impostazioni!$B$10="S","Risultato:","")</f>
        <v/>
      </c>
      <c r="V35" s="32"/>
      <c r="W35" s="10"/>
      <c r="X35" s="9"/>
      <c r="Y35" s="10"/>
      <c r="Z35" s="4" t="str">
        <f>IF(Impostazioni!$B$10="S","Risultato:","")</f>
        <v/>
      </c>
      <c r="AC35" s="32"/>
      <c r="AD35" s="10"/>
      <c r="AE35" s="9"/>
      <c r="AF35" s="10"/>
      <c r="AG35" s="4" t="str">
        <f>IF(Impostazioni!$B$10="S","Risultato:","")</f>
        <v/>
      </c>
      <c r="AJ35" s="32"/>
      <c r="AK35" s="10"/>
      <c r="AL35" s="9"/>
      <c r="AM35" s="10"/>
      <c r="AN35" s="4" t="str">
        <f>IF(Impostazioni!$B$10="S","Risultato:","")</f>
        <v/>
      </c>
      <c r="AP35" s="12"/>
    </row>
    <row r="36" spans="1:42" x14ac:dyDescent="0.2">
      <c r="A36" s="32"/>
      <c r="B36" s="10"/>
      <c r="C36" s="9"/>
      <c r="D36" s="10"/>
      <c r="F36" s="13" t="str">
        <f>IF(Impostazioni!$B$10="S",TRUNC(A30/C30),"")</f>
        <v/>
      </c>
      <c r="H36" s="32"/>
      <c r="I36" s="10"/>
      <c r="J36" s="9"/>
      <c r="K36" s="10"/>
      <c r="M36" s="13" t="str">
        <f>IF(Impostazioni!$B$10="S",TRUNC(H30/J30),"")</f>
        <v/>
      </c>
      <c r="O36" s="32"/>
      <c r="P36" s="10"/>
      <c r="Q36" s="9"/>
      <c r="R36" s="10"/>
      <c r="T36" s="13" t="str">
        <f>IF(Impostazioni!$B$10="S",TRUNC(O30/Q30),"")</f>
        <v/>
      </c>
      <c r="V36" s="32"/>
      <c r="W36" s="10"/>
      <c r="X36" s="9"/>
      <c r="Y36" s="10"/>
      <c r="AA36" s="13" t="str">
        <f>IF(Impostazioni!$B$10="S",TRUNC(V30/X30),"")</f>
        <v/>
      </c>
      <c r="AC36" s="32"/>
      <c r="AD36" s="10"/>
      <c r="AE36" s="9"/>
      <c r="AF36" s="10"/>
      <c r="AH36" s="13" t="str">
        <f>IF(Impostazioni!$B$10="S",TRUNC(AC30/AE30),"")</f>
        <v/>
      </c>
      <c r="AJ36" s="32"/>
      <c r="AK36" s="10"/>
      <c r="AL36" s="9"/>
      <c r="AM36" s="10"/>
      <c r="AO36" s="13" t="str">
        <f>IF(Impostazioni!$B$10="S",TRUNC(AJ30/AL30),"")</f>
        <v/>
      </c>
      <c r="AP36" s="12"/>
    </row>
    <row r="37" spans="1:42" x14ac:dyDescent="0.2">
      <c r="A37" s="32"/>
      <c r="B37" s="10"/>
      <c r="C37" s="9"/>
      <c r="D37" s="10"/>
      <c r="E37" s="4" t="str">
        <f>IF(Impostazioni!$B$10="S","Resto:","")</f>
        <v/>
      </c>
      <c r="H37" s="32"/>
      <c r="I37" s="10"/>
      <c r="J37" s="9"/>
      <c r="K37" s="10"/>
      <c r="L37" s="4" t="str">
        <f>IF(Impostazioni!$B$10="S","Resto:","")</f>
        <v/>
      </c>
      <c r="O37" s="32"/>
      <c r="P37" s="10"/>
      <c r="Q37" s="9"/>
      <c r="R37" s="10"/>
      <c r="S37" s="4" t="str">
        <f>IF(Impostazioni!$B$10="S","Resto:","")</f>
        <v/>
      </c>
      <c r="V37" s="32"/>
      <c r="W37" s="10"/>
      <c r="X37" s="9"/>
      <c r="Y37" s="10"/>
      <c r="Z37" s="4" t="str">
        <f>IF(Impostazioni!$B$10="S","Resto:","")</f>
        <v/>
      </c>
      <c r="AC37" s="32"/>
      <c r="AD37" s="10"/>
      <c r="AE37" s="9"/>
      <c r="AF37" s="10"/>
      <c r="AG37" s="4" t="str">
        <f>IF(Impostazioni!$B$10="S","Resto:","")</f>
        <v/>
      </c>
      <c r="AJ37" s="32"/>
      <c r="AK37" s="10"/>
      <c r="AL37" s="9"/>
      <c r="AM37" s="10"/>
      <c r="AN37" s="4" t="str">
        <f>IF(Impostazioni!$B$10="S","Resto:","")</f>
        <v/>
      </c>
      <c r="AP37" s="12"/>
    </row>
    <row r="38" spans="1:42" x14ac:dyDescent="0.2">
      <c r="A38" s="32"/>
      <c r="B38" s="10"/>
      <c r="C38" s="9"/>
      <c r="D38" s="10"/>
      <c r="F38" s="13" t="str">
        <f>IF(Impostazioni!$B$10="S",MOD(A30,C30),"")</f>
        <v/>
      </c>
      <c r="H38" s="32"/>
      <c r="I38" s="10"/>
      <c r="J38" s="9"/>
      <c r="K38" s="10"/>
      <c r="M38" s="13" t="str">
        <f>IF(Impostazioni!$B$10="S",MOD(H30,J30),"")</f>
        <v/>
      </c>
      <c r="O38" s="32"/>
      <c r="P38" s="10"/>
      <c r="Q38" s="9"/>
      <c r="R38" s="10"/>
      <c r="T38" s="13" t="str">
        <f>IF(Impostazioni!$B$10="S",MOD(O30,Q30),"")</f>
        <v/>
      </c>
      <c r="V38" s="32"/>
      <c r="W38" s="10"/>
      <c r="X38" s="9"/>
      <c r="Y38" s="10"/>
      <c r="AA38" s="13" t="str">
        <f>IF(Impostazioni!$B$10="S",MOD(V30,X30),"")</f>
        <v/>
      </c>
      <c r="AC38" s="32"/>
      <c r="AD38" s="10"/>
      <c r="AE38" s="9"/>
      <c r="AF38" s="10"/>
      <c r="AH38" s="13" t="str">
        <f>IF(Impostazioni!$B$10="S",MOD(AC30,AE30),"")</f>
        <v/>
      </c>
      <c r="AJ38" s="32"/>
      <c r="AK38" s="10"/>
      <c r="AL38" s="9"/>
      <c r="AM38" s="10"/>
      <c r="AO38" s="13" t="str">
        <f>IF(Impostazioni!$B$10="S",MOD(AJ30,AL30),"")</f>
        <v/>
      </c>
      <c r="AP38" s="12"/>
    </row>
    <row r="39" spans="1:42" x14ac:dyDescent="0.2">
      <c r="A39" s="29"/>
      <c r="H39" s="29"/>
      <c r="O39" s="29"/>
      <c r="V39" s="29"/>
      <c r="AC39" s="29"/>
      <c r="AJ39" s="29"/>
      <c r="AP39" s="12"/>
    </row>
    <row r="40" spans="1:42" x14ac:dyDescent="0.2">
      <c r="A40" s="59" t="str">
        <f ca="1">LEFT(VALUE(RIGHT(IF(Impostazioni!$B$6&lt;"",Impostazioni!$B$6,TODAY())/LN((_xlfn.SHEET()+1)*ROW()*COLUMN())/100000,5)),4)</f>
        <v>8357</v>
      </c>
      <c r="B40" s="1" t="s">
        <v>7</v>
      </c>
      <c r="C40" s="1" t="str">
        <f ca="1">LEFT(VALUE(RIGHT(IF(Impostazioni!$B$6&lt;"",Impostazioni!$B$6,TODAY())/LN((_xlfn.SHEET()+1)*ROW()*COLUMN())/100000,5)),2)</f>
        <v>63</v>
      </c>
      <c r="D40" s="2" t="s">
        <v>2</v>
      </c>
      <c r="E40" s="66"/>
      <c r="F40" s="67"/>
      <c r="H40" s="59" t="str">
        <f ca="1">LEFT(VALUE(RIGHT(IF(Impostazioni!$B$6&lt;"",Impostazioni!$B$6,TODAY())/LN((_xlfn.SHEET()+1)*ROW()*COLUMN())/100000,5)),4)</f>
        <v>5624</v>
      </c>
      <c r="I40" s="1" t="s">
        <v>7</v>
      </c>
      <c r="J40" s="1" t="str">
        <f ca="1">LEFT(VALUE(RIGHT(IF(Impostazioni!$B$6&lt;"",Impostazioni!$B$6,TODAY())/LN((_xlfn.SHEET()+1)*ROW()*COLUMN())/100000,5)),2)</f>
        <v>48</v>
      </c>
      <c r="K40" s="2" t="s">
        <v>2</v>
      </c>
      <c r="L40" s="66"/>
      <c r="M40" s="67"/>
      <c r="O40" s="59" t="str">
        <f ca="1">LEFT(VALUE(RIGHT(IF(Impostazioni!$B$6&lt;"",Impostazioni!$B$6,TODAY())/LN((_xlfn.SHEET()+1)*ROW()*COLUMN())/100000,5)),4)</f>
        <v>6961</v>
      </c>
      <c r="P40" s="1" t="s">
        <v>7</v>
      </c>
      <c r="Q40" s="1" t="str">
        <f ca="1">LEFT(VALUE(RIGHT(IF(Impostazioni!$B$6&lt;"",Impostazioni!$B$6,TODAY())/LN((_xlfn.SHEET()+1)*ROW()*COLUMN())/100000,5)),2)</f>
        <v>63</v>
      </c>
      <c r="R40" s="2" t="s">
        <v>2</v>
      </c>
      <c r="S40" s="66"/>
      <c r="T40" s="67"/>
      <c r="V40" s="59" t="str">
        <f ca="1">LEFT(VALUE(RIGHT(IF(Impostazioni!$B$6&lt;"",Impostazioni!$B$6,TODAY())/LN((_xlfn.SHEET()+1)*ROW()*COLUMN())/100000,5)),4)</f>
        <v>1128</v>
      </c>
      <c r="W40" s="1" t="s">
        <v>7</v>
      </c>
      <c r="X40" s="1" t="str">
        <f ca="1">LEFT(VALUE(RIGHT(IF(Impostazioni!$B$6&lt;"",Impostazioni!$B$6,TODAY())/LN((_xlfn.SHEET()+1)*ROW()*COLUMN())/100000,5)),2)</f>
        <v>59</v>
      </c>
      <c r="Y40" s="2" t="s">
        <v>2</v>
      </c>
      <c r="Z40" s="66"/>
      <c r="AA40" s="67"/>
      <c r="AC40" s="59" t="str">
        <f ca="1">LEFT(VALUE(RIGHT(IF(Impostazioni!$B$6&lt;"",Impostazioni!$B$6,TODAY())/LN((_xlfn.SHEET()+1)*ROW()*COLUMN())/100000,5)),4)</f>
        <v>2218</v>
      </c>
      <c r="AD40" s="1" t="s">
        <v>7</v>
      </c>
      <c r="AE40" s="1" t="str">
        <f ca="1">LEFT(VALUE(RIGHT(IF(Impostazioni!$B$6&lt;"",Impostazioni!$B$6,TODAY())/LN((_xlfn.SHEET()+1)*ROW()*COLUMN())/100000,5)),2)</f>
        <v>19</v>
      </c>
      <c r="AF40" s="2" t="s">
        <v>2</v>
      </c>
      <c r="AG40" s="66"/>
      <c r="AH40" s="67"/>
      <c r="AJ40" s="59" t="str">
        <f ca="1">LEFT(VALUE(RIGHT(IF(Impostazioni!$B$6&lt;"",Impostazioni!$B$6,TODAY())/LN((_xlfn.SHEET()+1)*ROW()*COLUMN())/100000,5)),4)</f>
        <v>7086</v>
      </c>
      <c r="AK40" s="1" t="s">
        <v>7</v>
      </c>
      <c r="AL40" s="1" t="str">
        <f ca="1">LEFT(VALUE(RIGHT(IF(Impostazioni!$B$6&lt;"",Impostazioni!$B$6,TODAY())/LN((_xlfn.SHEET()+1)*ROW()*COLUMN())/100000,5)),2)</f>
        <v>34</v>
      </c>
      <c r="AM40" s="2" t="s">
        <v>2</v>
      </c>
      <c r="AN40" s="66"/>
      <c r="AO40" s="67"/>
      <c r="AP40" s="12"/>
    </row>
    <row r="41" spans="1:42" x14ac:dyDescent="0.2">
      <c r="A41" s="29"/>
      <c r="D41" s="13" t="s">
        <v>8</v>
      </c>
      <c r="E41" s="66"/>
      <c r="F41" s="67"/>
      <c r="H41" s="29"/>
      <c r="K41" s="13" t="s">
        <v>8</v>
      </c>
      <c r="L41" s="66"/>
      <c r="M41" s="67"/>
      <c r="O41" s="29"/>
      <c r="R41" s="13" t="s">
        <v>8</v>
      </c>
      <c r="S41" s="66"/>
      <c r="T41" s="67"/>
      <c r="V41" s="29"/>
      <c r="Y41" s="13" t="s">
        <v>8</v>
      </c>
      <c r="Z41" s="66"/>
      <c r="AA41" s="67"/>
      <c r="AC41" s="29"/>
      <c r="AF41" s="13" t="s">
        <v>8</v>
      </c>
      <c r="AG41" s="66"/>
      <c r="AH41" s="67"/>
      <c r="AJ41" s="29"/>
      <c r="AM41" s="13" t="s">
        <v>8</v>
      </c>
      <c r="AN41" s="66"/>
      <c r="AO41" s="67"/>
      <c r="AP41" s="12"/>
    </row>
    <row r="42" spans="1:42" s="17" customFormat="1" thickBot="1" x14ac:dyDescent="0.25">
      <c r="A42" s="22" t="str">
        <f ca="1">IF(MID(RIGHT("0000"&amp;A40,4),1,1)="0","",MID(RIGHT("0000"&amp;A40,4),1,1))</f>
        <v>8</v>
      </c>
      <c r="B42" s="24" t="str">
        <f ca="1">MID(RIGHT("0000"&amp;A40,4),2,1)</f>
        <v>3</v>
      </c>
      <c r="C42" s="23" t="str">
        <f ca="1">MID(RIGHT("0000"&amp;A40,4),3,1)</f>
        <v>5</v>
      </c>
      <c r="D42" s="24" t="str">
        <f ca="1">MID(RIGHT("0000"&amp;A40,4),4,1)</f>
        <v>7</v>
      </c>
      <c r="E42" s="28" t="str">
        <f ca="1">LEFT(C40,1)</f>
        <v>6</v>
      </c>
      <c r="F42" s="27" t="str">
        <f ca="1">RIGHT(C40,1)</f>
        <v>3</v>
      </c>
      <c r="G42" s="20"/>
      <c r="H42" s="22" t="str">
        <f ca="1">IF(MID(RIGHT("0000"&amp;H40,4),1,1)="0","",MID(RIGHT("0000"&amp;H40,4),1,1))</f>
        <v>5</v>
      </c>
      <c r="I42" s="24" t="str">
        <f ca="1">MID(RIGHT("0000"&amp;H40,4),2,1)</f>
        <v>6</v>
      </c>
      <c r="J42" s="23" t="str">
        <f ca="1">MID(RIGHT("0000"&amp;H40,4),3,1)</f>
        <v>2</v>
      </c>
      <c r="K42" s="24" t="str">
        <f ca="1">MID(RIGHT("0000"&amp;H40,4),4,1)</f>
        <v>4</v>
      </c>
      <c r="L42" s="28" t="str">
        <f ca="1">LEFT(J40,1)</f>
        <v>4</v>
      </c>
      <c r="M42" s="27" t="str">
        <f ca="1">RIGHT(J40,1)</f>
        <v>8</v>
      </c>
      <c r="N42" s="20"/>
      <c r="O42" s="22" t="str">
        <f ca="1">IF(MID(RIGHT("0000"&amp;O40,4),1,1)="0","",MID(RIGHT("0000"&amp;O40,4),1,1))</f>
        <v>6</v>
      </c>
      <c r="P42" s="24" t="str">
        <f ca="1">MID(RIGHT("0000"&amp;O40,4),2,1)</f>
        <v>9</v>
      </c>
      <c r="Q42" s="23" t="str">
        <f ca="1">MID(RIGHT("0000"&amp;O40,4),3,1)</f>
        <v>6</v>
      </c>
      <c r="R42" s="24" t="str">
        <f ca="1">MID(RIGHT("0000"&amp;O40,4),4,1)</f>
        <v>1</v>
      </c>
      <c r="S42" s="28" t="str">
        <f ca="1">LEFT(Q40,1)</f>
        <v>6</v>
      </c>
      <c r="T42" s="27" t="str">
        <f ca="1">RIGHT(Q40,1)</f>
        <v>3</v>
      </c>
      <c r="U42" s="20"/>
      <c r="V42" s="22" t="str">
        <f ca="1">IF(MID(RIGHT("0000"&amp;V40,4),1,1)="0","",MID(RIGHT("0000"&amp;V40,4),1,1))</f>
        <v>1</v>
      </c>
      <c r="W42" s="24" t="str">
        <f ca="1">MID(RIGHT("0000"&amp;V40,4),2,1)</f>
        <v>1</v>
      </c>
      <c r="X42" s="23" t="str">
        <f ca="1">MID(RIGHT("0000"&amp;V40,4),3,1)</f>
        <v>2</v>
      </c>
      <c r="Y42" s="24" t="str">
        <f ca="1">MID(RIGHT("0000"&amp;V40,4),4,1)</f>
        <v>8</v>
      </c>
      <c r="Z42" s="28" t="str">
        <f ca="1">LEFT(X40,1)</f>
        <v>5</v>
      </c>
      <c r="AA42" s="27" t="str">
        <f ca="1">RIGHT(X40,1)</f>
        <v>9</v>
      </c>
      <c r="AB42" s="20"/>
      <c r="AC42" s="22" t="str">
        <f ca="1">IF(MID(RIGHT("0000"&amp;AC40,4),1,1)="0","",MID(RIGHT("0000"&amp;AC40,4),1,1))</f>
        <v>2</v>
      </c>
      <c r="AD42" s="24" t="str">
        <f ca="1">MID(RIGHT("0000"&amp;AC40,4),2,1)</f>
        <v>2</v>
      </c>
      <c r="AE42" s="23" t="str">
        <f ca="1">MID(RIGHT("0000"&amp;AC40,4),3,1)</f>
        <v>1</v>
      </c>
      <c r="AF42" s="24" t="str">
        <f ca="1">MID(RIGHT("0000"&amp;AC40,4),4,1)</f>
        <v>8</v>
      </c>
      <c r="AG42" s="28" t="str">
        <f ca="1">LEFT(AE40,1)</f>
        <v>1</v>
      </c>
      <c r="AH42" s="27" t="str">
        <f ca="1">RIGHT(AE40,1)</f>
        <v>9</v>
      </c>
      <c r="AI42" s="20"/>
      <c r="AJ42" s="22" t="str">
        <f ca="1">IF(MID(RIGHT("0000"&amp;AJ40,4),1,1)="0","",MID(RIGHT("0000"&amp;AJ40,4),1,1))</f>
        <v>7</v>
      </c>
      <c r="AK42" s="24" t="str">
        <f ca="1">MID(RIGHT("0000"&amp;AJ40,4),2,1)</f>
        <v>0</v>
      </c>
      <c r="AL42" s="23" t="str">
        <f ca="1">MID(RIGHT("0000"&amp;AJ40,4),3,1)</f>
        <v>8</v>
      </c>
      <c r="AM42" s="24" t="str">
        <f ca="1">MID(RIGHT("0000"&amp;AJ40,4),4,1)</f>
        <v>6</v>
      </c>
      <c r="AN42" s="28" t="str">
        <f ca="1">LEFT(AL40,1)</f>
        <v>3</v>
      </c>
      <c r="AO42" s="27" t="str">
        <f ca="1">RIGHT(AL40,1)</f>
        <v>4</v>
      </c>
      <c r="AP42" s="21"/>
    </row>
    <row r="43" spans="1:42" x14ac:dyDescent="0.2">
      <c r="A43" s="31"/>
      <c r="B43" s="38"/>
      <c r="C43" s="37"/>
      <c r="D43" s="38"/>
      <c r="E43" s="39"/>
      <c r="F43" s="34"/>
      <c r="H43" s="31"/>
      <c r="I43" s="38"/>
      <c r="J43" s="37"/>
      <c r="K43" s="38"/>
      <c r="L43" s="39"/>
      <c r="M43" s="34"/>
      <c r="O43" s="31"/>
      <c r="P43" s="38"/>
      <c r="Q43" s="37"/>
      <c r="R43" s="38"/>
      <c r="S43" s="39"/>
      <c r="T43" s="34"/>
      <c r="V43" s="31"/>
      <c r="W43" s="38"/>
      <c r="X43" s="37"/>
      <c r="Y43" s="38"/>
      <c r="Z43" s="39"/>
      <c r="AA43" s="34"/>
      <c r="AC43" s="31"/>
      <c r="AD43" s="38"/>
      <c r="AE43" s="37"/>
      <c r="AF43" s="38"/>
      <c r="AG43" s="39"/>
      <c r="AH43" s="34"/>
      <c r="AJ43" s="31"/>
      <c r="AK43" s="38"/>
      <c r="AL43" s="37"/>
      <c r="AM43" s="38"/>
      <c r="AN43" s="39"/>
      <c r="AO43" s="34"/>
      <c r="AP43" s="12"/>
    </row>
    <row r="44" spans="1:42" x14ac:dyDescent="0.2">
      <c r="A44" s="31"/>
      <c r="B44" s="38"/>
      <c r="C44" s="37"/>
      <c r="D44" s="38"/>
      <c r="E44" s="34"/>
      <c r="F44" s="34"/>
      <c r="H44" s="31"/>
      <c r="I44" s="38"/>
      <c r="J44" s="37"/>
      <c r="K44" s="38"/>
      <c r="L44" s="34"/>
      <c r="M44" s="34"/>
      <c r="O44" s="31"/>
      <c r="P44" s="38"/>
      <c r="Q44" s="37"/>
      <c r="R44" s="38"/>
      <c r="S44" s="34"/>
      <c r="T44" s="34"/>
      <c r="V44" s="31"/>
      <c r="W44" s="38"/>
      <c r="X44" s="37"/>
      <c r="Y44" s="38"/>
      <c r="Z44" s="34"/>
      <c r="AA44" s="34"/>
      <c r="AC44" s="31"/>
      <c r="AD44" s="38"/>
      <c r="AE44" s="37"/>
      <c r="AF44" s="38"/>
      <c r="AG44" s="34"/>
      <c r="AH44" s="34"/>
      <c r="AJ44" s="31"/>
      <c r="AK44" s="38"/>
      <c r="AL44" s="37"/>
      <c r="AM44" s="38"/>
      <c r="AN44" s="34"/>
      <c r="AO44" s="34"/>
      <c r="AP44" s="12"/>
    </row>
    <row r="45" spans="1:42" x14ac:dyDescent="0.2">
      <c r="A45" s="32"/>
      <c r="B45" s="10"/>
      <c r="C45" s="9"/>
      <c r="D45" s="10"/>
      <c r="E45" s="4" t="str">
        <f>IF(Impostazioni!$B$10="S","Risultato:","")</f>
        <v/>
      </c>
      <c r="H45" s="32"/>
      <c r="I45" s="10"/>
      <c r="J45" s="9"/>
      <c r="K45" s="10"/>
      <c r="L45" s="4" t="str">
        <f>IF(Impostazioni!$B$10="S","Risultato:","")</f>
        <v/>
      </c>
      <c r="O45" s="32"/>
      <c r="P45" s="10"/>
      <c r="Q45" s="9"/>
      <c r="R45" s="10"/>
      <c r="S45" s="4" t="str">
        <f>IF(Impostazioni!$B$10="S","Risultato:","")</f>
        <v/>
      </c>
      <c r="V45" s="32"/>
      <c r="W45" s="10"/>
      <c r="X45" s="9"/>
      <c r="Y45" s="10"/>
      <c r="Z45" s="4" t="str">
        <f>IF(Impostazioni!$B$10="S","Risultato:","")</f>
        <v/>
      </c>
      <c r="AC45" s="32"/>
      <c r="AD45" s="10"/>
      <c r="AE45" s="9"/>
      <c r="AF45" s="10"/>
      <c r="AG45" s="4" t="str">
        <f>IF(Impostazioni!$B$10="S","Risultato:","")</f>
        <v/>
      </c>
      <c r="AJ45" s="32"/>
      <c r="AK45" s="10"/>
      <c r="AL45" s="9"/>
      <c r="AM45" s="10"/>
      <c r="AN45" s="4" t="str">
        <f>IF(Impostazioni!$B$10="S","Risultato:","")</f>
        <v/>
      </c>
      <c r="AP45" s="35"/>
    </row>
    <row r="46" spans="1:42" x14ac:dyDescent="0.2">
      <c r="A46" s="32"/>
      <c r="B46" s="10"/>
      <c r="C46" s="9"/>
      <c r="D46" s="10"/>
      <c r="F46" s="13" t="str">
        <f>IF(Impostazioni!$B$10="S",TRUNC(A40/C40),"")</f>
        <v/>
      </c>
      <c r="H46" s="32"/>
      <c r="I46" s="10"/>
      <c r="J46" s="9"/>
      <c r="K46" s="10"/>
      <c r="M46" s="13" t="str">
        <f>IF(Impostazioni!$B$10="S",TRUNC(H40/J40),"")</f>
        <v/>
      </c>
      <c r="O46" s="32"/>
      <c r="P46" s="10"/>
      <c r="Q46" s="9"/>
      <c r="R46" s="10"/>
      <c r="T46" s="13" t="str">
        <f>IF(Impostazioni!$B$10="S",TRUNC(O40/Q40),"")</f>
        <v/>
      </c>
      <c r="V46" s="32"/>
      <c r="W46" s="10"/>
      <c r="X46" s="9"/>
      <c r="Y46" s="10"/>
      <c r="AA46" s="13" t="str">
        <f>IF(Impostazioni!$B$10="S",TRUNC(V40/X40),"")</f>
        <v/>
      </c>
      <c r="AC46" s="32"/>
      <c r="AD46" s="10"/>
      <c r="AE46" s="9"/>
      <c r="AF46" s="10"/>
      <c r="AH46" s="13" t="str">
        <f>IF(Impostazioni!$B$10="S",TRUNC(AC40/AE40),"")</f>
        <v/>
      </c>
      <c r="AJ46" s="32"/>
      <c r="AK46" s="10"/>
      <c r="AL46" s="9"/>
      <c r="AM46" s="10"/>
      <c r="AO46" s="13" t="str">
        <f>IF(Impostazioni!$B$10="S",TRUNC(AJ40/AL40),"")</f>
        <v/>
      </c>
      <c r="AP46" s="35"/>
    </row>
    <row r="47" spans="1:42" x14ac:dyDescent="0.2">
      <c r="A47" s="32"/>
      <c r="B47" s="10"/>
      <c r="C47" s="9"/>
      <c r="D47" s="10"/>
      <c r="E47" s="4" t="str">
        <f>IF(Impostazioni!$B$10="S","Resto:","")</f>
        <v/>
      </c>
      <c r="H47" s="32"/>
      <c r="I47" s="10"/>
      <c r="J47" s="9"/>
      <c r="K47" s="10"/>
      <c r="L47" s="4" t="str">
        <f>IF(Impostazioni!$B$10="S","Resto:","")</f>
        <v/>
      </c>
      <c r="O47" s="32"/>
      <c r="P47" s="10"/>
      <c r="Q47" s="9"/>
      <c r="R47" s="10"/>
      <c r="S47" s="4" t="str">
        <f>IF(Impostazioni!$B$10="S","Resto:","")</f>
        <v/>
      </c>
      <c r="V47" s="32"/>
      <c r="W47" s="10"/>
      <c r="X47" s="9"/>
      <c r="Y47" s="10"/>
      <c r="Z47" s="4" t="str">
        <f>IF(Impostazioni!$B$10="S","Resto:","")</f>
        <v/>
      </c>
      <c r="AC47" s="32"/>
      <c r="AD47" s="10"/>
      <c r="AE47" s="9"/>
      <c r="AF47" s="10"/>
      <c r="AG47" s="4" t="str">
        <f>IF(Impostazioni!$B$10="S","Resto:","")</f>
        <v/>
      </c>
      <c r="AJ47" s="32"/>
      <c r="AK47" s="10"/>
      <c r="AL47" s="9"/>
      <c r="AM47" s="10"/>
      <c r="AN47" s="4" t="str">
        <f>IF(Impostazioni!$B$10="S","Resto:","")</f>
        <v/>
      </c>
      <c r="AP47" s="35"/>
    </row>
    <row r="48" spans="1:42" x14ac:dyDescent="0.2">
      <c r="A48" s="32"/>
      <c r="B48" s="10"/>
      <c r="C48" s="9"/>
      <c r="D48" s="10"/>
      <c r="F48" s="13" t="str">
        <f>IF(Impostazioni!$B$10="S",MOD(A40,C40),"")</f>
        <v/>
      </c>
      <c r="H48" s="32"/>
      <c r="I48" s="10"/>
      <c r="J48" s="9"/>
      <c r="K48" s="10"/>
      <c r="M48" s="13" t="str">
        <f>IF(Impostazioni!$B$10="S",MOD(H40,J40),"")</f>
        <v/>
      </c>
      <c r="O48" s="32"/>
      <c r="P48" s="10"/>
      <c r="Q48" s="9"/>
      <c r="R48" s="10"/>
      <c r="T48" s="13" t="str">
        <f>IF(Impostazioni!$B$10="S",MOD(O40,Q40),"")</f>
        <v/>
      </c>
      <c r="V48" s="32"/>
      <c r="W48" s="10"/>
      <c r="X48" s="9"/>
      <c r="Y48" s="10"/>
      <c r="AA48" s="13" t="str">
        <f>IF(Impostazioni!$B$10="S",MOD(V40,X40),"")</f>
        <v/>
      </c>
      <c r="AC48" s="32"/>
      <c r="AD48" s="10"/>
      <c r="AE48" s="9"/>
      <c r="AF48" s="10"/>
      <c r="AH48" s="13" t="str">
        <f>IF(Impostazioni!$B$10="S",MOD(AC40,AE40),"")</f>
        <v/>
      </c>
      <c r="AJ48" s="32"/>
      <c r="AK48" s="10"/>
      <c r="AL48" s="9"/>
      <c r="AM48" s="10"/>
      <c r="AO48" s="13" t="str">
        <f>IF(Impostazioni!$B$10="S",MOD(AJ40,AL40),"")</f>
        <v/>
      </c>
      <c r="AP48" s="35"/>
    </row>
    <row r="49" spans="1:42" x14ac:dyDescent="0.2">
      <c r="A49" s="29"/>
      <c r="H49" s="29"/>
      <c r="O49" s="29"/>
      <c r="V49" s="29"/>
      <c r="AC49" s="29"/>
      <c r="AJ49" s="29"/>
      <c r="AP49" s="12"/>
    </row>
    <row r="50" spans="1:42" x14ac:dyDescent="0.2">
      <c r="A50" s="59" t="str">
        <f ca="1">LEFT(VALUE(RIGHT(IF(Impostazioni!$B$6&lt;"",Impostazioni!$B$6,TODAY())/LN((_xlfn.SHEET()+1)*ROW()*COLUMN())/100000,5)),4)</f>
        <v>8620</v>
      </c>
      <c r="B50" s="1" t="s">
        <v>7</v>
      </c>
      <c r="C50" s="1" t="str">
        <f ca="1">LEFT(VALUE(RIGHT(IF(Impostazioni!$B$6&lt;"",Impostazioni!$B$6,TODAY())/LN((_xlfn.SHEET()+1)*ROW()*COLUMN())/100000,5)),2)</f>
        <v>11</v>
      </c>
      <c r="D50" s="2" t="s">
        <v>2</v>
      </c>
      <c r="E50" s="66"/>
      <c r="F50" s="67"/>
      <c r="H50" s="59" t="str">
        <f ca="1">LEFT(VALUE(RIGHT(IF(Impostazioni!$B$6&lt;"",Impostazioni!$B$6,TODAY())/LN((_xlfn.SHEET()+1)*ROW()*COLUMN())/100000,5)),4)</f>
        <v>4887</v>
      </c>
      <c r="I50" s="1" t="s">
        <v>7</v>
      </c>
      <c r="J50" s="1" t="str">
        <f ca="1">LEFT(VALUE(RIGHT(IF(Impostazioni!$B$6&lt;"",Impostazioni!$B$6,TODAY())/LN((_xlfn.SHEET()+1)*ROW()*COLUMN())/100000,5)),2)</f>
        <v>26</v>
      </c>
      <c r="K50" s="2" t="s">
        <v>2</v>
      </c>
      <c r="L50" s="66"/>
      <c r="M50" s="67"/>
      <c r="O50" s="59" t="str">
        <f ca="1">LEFT(VALUE(RIGHT(IF(Impostazioni!$B$6&lt;"",Impostazioni!$B$6,TODAY())/LN((_xlfn.SHEET()+1)*ROW()*COLUMN())/100000,5)),4)</f>
        <v>7541</v>
      </c>
      <c r="P50" s="1" t="s">
        <v>7</v>
      </c>
      <c r="Q50" s="1" t="str">
        <f ca="1">LEFT(VALUE(RIGHT(IF(Impostazioni!$B$6&lt;"",Impostazioni!$B$6,TODAY())/LN((_xlfn.SHEET()+1)*ROW()*COLUMN())/100000,5)),2)</f>
        <v>85</v>
      </c>
      <c r="R50" s="2" t="s">
        <v>2</v>
      </c>
      <c r="S50" s="66"/>
      <c r="T50" s="67"/>
      <c r="V50" s="59" t="str">
        <f ca="1">LEFT(VALUE(RIGHT(IF(Impostazioni!$B$6&lt;"",Impostazioni!$B$6,TODAY())/LN((_xlfn.SHEET()+1)*ROW()*COLUMN())/100000,5)),4)</f>
        <v>9945</v>
      </c>
      <c r="W50" s="1" t="s">
        <v>7</v>
      </c>
      <c r="X50" s="1" t="str">
        <f ca="1">LEFT(VALUE(RIGHT(IF(Impostazioni!$B$6&lt;"",Impostazioni!$B$6,TODAY())/LN((_xlfn.SHEET()+1)*ROW()*COLUMN())/100000,5)),2)</f>
        <v>75</v>
      </c>
      <c r="Y50" s="2" t="s">
        <v>2</v>
      </c>
      <c r="Z50" s="66"/>
      <c r="AA50" s="67"/>
      <c r="AC50" s="59" t="str">
        <f ca="1">LEFT(VALUE(RIGHT(IF(Impostazioni!$B$6&lt;"",Impostazioni!$B$6,TODAY())/LN((_xlfn.SHEET()+1)*ROW()*COLUMN())/100000,5)),4)</f>
        <v>7337</v>
      </c>
      <c r="AD50" s="1" t="s">
        <v>7</v>
      </c>
      <c r="AE50" s="1" t="str">
        <f ca="1">LEFT(VALUE(RIGHT(IF(Impostazioni!$B$6&lt;"",Impostazioni!$B$6,TODAY())/LN((_xlfn.SHEET()+1)*ROW()*COLUMN())/100000,5)),2)</f>
        <v>44</v>
      </c>
      <c r="AF50" s="2" t="s">
        <v>2</v>
      </c>
      <c r="AG50" s="66"/>
      <c r="AH50" s="67"/>
      <c r="AJ50" s="59" t="str">
        <f ca="1">LEFT(VALUE(RIGHT(IF(Impostazioni!$B$6&lt;"",Impostazioni!$B$6,TODAY())/LN((_xlfn.SHEET()+1)*ROW()*COLUMN())/100000,5)),4)</f>
        <v>5810</v>
      </c>
      <c r="AK50" s="1" t="s">
        <v>7</v>
      </c>
      <c r="AL50" s="1" t="str">
        <f ca="1">LEFT(VALUE(RIGHT(IF(Impostazioni!$B$6&lt;"",Impostazioni!$B$6,TODAY())/LN((_xlfn.SHEET()+1)*ROW()*COLUMN())/100000,5)),2)</f>
        <v>14</v>
      </c>
      <c r="AM50" s="2" t="s">
        <v>2</v>
      </c>
      <c r="AN50" s="66"/>
      <c r="AO50" s="67"/>
      <c r="AP50" s="12"/>
    </row>
    <row r="51" spans="1:42" x14ac:dyDescent="0.2">
      <c r="A51" s="29"/>
      <c r="D51" s="13" t="s">
        <v>8</v>
      </c>
      <c r="E51" s="66"/>
      <c r="F51" s="67"/>
      <c r="H51" s="29"/>
      <c r="K51" s="13" t="s">
        <v>8</v>
      </c>
      <c r="L51" s="66"/>
      <c r="M51" s="67"/>
      <c r="O51" s="29"/>
      <c r="R51" s="13" t="s">
        <v>8</v>
      </c>
      <c r="S51" s="66"/>
      <c r="T51" s="67"/>
      <c r="V51" s="29"/>
      <c r="Y51" s="13" t="s">
        <v>8</v>
      </c>
      <c r="Z51" s="66"/>
      <c r="AA51" s="67"/>
      <c r="AC51" s="29"/>
      <c r="AF51" s="13" t="s">
        <v>8</v>
      </c>
      <c r="AG51" s="66"/>
      <c r="AH51" s="67"/>
      <c r="AJ51" s="29"/>
      <c r="AM51" s="13" t="s">
        <v>8</v>
      </c>
      <c r="AN51" s="66"/>
      <c r="AO51" s="67"/>
      <c r="AP51" s="12"/>
    </row>
    <row r="52" spans="1:42" s="17" customFormat="1" thickBot="1" x14ac:dyDescent="0.25">
      <c r="A52" s="22" t="str">
        <f ca="1">IF(MID(RIGHT("0000"&amp;A50,4),1,1)="0","",MID(RIGHT("0000"&amp;A50,4),1,1))</f>
        <v>8</v>
      </c>
      <c r="B52" s="24" t="str">
        <f ca="1">MID(RIGHT("0000"&amp;A50,4),2,1)</f>
        <v>6</v>
      </c>
      <c r="C52" s="23" t="str">
        <f ca="1">MID(RIGHT("0000"&amp;A50,4),3,1)</f>
        <v>2</v>
      </c>
      <c r="D52" s="24" t="str">
        <f ca="1">MID(RIGHT("0000"&amp;A50,4),4,1)</f>
        <v>0</v>
      </c>
      <c r="E52" s="28" t="str">
        <f ca="1">LEFT(C50,1)</f>
        <v>1</v>
      </c>
      <c r="F52" s="27" t="str">
        <f ca="1">RIGHT(C50,1)</f>
        <v>1</v>
      </c>
      <c r="G52" s="20"/>
      <c r="H52" s="22" t="str">
        <f ca="1">IF(MID(RIGHT("0000"&amp;H50,4),1,1)="0","",MID(RIGHT("0000"&amp;H50,4),1,1))</f>
        <v>4</v>
      </c>
      <c r="I52" s="24" t="str">
        <f ca="1">MID(RIGHT("0000"&amp;H50,4),2,1)</f>
        <v>8</v>
      </c>
      <c r="J52" s="23" t="str">
        <f ca="1">MID(RIGHT("0000"&amp;H50,4),3,1)</f>
        <v>8</v>
      </c>
      <c r="K52" s="24" t="str">
        <f ca="1">MID(RIGHT("0000"&amp;H50,4),4,1)</f>
        <v>7</v>
      </c>
      <c r="L52" s="28" t="str">
        <f ca="1">LEFT(J50,1)</f>
        <v>2</v>
      </c>
      <c r="M52" s="27" t="str">
        <f ca="1">RIGHT(J50,1)</f>
        <v>6</v>
      </c>
      <c r="N52" s="20"/>
      <c r="O52" s="22" t="str">
        <f ca="1">IF(MID(RIGHT("0000"&amp;O50,4),1,1)="0","",MID(RIGHT("0000"&amp;O50,4),1,1))</f>
        <v>7</v>
      </c>
      <c r="P52" s="24" t="str">
        <f ca="1">MID(RIGHT("0000"&amp;O50,4),2,1)</f>
        <v>5</v>
      </c>
      <c r="Q52" s="23" t="str">
        <f ca="1">MID(RIGHT("0000"&amp;O50,4),3,1)</f>
        <v>4</v>
      </c>
      <c r="R52" s="24" t="str">
        <f ca="1">MID(RIGHT("0000"&amp;O50,4),4,1)</f>
        <v>1</v>
      </c>
      <c r="S52" s="28" t="str">
        <f ca="1">LEFT(Q50,1)</f>
        <v>8</v>
      </c>
      <c r="T52" s="27" t="str">
        <f ca="1">RIGHT(Q50,1)</f>
        <v>5</v>
      </c>
      <c r="U52" s="20"/>
      <c r="V52" s="22" t="str">
        <f ca="1">IF(MID(RIGHT("0000"&amp;V50,4),1,1)="0","",MID(RIGHT("0000"&amp;V50,4),1,1))</f>
        <v>9</v>
      </c>
      <c r="W52" s="24" t="str">
        <f ca="1">MID(RIGHT("0000"&amp;V50,4),2,1)</f>
        <v>9</v>
      </c>
      <c r="X52" s="23" t="str">
        <f ca="1">MID(RIGHT("0000"&amp;V50,4),3,1)</f>
        <v>4</v>
      </c>
      <c r="Y52" s="24" t="str">
        <f ca="1">MID(RIGHT("0000"&amp;V50,4),4,1)</f>
        <v>5</v>
      </c>
      <c r="Z52" s="28" t="str">
        <f ca="1">LEFT(X50,1)</f>
        <v>7</v>
      </c>
      <c r="AA52" s="27" t="str">
        <f ca="1">RIGHT(X50,1)</f>
        <v>5</v>
      </c>
      <c r="AB52" s="20"/>
      <c r="AC52" s="22" t="str">
        <f ca="1">IF(MID(RIGHT("0000"&amp;AC50,4),1,1)="0","",MID(RIGHT("0000"&amp;AC50,4),1,1))</f>
        <v>7</v>
      </c>
      <c r="AD52" s="24" t="str">
        <f ca="1">MID(RIGHT("0000"&amp;AC50,4),2,1)</f>
        <v>3</v>
      </c>
      <c r="AE52" s="23" t="str">
        <f ca="1">MID(RIGHT("0000"&amp;AC50,4),3,1)</f>
        <v>3</v>
      </c>
      <c r="AF52" s="24" t="str">
        <f ca="1">MID(RIGHT("0000"&amp;AC50,4),4,1)</f>
        <v>7</v>
      </c>
      <c r="AG52" s="28" t="str">
        <f ca="1">LEFT(AE50,1)</f>
        <v>4</v>
      </c>
      <c r="AH52" s="27" t="str">
        <f ca="1">RIGHT(AE50,1)</f>
        <v>4</v>
      </c>
      <c r="AI52" s="20"/>
      <c r="AJ52" s="22" t="str">
        <f ca="1">IF(MID(RIGHT("0000"&amp;AJ50,4),1,1)="0","",MID(RIGHT("0000"&amp;AJ50,4),1,1))</f>
        <v>5</v>
      </c>
      <c r="AK52" s="24" t="str">
        <f ca="1">MID(RIGHT("0000"&amp;AJ50,4),2,1)</f>
        <v>8</v>
      </c>
      <c r="AL52" s="23" t="str">
        <f ca="1">MID(RIGHT("0000"&amp;AJ50,4),3,1)</f>
        <v>1</v>
      </c>
      <c r="AM52" s="24" t="str">
        <f ca="1">MID(RIGHT("0000"&amp;AJ50,4),4,1)</f>
        <v>0</v>
      </c>
      <c r="AN52" s="28" t="str">
        <f ca="1">LEFT(AL50,1)</f>
        <v>1</v>
      </c>
      <c r="AO52" s="27" t="str">
        <f ca="1">RIGHT(AL50,1)</f>
        <v>4</v>
      </c>
      <c r="AP52" s="21"/>
    </row>
    <row r="53" spans="1:42" x14ac:dyDescent="0.2">
      <c r="A53" s="31"/>
      <c r="B53" s="38"/>
      <c r="C53" s="37"/>
      <c r="D53" s="38"/>
      <c r="E53" s="39"/>
      <c r="F53" s="34"/>
      <c r="H53" s="31"/>
      <c r="I53" s="38"/>
      <c r="J53" s="37"/>
      <c r="K53" s="38"/>
      <c r="L53" s="39"/>
      <c r="M53" s="34"/>
      <c r="O53" s="31"/>
      <c r="P53" s="38"/>
      <c r="Q53" s="37"/>
      <c r="R53" s="38"/>
      <c r="S53" s="39"/>
      <c r="T53" s="34"/>
      <c r="V53" s="31"/>
      <c r="W53" s="38"/>
      <c r="X53" s="37"/>
      <c r="Y53" s="38"/>
      <c r="Z53" s="39"/>
      <c r="AA53" s="34"/>
      <c r="AC53" s="31"/>
      <c r="AD53" s="38"/>
      <c r="AE53" s="37"/>
      <c r="AF53" s="38"/>
      <c r="AG53" s="39"/>
      <c r="AH53" s="34"/>
      <c r="AJ53" s="31"/>
      <c r="AK53" s="38"/>
      <c r="AL53" s="37"/>
      <c r="AM53" s="38"/>
      <c r="AN53" s="39"/>
      <c r="AO53" s="34"/>
      <c r="AP53" s="12"/>
    </row>
    <row r="54" spans="1:42" x14ac:dyDescent="0.2">
      <c r="A54" s="31"/>
      <c r="B54" s="38"/>
      <c r="C54" s="37"/>
      <c r="D54" s="38"/>
      <c r="E54" s="34"/>
      <c r="F54" s="34"/>
      <c r="H54" s="31"/>
      <c r="I54" s="38"/>
      <c r="J54" s="37"/>
      <c r="K54" s="38"/>
      <c r="L54" s="34"/>
      <c r="M54" s="34"/>
      <c r="O54" s="31"/>
      <c r="P54" s="38"/>
      <c r="Q54" s="37"/>
      <c r="R54" s="38"/>
      <c r="S54" s="34"/>
      <c r="T54" s="34"/>
      <c r="V54" s="31"/>
      <c r="W54" s="38"/>
      <c r="X54" s="37"/>
      <c r="Y54" s="38"/>
      <c r="Z54" s="34"/>
      <c r="AA54" s="34"/>
      <c r="AC54" s="31"/>
      <c r="AD54" s="38"/>
      <c r="AE54" s="37"/>
      <c r="AF54" s="38"/>
      <c r="AG54" s="34"/>
      <c r="AH54" s="34"/>
      <c r="AJ54" s="31"/>
      <c r="AK54" s="38"/>
      <c r="AL54" s="37"/>
      <c r="AM54" s="38"/>
      <c r="AN54" s="34"/>
      <c r="AO54" s="34"/>
      <c r="AP54" s="12"/>
    </row>
    <row r="55" spans="1:42" x14ac:dyDescent="0.2">
      <c r="A55" s="32"/>
      <c r="B55" s="10"/>
      <c r="C55" s="9"/>
      <c r="D55" s="10"/>
      <c r="E55" s="4" t="str">
        <f>IF(Impostazioni!$B$10="S","Risultato:","")</f>
        <v/>
      </c>
      <c r="H55" s="32"/>
      <c r="I55" s="10"/>
      <c r="J55" s="9"/>
      <c r="K55" s="10"/>
      <c r="L55" s="4" t="str">
        <f>IF(Impostazioni!$B$10="S","Risultato:","")</f>
        <v/>
      </c>
      <c r="O55" s="32"/>
      <c r="P55" s="10"/>
      <c r="Q55" s="9"/>
      <c r="R55" s="10"/>
      <c r="S55" s="4" t="str">
        <f>IF(Impostazioni!$B$10="S","Risultato:","")</f>
        <v/>
      </c>
      <c r="V55" s="32"/>
      <c r="W55" s="10"/>
      <c r="X55" s="9"/>
      <c r="Y55" s="10"/>
      <c r="Z55" s="4" t="str">
        <f>IF(Impostazioni!$B$10="S","Risultato:","")</f>
        <v/>
      </c>
      <c r="AC55" s="32"/>
      <c r="AD55" s="10"/>
      <c r="AE55" s="9"/>
      <c r="AF55" s="10"/>
      <c r="AG55" s="4" t="str">
        <f>IF(Impostazioni!$B$10="S","Risultato:","")</f>
        <v/>
      </c>
      <c r="AJ55" s="32"/>
      <c r="AK55" s="10"/>
      <c r="AL55" s="9"/>
      <c r="AM55" s="10"/>
      <c r="AN55" s="4" t="str">
        <f>IF(Impostazioni!$B$10="S","Risultato:","")</f>
        <v/>
      </c>
      <c r="AP55" s="35"/>
    </row>
    <row r="56" spans="1:42" x14ac:dyDescent="0.2">
      <c r="A56" s="32"/>
      <c r="B56" s="10"/>
      <c r="C56" s="9"/>
      <c r="D56" s="10"/>
      <c r="F56" s="13" t="str">
        <f>IF(Impostazioni!$B$10="S",TRUNC(A50/C50),"")</f>
        <v/>
      </c>
      <c r="H56" s="32"/>
      <c r="I56" s="10"/>
      <c r="J56" s="9"/>
      <c r="K56" s="10"/>
      <c r="M56" s="13" t="str">
        <f>IF(Impostazioni!$B$10="S",TRUNC(H50/J50),"")</f>
        <v/>
      </c>
      <c r="O56" s="32"/>
      <c r="P56" s="10"/>
      <c r="Q56" s="9"/>
      <c r="R56" s="10"/>
      <c r="T56" s="13" t="str">
        <f>IF(Impostazioni!$B$10="S",TRUNC(O50/Q50),"")</f>
        <v/>
      </c>
      <c r="V56" s="32"/>
      <c r="W56" s="10"/>
      <c r="X56" s="9"/>
      <c r="Y56" s="10"/>
      <c r="AA56" s="13" t="str">
        <f>IF(Impostazioni!$B$10="S",TRUNC(V50/X50),"")</f>
        <v/>
      </c>
      <c r="AC56" s="32"/>
      <c r="AD56" s="10"/>
      <c r="AE56" s="9"/>
      <c r="AF56" s="10"/>
      <c r="AH56" s="13" t="str">
        <f>IF(Impostazioni!$B$10="S",TRUNC(AC50/AE50),"")</f>
        <v/>
      </c>
      <c r="AJ56" s="32"/>
      <c r="AK56" s="10"/>
      <c r="AL56" s="9"/>
      <c r="AM56" s="10"/>
      <c r="AO56" s="13" t="str">
        <f>IF(Impostazioni!$B$10="S",TRUNC(AJ50/AL50),"")</f>
        <v/>
      </c>
      <c r="AP56" s="35"/>
    </row>
    <row r="57" spans="1:42" x14ac:dyDescent="0.2">
      <c r="A57" s="32"/>
      <c r="B57" s="10"/>
      <c r="C57" s="9"/>
      <c r="D57" s="10"/>
      <c r="E57" s="4" t="str">
        <f>IF(Impostazioni!$B$10="S","Resto:","")</f>
        <v/>
      </c>
      <c r="H57" s="32"/>
      <c r="I57" s="10"/>
      <c r="J57" s="9"/>
      <c r="K57" s="10"/>
      <c r="L57" s="4" t="str">
        <f>IF(Impostazioni!$B$10="S","Resto:","")</f>
        <v/>
      </c>
      <c r="O57" s="32"/>
      <c r="P57" s="10"/>
      <c r="Q57" s="9"/>
      <c r="R57" s="10"/>
      <c r="S57" s="4" t="str">
        <f>IF(Impostazioni!$B$10="S","Resto:","")</f>
        <v/>
      </c>
      <c r="V57" s="32"/>
      <c r="W57" s="10"/>
      <c r="X57" s="9"/>
      <c r="Y57" s="10"/>
      <c r="Z57" s="4" t="str">
        <f>IF(Impostazioni!$B$10="S","Resto:","")</f>
        <v/>
      </c>
      <c r="AC57" s="32"/>
      <c r="AD57" s="10"/>
      <c r="AE57" s="9"/>
      <c r="AF57" s="10"/>
      <c r="AG57" s="4" t="str">
        <f>IF(Impostazioni!$B$10="S","Resto:","")</f>
        <v/>
      </c>
      <c r="AJ57" s="32"/>
      <c r="AK57" s="10"/>
      <c r="AL57" s="9"/>
      <c r="AM57" s="10"/>
      <c r="AN57" s="4" t="str">
        <f>IF(Impostazioni!$B$10="S","Resto:","")</f>
        <v/>
      </c>
      <c r="AP57" s="35"/>
    </row>
    <row r="58" spans="1:42" x14ac:dyDescent="0.2">
      <c r="A58" s="32"/>
      <c r="B58" s="10"/>
      <c r="C58" s="9"/>
      <c r="D58" s="10"/>
      <c r="F58" s="13" t="str">
        <f>IF(Impostazioni!$B$10="S",MOD(A50,C50),"")</f>
        <v/>
      </c>
      <c r="H58" s="32"/>
      <c r="I58" s="10"/>
      <c r="J58" s="9"/>
      <c r="K58" s="10"/>
      <c r="M58" s="13" t="str">
        <f>IF(Impostazioni!$B$10="S",MOD(H50,J50),"")</f>
        <v/>
      </c>
      <c r="O58" s="32"/>
      <c r="P58" s="10"/>
      <c r="Q58" s="9"/>
      <c r="R58" s="10"/>
      <c r="T58" s="13" t="str">
        <f>IF(Impostazioni!$B$10="S",MOD(O50,Q50),"")</f>
        <v/>
      </c>
      <c r="V58" s="32"/>
      <c r="W58" s="10"/>
      <c r="X58" s="9"/>
      <c r="Y58" s="10"/>
      <c r="AA58" s="13" t="str">
        <f>IF(Impostazioni!$B$10="S",MOD(V50,X50),"")</f>
        <v/>
      </c>
      <c r="AC58" s="32"/>
      <c r="AD58" s="10"/>
      <c r="AE58" s="9"/>
      <c r="AF58" s="10"/>
      <c r="AH58" s="13" t="str">
        <f>IF(Impostazioni!$B$10="S",MOD(AC50,AE50),"")</f>
        <v/>
      </c>
      <c r="AJ58" s="32"/>
      <c r="AK58" s="10"/>
      <c r="AL58" s="9"/>
      <c r="AM58" s="10"/>
      <c r="AO58" s="13" t="str">
        <f>IF(Impostazioni!$B$10="S",MOD(AJ50,AL50),"")</f>
        <v/>
      </c>
      <c r="AP58" s="35"/>
    </row>
    <row r="59" spans="1:42" x14ac:dyDescent="0.2">
      <c r="A59" s="30"/>
      <c r="B59" s="8"/>
      <c r="C59" s="8"/>
      <c r="D59" s="8"/>
      <c r="E59" s="8"/>
      <c r="F59" s="8"/>
      <c r="G59" s="14"/>
      <c r="H59" s="30"/>
      <c r="I59" s="8"/>
      <c r="J59" s="8"/>
      <c r="K59" s="8"/>
      <c r="L59" s="8"/>
      <c r="M59" s="8"/>
      <c r="N59" s="14"/>
      <c r="O59" s="30"/>
      <c r="P59" s="8"/>
      <c r="Q59" s="8"/>
      <c r="R59" s="8"/>
      <c r="S59" s="8"/>
      <c r="T59" s="8"/>
      <c r="U59" s="14"/>
      <c r="V59" s="30"/>
      <c r="W59" s="8"/>
      <c r="X59" s="8"/>
      <c r="Y59" s="8"/>
      <c r="Z59" s="8"/>
      <c r="AA59" s="8"/>
      <c r="AB59" s="14"/>
      <c r="AC59" s="30"/>
      <c r="AD59" s="8"/>
      <c r="AE59" s="8"/>
      <c r="AF59" s="8"/>
      <c r="AG59" s="8"/>
      <c r="AH59" s="8"/>
      <c r="AI59" s="14"/>
      <c r="AJ59" s="30"/>
      <c r="AK59" s="8"/>
      <c r="AL59" s="8"/>
      <c r="AM59" s="8"/>
      <c r="AN59" s="8"/>
      <c r="AO59" s="8"/>
      <c r="AP59" s="36"/>
    </row>
  </sheetData>
  <sheetProtection algorithmName="SHA-512" hashValue="9GGqa76sNdeQ53qQbCsgY7m+/sggoOhYbZQHY4/e/0qKQIsOsFw5juISFqlzL80Y1THiMsgcobEBamHcHv0bUA==" saltValue="I57iP2vZngEeXPtTWhK0AQ==" spinCount="100000" sheet="1" objects="1" scenarios="1"/>
  <mergeCells count="96">
    <mergeCell ref="E6:F6"/>
    <mergeCell ref="E4:F4"/>
    <mergeCell ref="E50:F50"/>
    <mergeCell ref="AN51:AO51"/>
    <mergeCell ref="AG51:AH51"/>
    <mergeCell ref="Z51:AA51"/>
    <mergeCell ref="S51:T51"/>
    <mergeCell ref="L51:M51"/>
    <mergeCell ref="E51:F51"/>
    <mergeCell ref="AN50:AO50"/>
    <mergeCell ref="AG50:AH50"/>
    <mergeCell ref="Z50:AA50"/>
    <mergeCell ref="S50:T50"/>
    <mergeCell ref="L50:M50"/>
    <mergeCell ref="E40:F40"/>
    <mergeCell ref="E41:F41"/>
    <mergeCell ref="L40:M40"/>
    <mergeCell ref="S40:T40"/>
    <mergeCell ref="Z40:AA40"/>
    <mergeCell ref="AN40:AO40"/>
    <mergeCell ref="L41:M41"/>
    <mergeCell ref="S41:T41"/>
    <mergeCell ref="Z41:AA41"/>
    <mergeCell ref="AG41:AH41"/>
    <mergeCell ref="AN41:AO41"/>
    <mergeCell ref="AG40:AH40"/>
    <mergeCell ref="E31:F31"/>
    <mergeCell ref="L30:M30"/>
    <mergeCell ref="L31:M31"/>
    <mergeCell ref="S30:T30"/>
    <mergeCell ref="S31:T31"/>
    <mergeCell ref="AN19:AO19"/>
    <mergeCell ref="AN20:AO20"/>
    <mergeCell ref="A29:T29"/>
    <mergeCell ref="V29:AO29"/>
    <mergeCell ref="E30:F30"/>
    <mergeCell ref="Z19:AA19"/>
    <mergeCell ref="Z20:AA20"/>
    <mergeCell ref="AG19:AH19"/>
    <mergeCell ref="AG20:AH20"/>
    <mergeCell ref="E19:F19"/>
    <mergeCell ref="E20:F20"/>
    <mergeCell ref="L19:M19"/>
    <mergeCell ref="L20:M20"/>
    <mergeCell ref="Z30:AA30"/>
    <mergeCell ref="Z31:AA31"/>
    <mergeCell ref="AG30:AH30"/>
    <mergeCell ref="AG31:AH31"/>
    <mergeCell ref="AN30:AO30"/>
    <mergeCell ref="AN31:AO31"/>
    <mergeCell ref="Z10:AA10"/>
    <mergeCell ref="AG10:AH10"/>
    <mergeCell ref="AN10:AO10"/>
    <mergeCell ref="A8:T8"/>
    <mergeCell ref="V8:AO8"/>
    <mergeCell ref="E9:F9"/>
    <mergeCell ref="L9:M9"/>
    <mergeCell ref="S9:T9"/>
    <mergeCell ref="Z9:AA9"/>
    <mergeCell ref="AG9:AH9"/>
    <mergeCell ref="AN9:AO9"/>
    <mergeCell ref="S19:T19"/>
    <mergeCell ref="S20:T20"/>
    <mergeCell ref="E10:F10"/>
    <mergeCell ref="L10:M10"/>
    <mergeCell ref="S10:T10"/>
    <mergeCell ref="E5:F5"/>
    <mergeCell ref="L5:M5"/>
    <mergeCell ref="S5:T5"/>
    <mergeCell ref="Z5:AA5"/>
    <mergeCell ref="AG5:AH5"/>
    <mergeCell ref="AN3:AO3"/>
    <mergeCell ref="L6:M6"/>
    <mergeCell ref="S6:T6"/>
    <mergeCell ref="Z6:AA6"/>
    <mergeCell ref="AG6:AH6"/>
    <mergeCell ref="AN6:AO6"/>
    <mergeCell ref="AN5:AO5"/>
    <mergeCell ref="E3:F3"/>
    <mergeCell ref="L3:M3"/>
    <mergeCell ref="S3:T3"/>
    <mergeCell ref="Z3:AA3"/>
    <mergeCell ref="AG3:AH3"/>
    <mergeCell ref="L4:M4"/>
    <mergeCell ref="S4:T4"/>
    <mergeCell ref="Z4:AA4"/>
    <mergeCell ref="AG4:AH4"/>
    <mergeCell ref="AN4:AO4"/>
    <mergeCell ref="A1:T1"/>
    <mergeCell ref="V1:AO1"/>
    <mergeCell ref="E2:F2"/>
    <mergeCell ref="L2:M2"/>
    <mergeCell ref="S2:T2"/>
    <mergeCell ref="Z2:AA2"/>
    <mergeCell ref="AG2:AH2"/>
    <mergeCell ref="AN2:AO2"/>
  </mergeCells>
  <conditionalFormatting sqref="G2:G6">
    <cfRule type="cellIs" dxfId="7" priority="7" operator="equal">
      <formula>"ERR"</formula>
    </cfRule>
    <cfRule type="cellIs" dxfId="6" priority="8" operator="equal">
      <formula>"OK"</formula>
    </cfRule>
  </conditionalFormatting>
  <conditionalFormatting sqref="G9:G10">
    <cfRule type="cellIs" dxfId="5" priority="5" operator="equal">
      <formula>"ERR"</formula>
    </cfRule>
    <cfRule type="cellIs" dxfId="4" priority="6" operator="equal">
      <formula>"OK"</formula>
    </cfRule>
  </conditionalFormatting>
  <conditionalFormatting sqref="G19:G20">
    <cfRule type="cellIs" dxfId="3" priority="3" operator="equal">
      <formula>"ERR"</formula>
    </cfRule>
    <cfRule type="cellIs" dxfId="2" priority="4" operator="equal">
      <formula>"OK"</formula>
    </cfRule>
  </conditionalFormatting>
  <conditionalFormatting sqref="G30:G31">
    <cfRule type="cellIs" dxfId="1" priority="1" operator="equal">
      <formula>"ERR"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AF56-5A4E-42B2-A84A-44376E3F6A97}">
  <sheetPr codeName="Foglio2">
    <tabColor rgb="FF7030A0"/>
  </sheetPr>
  <dimension ref="A1:C6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38.28515625" customWidth="1"/>
    <col min="3" max="3" width="54.5703125" customWidth="1"/>
  </cols>
  <sheetData>
    <row r="1" spans="1:3" ht="15.75" thickBot="1" x14ac:dyDescent="0.3"/>
    <row r="2" spans="1:3" ht="60.75" customHeight="1" x14ac:dyDescent="0.7">
      <c r="B2" s="41" t="s">
        <v>11</v>
      </c>
      <c r="C2" s="42" t="s">
        <v>12</v>
      </c>
    </row>
    <row r="3" spans="1:3" x14ac:dyDescent="0.25">
      <c r="B3" s="43"/>
      <c r="C3" s="44"/>
    </row>
    <row r="4" spans="1:3" ht="91.5" customHeight="1" thickBot="1" x14ac:dyDescent="0.3">
      <c r="B4" s="45" t="s">
        <v>13</v>
      </c>
      <c r="C4" s="46" t="s">
        <v>14</v>
      </c>
    </row>
    <row r="6" spans="1:3" x14ac:dyDescent="0.25">
      <c r="A6" s="40"/>
    </row>
  </sheetData>
  <sheetProtection algorithmName="SHA-512" hashValue="BA+WTybJw4AIX4qmD0DHhKWTk49e/um3k4M5/JU34ztWlM1Q9fv2uvgkQQnY0+pDSTL780RuubtpebU2GdC8Kg==" saltValue="rPCLG55bpvWwwc51PSx9Dw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Impostazioni</vt:lpstr>
      <vt:lpstr>Moltiplicazioni</vt:lpstr>
      <vt:lpstr>Divisioni facili</vt:lpstr>
      <vt:lpstr>Divisioni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Marconcini</cp:lastModifiedBy>
  <cp:lastPrinted>2023-01-23T17:40:49Z</cp:lastPrinted>
  <dcterms:created xsi:type="dcterms:W3CDTF">2015-06-05T18:19:34Z</dcterms:created>
  <dcterms:modified xsi:type="dcterms:W3CDTF">2023-09-20T16:04:41Z</dcterms:modified>
</cp:coreProperties>
</file>